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  <Override PartName="/xl/threadedComments/threadedComment1.xml" ContentType="application/vnd.ms-excel.threadedcomments+xml"/>
  <Override PartName="/xl/threadedComments/threadedComment2.xml" ContentType="application/vnd.ms-excel.threadedcomment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209" codeName="{326BA218-B054-8778-C3B9-1B04C7A2A78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corvisierchristophe/MEGA/Essai CS/"/>
    </mc:Choice>
  </mc:AlternateContent>
  <xr:revisionPtr revIDLastSave="0" documentId="13_ncr:1_{C27CF6B6-A7A7-BF40-9029-6B569AE2762C}" xr6:coauthVersionLast="45" xr6:coauthVersionMax="45" xr10:uidLastSave="{00000000-0000-0000-0000-000000000000}"/>
  <bookViews>
    <workbookView xWindow="320" yWindow="460" windowWidth="24680" windowHeight="6260" activeTab="4" xr2:uid="{6A220CCA-4B2E-5540-9BBE-03CAA8AEBAED}"/>
  </bookViews>
  <sheets>
    <sheet name="Base de Travail Mensuelle" sheetId="2" r:id="rId1"/>
    <sheet name="ADMINISTRATIF" sheetId="3" r:id="rId2"/>
    <sheet name="RESPONSABLE" sheetId="4" r:id="rId3"/>
    <sheet name="MAL_AT_CONGES_RTT" sheetId="5" r:id="rId4"/>
    <sheet name="Pointage" sheetId="6" r:id="rId5"/>
    <sheet name="CONGES_DEF" sheetId="7" r:id="rId6"/>
    <sheet name="CONGES_DEF_RESP" sheetId="9" r:id="rId7"/>
    <sheet name="JFériés" sheetId="8" r:id="rId8"/>
  </sheets>
  <externalReferences>
    <externalReference r:id="rId9"/>
    <externalReference r:id="rId10"/>
  </externalReferences>
  <definedNames>
    <definedName name="_xlnm._FilterDatabase" localSheetId="1" hidden="1">ADMINISTRATIF!$A$1:$G$1</definedName>
    <definedName name="_xlnm._FilterDatabase" localSheetId="0" hidden="1">'Base de Travail Mensuelle'!$A$1:$APP$5</definedName>
    <definedName name="_xlnm._FilterDatabase" localSheetId="4" hidden="1">Pointage!$A$1:$AQC$5</definedName>
    <definedName name="ADMINISTRATIF">ADMINISTRATIF!$A$3:$A$33</definedName>
    <definedName name="AgentsActifs">Pointage!$D$2:$D$4</definedName>
    <definedName name="CET" localSheetId="5">CONGES_DEF!$C$10</definedName>
    <definedName name="CET" localSheetId="6">CONGES_DEF_RESP!$C$10</definedName>
    <definedName name="RESPONSABLE">RESPONSABLE!$A$3:$A$47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3" i="9" l="1"/>
  <c r="B2" i="9"/>
  <c r="B6" i="7"/>
  <c r="B47" i="7" s="1"/>
  <c r="B5" i="7"/>
  <c r="A47" i="7" s="1"/>
  <c r="B4" i="7"/>
  <c r="F3" i="6"/>
  <c r="E3" i="6"/>
  <c r="D3" i="6"/>
  <c r="C3" i="6"/>
  <c r="B3" i="6"/>
  <c r="F2" i="6"/>
  <c r="E2" i="6"/>
  <c r="D2" i="6"/>
  <c r="C2" i="6"/>
  <c r="B2" i="6"/>
  <c r="F3" i="2"/>
  <c r="E3" i="2"/>
  <c r="D3" i="2"/>
  <c r="C3" i="2"/>
  <c r="B3" i="2"/>
  <c r="F2" i="2"/>
  <c r="E2" i="2"/>
  <c r="D2" i="2"/>
  <c r="C2" i="2"/>
  <c r="B2" i="2"/>
  <c r="A40" i="7" l="1"/>
  <c r="A48" i="7"/>
  <c r="B40" i="7"/>
  <c r="B48" i="7"/>
  <c r="A41" i="7"/>
  <c r="A49" i="7"/>
  <c r="B41" i="7"/>
  <c r="B49" i="7"/>
  <c r="A42" i="7"/>
  <c r="A50" i="7"/>
  <c r="B42" i="7"/>
  <c r="B50" i="7"/>
  <c r="A43" i="7"/>
  <c r="A51" i="7"/>
  <c r="B43" i="7"/>
  <c r="B51" i="7"/>
  <c r="A44" i="7"/>
  <c r="B44" i="7"/>
  <c r="A45" i="7"/>
  <c r="B45" i="7"/>
  <c r="A46" i="7"/>
  <c r="B46" i="7"/>
  <c r="B6" i="9" l="1"/>
  <c r="B5" i="9"/>
  <c r="B4" i="9"/>
  <c r="BC64" i="9"/>
  <c r="BC65" i="9" s="1"/>
  <c r="BC66" i="9" s="1"/>
  <c r="BC67" i="9" s="1"/>
  <c r="BC68" i="9" s="1"/>
  <c r="BC69" i="9" s="1"/>
  <c r="BC70" i="9" s="1"/>
  <c r="BC71" i="9" s="1"/>
  <c r="BC72" i="9" s="1"/>
  <c r="BC73" i="9" s="1"/>
  <c r="BC74" i="9" s="1"/>
  <c r="BC75" i="9" s="1"/>
  <c r="BB60" i="9"/>
  <c r="AP51" i="9"/>
  <c r="AO51" i="9"/>
  <c r="C74" i="9" s="1"/>
  <c r="AP50" i="9"/>
  <c r="AG50" i="9" s="1"/>
  <c r="AO50" i="9"/>
  <c r="C73" i="9" s="1"/>
  <c r="AO49" i="9"/>
  <c r="C72" i="9" s="1"/>
  <c r="AP48" i="9"/>
  <c r="AG48" i="9" s="1"/>
  <c r="AO48" i="9"/>
  <c r="C71" i="9" s="1"/>
  <c r="AP47" i="9"/>
  <c r="AO47" i="9"/>
  <c r="C70" i="9" s="1"/>
  <c r="AP46" i="9"/>
  <c r="AO46" i="9"/>
  <c r="C69" i="9" s="1"/>
  <c r="AO45" i="9"/>
  <c r="C68" i="9" s="1"/>
  <c r="AP44" i="9"/>
  <c r="AO44" i="9"/>
  <c r="C67" i="9" s="1"/>
  <c r="AP43" i="9"/>
  <c r="AO43" i="9"/>
  <c r="C66" i="9" s="1"/>
  <c r="AP42" i="9"/>
  <c r="AO42" i="9"/>
  <c r="C65" i="9" s="1"/>
  <c r="AO41" i="9"/>
  <c r="C64" i="9" s="1"/>
  <c r="AP40" i="9"/>
  <c r="AO40" i="9"/>
  <c r="AP63" i="9" s="1"/>
  <c r="BR36" i="9"/>
  <c r="C36" i="9"/>
  <c r="BR35" i="9"/>
  <c r="C35" i="9"/>
  <c r="BR34" i="9"/>
  <c r="C34" i="9"/>
  <c r="BR33" i="9"/>
  <c r="C33" i="9"/>
  <c r="BR32" i="9"/>
  <c r="C32" i="9"/>
  <c r="BR31" i="9"/>
  <c r="C31" i="9"/>
  <c r="BR30" i="9"/>
  <c r="C30" i="9"/>
  <c r="BR29" i="9"/>
  <c r="C29" i="9"/>
  <c r="BR28" i="9"/>
  <c r="C28" i="9"/>
  <c r="BR27" i="9"/>
  <c r="C27" i="9"/>
  <c r="BR26" i="9"/>
  <c r="C26" i="9"/>
  <c r="C25" i="9"/>
  <c r="BL13" i="9"/>
  <c r="BL14" i="9" s="1"/>
  <c r="BL15" i="9" s="1"/>
  <c r="BL16" i="9" s="1"/>
  <c r="BL17" i="9" s="1"/>
  <c r="BL18" i="9" s="1"/>
  <c r="BL19" i="9" s="1"/>
  <c r="BL20" i="9" s="1"/>
  <c r="BL21" i="9" s="1"/>
  <c r="BL22" i="9" s="1"/>
  <c r="BN23" i="9" s="1"/>
  <c r="BL12" i="9"/>
  <c r="BK8" i="9"/>
  <c r="A51" i="9" l="1"/>
  <c r="A45" i="9"/>
  <c r="A49" i="9"/>
  <c r="A44" i="9"/>
  <c r="A48" i="9"/>
  <c r="A43" i="9"/>
  <c r="A47" i="9"/>
  <c r="A40" i="9"/>
  <c r="A42" i="9"/>
  <c r="A46" i="9"/>
  <c r="A50" i="9"/>
  <c r="A41" i="9"/>
  <c r="B51" i="9"/>
  <c r="B42" i="9"/>
  <c r="B50" i="9"/>
  <c r="B45" i="9"/>
  <c r="B49" i="9"/>
  <c r="B43" i="9"/>
  <c r="B46" i="9"/>
  <c r="B41" i="9"/>
  <c r="B44" i="9"/>
  <c r="B48" i="9"/>
  <c r="B40" i="9"/>
  <c r="B47" i="9"/>
  <c r="C63" i="9"/>
  <c r="AP41" i="9"/>
  <c r="AP45" i="9"/>
  <c r="AP49" i="9"/>
  <c r="AG43" i="9"/>
  <c r="AP64" i="9"/>
  <c r="AP65" i="9"/>
  <c r="AP66" i="9"/>
  <c r="AP67" i="9"/>
  <c r="AP68" i="9"/>
  <c r="AP69" i="9"/>
  <c r="AP70" i="9"/>
  <c r="AP71" i="9"/>
  <c r="AP72" i="9"/>
  <c r="AP73" i="9"/>
  <c r="AP74" i="9"/>
  <c r="AF41" i="7"/>
  <c r="AG41" i="7"/>
  <c r="AG43" i="7"/>
  <c r="AG45" i="7"/>
  <c r="AG48" i="7"/>
  <c r="AG50" i="7"/>
  <c r="AP41" i="7"/>
  <c r="AP42" i="7"/>
  <c r="AP43" i="7"/>
  <c r="AP44" i="7"/>
  <c r="AP45" i="7"/>
  <c r="AP46" i="7"/>
  <c r="AP47" i="7"/>
  <c r="AP48" i="7"/>
  <c r="AP49" i="7"/>
  <c r="AP50" i="7"/>
  <c r="AP51" i="7"/>
  <c r="AP40" i="7"/>
  <c r="AQC1" i="6"/>
  <c r="AQB1" i="6"/>
  <c r="AQA1" i="6"/>
  <c r="APZ1" i="6"/>
  <c r="APY1" i="6"/>
  <c r="APX1" i="6"/>
  <c r="APW1" i="6"/>
  <c r="APV1" i="6"/>
  <c r="APU1" i="6"/>
  <c r="APT1" i="6"/>
  <c r="APS1" i="6"/>
  <c r="APR1" i="6"/>
  <c r="APQ1" i="6"/>
  <c r="APP1" i="6"/>
  <c r="AG45" i="9" l="1"/>
  <c r="AG41" i="9"/>
  <c r="AF41" i="9"/>
  <c r="K4" i="4" l="1"/>
  <c r="M4" i="4" s="1"/>
  <c r="N4" i="4" s="1"/>
  <c r="K4" i="3"/>
  <c r="M4" i="3" s="1"/>
  <c r="N4" i="3" s="1"/>
  <c r="K1" i="2"/>
  <c r="L1" i="2" s="1"/>
  <c r="M1" i="2" s="1"/>
  <c r="N1" i="2" s="1"/>
  <c r="O1" i="2" s="1"/>
  <c r="P1" i="2" s="1"/>
  <c r="Q1" i="2" s="1"/>
  <c r="R1" i="2" s="1"/>
  <c r="S1" i="2" s="1"/>
  <c r="T1" i="2" s="1"/>
  <c r="U1" i="2" s="1"/>
  <c r="V1" i="2" s="1"/>
  <c r="W1" i="2" s="1"/>
  <c r="X1" i="2" s="1"/>
  <c r="Y1" i="2" s="1"/>
  <c r="Z1" i="2" s="1"/>
  <c r="AA1" i="2" s="1"/>
  <c r="AB1" i="2" s="1"/>
  <c r="AC1" i="2" s="1"/>
  <c r="AD1" i="2" s="1"/>
  <c r="AE1" i="2" s="1"/>
  <c r="AF1" i="2" s="1"/>
  <c r="AG1" i="2" s="1"/>
  <c r="AH1" i="2" s="1"/>
  <c r="AI1" i="2" s="1"/>
  <c r="AJ1" i="2" s="1"/>
  <c r="AK1" i="2" s="1"/>
  <c r="AL1" i="2" s="1"/>
  <c r="AM1" i="2" s="1"/>
  <c r="AN1" i="2" s="1"/>
  <c r="AO1" i="2" s="1"/>
  <c r="AP1" i="2" s="1"/>
  <c r="AQ1" i="2" s="1"/>
  <c r="AR1" i="2" s="1"/>
  <c r="AS1" i="2" s="1"/>
  <c r="AT1" i="2" s="1"/>
  <c r="AU1" i="2" s="1"/>
  <c r="AV1" i="2" s="1"/>
  <c r="AW1" i="2" s="1"/>
  <c r="AX1" i="2" s="1"/>
  <c r="AY1" i="2" s="1"/>
  <c r="AZ1" i="2" s="1"/>
  <c r="BA1" i="2" s="1"/>
  <c r="BB1" i="2" s="1"/>
  <c r="BC1" i="2" s="1"/>
  <c r="BD1" i="2" s="1"/>
  <c r="BE1" i="2" s="1"/>
  <c r="BF1" i="2" s="1"/>
  <c r="BG1" i="2" s="1"/>
  <c r="BH1" i="2" s="1"/>
  <c r="BI1" i="2" s="1"/>
  <c r="BJ1" i="2" s="1"/>
  <c r="BK1" i="2" s="1"/>
  <c r="BL1" i="2" s="1"/>
  <c r="BM1" i="2" s="1"/>
  <c r="BN1" i="2" s="1"/>
  <c r="BO1" i="2" s="1"/>
  <c r="BP1" i="2" s="1"/>
  <c r="BQ1" i="2" s="1"/>
  <c r="BR1" i="2" s="1"/>
  <c r="BS1" i="2" s="1"/>
  <c r="BT1" i="2" s="1"/>
  <c r="BU1" i="2" s="1"/>
  <c r="BV1" i="2" s="1"/>
  <c r="BW1" i="2" s="1"/>
  <c r="BX1" i="2" s="1"/>
  <c r="BY1" i="2" s="1"/>
  <c r="BZ1" i="2" s="1"/>
  <c r="CA1" i="2" s="1"/>
  <c r="CB1" i="2" s="1"/>
  <c r="CC1" i="2" s="1"/>
  <c r="CD1" i="2" s="1"/>
  <c r="CE1" i="2" s="1"/>
  <c r="CF1" i="2" s="1"/>
  <c r="CG1" i="2" s="1"/>
  <c r="CH1" i="2" s="1"/>
  <c r="CI1" i="2" s="1"/>
  <c r="CJ1" i="2" s="1"/>
  <c r="CK1" i="2" s="1"/>
  <c r="CL1" i="2" s="1"/>
  <c r="CM1" i="2" s="1"/>
  <c r="CN1" i="2" s="1"/>
  <c r="CO1" i="2" s="1"/>
  <c r="CP1" i="2" s="1"/>
  <c r="CQ1" i="2" s="1"/>
  <c r="CR1" i="2" s="1"/>
  <c r="CS1" i="2" s="1"/>
  <c r="CT1" i="2" s="1"/>
  <c r="CU1" i="2" s="1"/>
  <c r="CV1" i="2" s="1"/>
  <c r="CW1" i="2" s="1"/>
  <c r="CX1" i="2" s="1"/>
  <c r="CY1" i="2" s="1"/>
  <c r="CZ1" i="2" s="1"/>
  <c r="DA1" i="2" s="1"/>
  <c r="DB1" i="2" s="1"/>
  <c r="DC1" i="2" s="1"/>
  <c r="DD1" i="2" s="1"/>
  <c r="DE1" i="2" s="1"/>
  <c r="DF1" i="2" s="1"/>
  <c r="DG1" i="2" s="1"/>
  <c r="DH1" i="2" s="1"/>
  <c r="DI1" i="2" s="1"/>
  <c r="DJ1" i="2" s="1"/>
  <c r="DK1" i="2" s="1"/>
  <c r="DL1" i="2" s="1"/>
  <c r="DM1" i="2" s="1"/>
  <c r="DN1" i="2" s="1"/>
  <c r="DO1" i="2" s="1"/>
  <c r="DP1" i="2" s="1"/>
  <c r="DQ1" i="2" s="1"/>
  <c r="DR1" i="2" s="1"/>
  <c r="DS1" i="2" s="1"/>
  <c r="DT1" i="2" s="1"/>
  <c r="DU1" i="2" s="1"/>
  <c r="DV1" i="2" s="1"/>
  <c r="DW1" i="2" s="1"/>
  <c r="DX1" i="2" s="1"/>
  <c r="DY1" i="2" s="1"/>
  <c r="DZ1" i="2" s="1"/>
  <c r="EA1" i="2" s="1"/>
  <c r="EB1" i="2" s="1"/>
  <c r="EC1" i="2" s="1"/>
  <c r="ED1" i="2" s="1"/>
  <c r="EE1" i="2" s="1"/>
  <c r="EF1" i="2" s="1"/>
  <c r="EG1" i="2" s="1"/>
  <c r="EH1" i="2" s="1"/>
  <c r="EI1" i="2" s="1"/>
  <c r="EJ1" i="2" s="1"/>
  <c r="EK1" i="2" s="1"/>
  <c r="EL1" i="2" s="1"/>
  <c r="EM1" i="2" s="1"/>
  <c r="EN1" i="2" s="1"/>
  <c r="EO1" i="2" s="1"/>
  <c r="EP1" i="2" s="1"/>
  <c r="EQ1" i="2" s="1"/>
  <c r="ER1" i="2" s="1"/>
  <c r="ES1" i="2" s="1"/>
  <c r="ET1" i="2" s="1"/>
  <c r="EU1" i="2" s="1"/>
  <c r="EV1" i="2" s="1"/>
  <c r="EW1" i="2" s="1"/>
  <c r="EX1" i="2" s="1"/>
  <c r="EY1" i="2" s="1"/>
  <c r="EZ1" i="2" s="1"/>
  <c r="FA1" i="2" s="1"/>
  <c r="FB1" i="2" s="1"/>
  <c r="FC1" i="2" s="1"/>
  <c r="FD1" i="2" s="1"/>
  <c r="FE1" i="2" s="1"/>
  <c r="FF1" i="2" s="1"/>
  <c r="FG1" i="2" s="1"/>
  <c r="FH1" i="2" s="1"/>
  <c r="FI1" i="2" s="1"/>
  <c r="FJ1" i="2" s="1"/>
  <c r="FK1" i="2" s="1"/>
  <c r="FL1" i="2" s="1"/>
  <c r="FM1" i="2" s="1"/>
  <c r="FN1" i="2" s="1"/>
  <c r="FO1" i="2" s="1"/>
  <c r="FP1" i="2" s="1"/>
  <c r="FQ1" i="2" s="1"/>
  <c r="FR1" i="2" s="1"/>
  <c r="FS1" i="2" s="1"/>
  <c r="FT1" i="2" s="1"/>
  <c r="FU1" i="2" s="1"/>
  <c r="FV1" i="2" s="1"/>
  <c r="FW1" i="2" s="1"/>
  <c r="FX1" i="2" s="1"/>
  <c r="FY1" i="2" s="1"/>
  <c r="FZ1" i="2" s="1"/>
  <c r="GA1" i="2" s="1"/>
  <c r="GB1" i="2" s="1"/>
  <c r="GC1" i="2" s="1"/>
  <c r="GD1" i="2" s="1"/>
  <c r="GE1" i="2" s="1"/>
  <c r="GF1" i="2" s="1"/>
  <c r="GG1" i="2" s="1"/>
  <c r="GH1" i="2" s="1"/>
  <c r="GI1" i="2" s="1"/>
  <c r="GJ1" i="2" s="1"/>
  <c r="GK1" i="2" s="1"/>
  <c r="GL1" i="2" s="1"/>
  <c r="GM1" i="2" s="1"/>
  <c r="GN1" i="2" s="1"/>
  <c r="GO1" i="2" s="1"/>
  <c r="GP1" i="2" s="1"/>
  <c r="GQ1" i="2" s="1"/>
  <c r="GR1" i="2" s="1"/>
  <c r="GS1" i="2" s="1"/>
  <c r="GT1" i="2" s="1"/>
  <c r="GU1" i="2" s="1"/>
  <c r="GV1" i="2" s="1"/>
  <c r="GW1" i="2" s="1"/>
  <c r="GX1" i="2" s="1"/>
  <c r="GY1" i="2" s="1"/>
  <c r="GZ1" i="2" s="1"/>
  <c r="HA1" i="2" s="1"/>
  <c r="HB1" i="2" s="1"/>
  <c r="HC1" i="2" s="1"/>
  <c r="HD1" i="2" s="1"/>
  <c r="HE1" i="2" s="1"/>
  <c r="HF1" i="2" s="1"/>
  <c r="HG1" i="2" s="1"/>
  <c r="HH1" i="2" s="1"/>
  <c r="HI1" i="2" s="1"/>
  <c r="HJ1" i="2" s="1"/>
  <c r="HK1" i="2" s="1"/>
  <c r="HL1" i="2" s="1"/>
  <c r="HM1" i="2" s="1"/>
  <c r="HN1" i="2" s="1"/>
  <c r="HO1" i="2" s="1"/>
  <c r="HP1" i="2" s="1"/>
  <c r="HQ1" i="2" s="1"/>
  <c r="HR1" i="2" s="1"/>
  <c r="HS1" i="2" s="1"/>
  <c r="HT1" i="2" s="1"/>
  <c r="HU1" i="2" s="1"/>
  <c r="HV1" i="2" s="1"/>
  <c r="HW1" i="2" s="1"/>
  <c r="HX1" i="2" s="1"/>
  <c r="HY1" i="2" s="1"/>
  <c r="HZ1" i="2" s="1"/>
  <c r="IA1" i="2" s="1"/>
  <c r="IB1" i="2" s="1"/>
  <c r="IC1" i="2" s="1"/>
  <c r="ID1" i="2" s="1"/>
  <c r="IE1" i="2" s="1"/>
  <c r="IF1" i="2" s="1"/>
  <c r="IG1" i="2" s="1"/>
  <c r="IH1" i="2" s="1"/>
  <c r="II1" i="2" s="1"/>
  <c r="IJ1" i="2" s="1"/>
  <c r="IK1" i="2" s="1"/>
  <c r="IL1" i="2" s="1"/>
  <c r="IM1" i="2" s="1"/>
  <c r="IN1" i="2" s="1"/>
  <c r="IO1" i="2" s="1"/>
  <c r="IP1" i="2" s="1"/>
  <c r="IQ1" i="2" s="1"/>
  <c r="IR1" i="2" s="1"/>
  <c r="IS1" i="2" s="1"/>
  <c r="IT1" i="2" s="1"/>
  <c r="IU1" i="2" s="1"/>
  <c r="IV1" i="2" s="1"/>
  <c r="IW1" i="2" s="1"/>
  <c r="IX1" i="2" s="1"/>
  <c r="IY1" i="2" s="1"/>
  <c r="IZ1" i="2" s="1"/>
  <c r="JA1" i="2" s="1"/>
  <c r="JB1" i="2" s="1"/>
  <c r="JC1" i="2" s="1"/>
  <c r="JD1" i="2" s="1"/>
  <c r="JE1" i="2" s="1"/>
  <c r="JF1" i="2" s="1"/>
  <c r="JG1" i="2" s="1"/>
  <c r="JH1" i="2" s="1"/>
  <c r="JI1" i="2" s="1"/>
  <c r="JJ1" i="2" s="1"/>
  <c r="JK1" i="2" s="1"/>
  <c r="JL1" i="2" s="1"/>
  <c r="JM1" i="2" s="1"/>
  <c r="JN1" i="2" s="1"/>
  <c r="JO1" i="2" s="1"/>
  <c r="JP1" i="2" s="1"/>
  <c r="JQ1" i="2" s="1"/>
  <c r="JR1" i="2" s="1"/>
  <c r="JS1" i="2" s="1"/>
  <c r="JT1" i="2" s="1"/>
  <c r="JU1" i="2" s="1"/>
  <c r="JV1" i="2" s="1"/>
  <c r="JW1" i="2" s="1"/>
  <c r="JX1" i="2" s="1"/>
  <c r="JY1" i="2" s="1"/>
  <c r="JZ1" i="2" s="1"/>
  <c r="KA1" i="2" s="1"/>
  <c r="KB1" i="2" s="1"/>
  <c r="KC1" i="2" s="1"/>
  <c r="KD1" i="2" s="1"/>
  <c r="KE1" i="2" s="1"/>
  <c r="KF1" i="2" s="1"/>
  <c r="KG1" i="2" s="1"/>
  <c r="KH1" i="2" s="1"/>
  <c r="KI1" i="2" s="1"/>
  <c r="KJ1" i="2" s="1"/>
  <c r="KK1" i="2" s="1"/>
  <c r="KL1" i="2" s="1"/>
  <c r="KM1" i="2" s="1"/>
  <c r="KN1" i="2" s="1"/>
  <c r="KO1" i="2" s="1"/>
  <c r="KP1" i="2" s="1"/>
  <c r="KQ1" i="2" s="1"/>
  <c r="KR1" i="2" s="1"/>
  <c r="KS1" i="2" s="1"/>
  <c r="KT1" i="2" s="1"/>
  <c r="KU1" i="2" s="1"/>
  <c r="KV1" i="2" s="1"/>
  <c r="KW1" i="2" s="1"/>
  <c r="KX1" i="2" s="1"/>
  <c r="KY1" i="2" s="1"/>
  <c r="KZ1" i="2" s="1"/>
  <c r="LA1" i="2" s="1"/>
  <c r="LB1" i="2" s="1"/>
  <c r="LC1" i="2" s="1"/>
  <c r="LD1" i="2" s="1"/>
  <c r="LE1" i="2" s="1"/>
  <c r="LF1" i="2" s="1"/>
  <c r="LG1" i="2" s="1"/>
  <c r="LH1" i="2" s="1"/>
  <c r="LI1" i="2" s="1"/>
  <c r="LJ1" i="2" s="1"/>
  <c r="LK1" i="2" s="1"/>
  <c r="LL1" i="2" s="1"/>
  <c r="LM1" i="2" s="1"/>
  <c r="LN1" i="2" s="1"/>
  <c r="LO1" i="2" s="1"/>
  <c r="LP1" i="2" s="1"/>
  <c r="LQ1" i="2" s="1"/>
  <c r="LR1" i="2" s="1"/>
  <c r="LS1" i="2" s="1"/>
  <c r="LT1" i="2" s="1"/>
  <c r="LU1" i="2" s="1"/>
  <c r="LV1" i="2" s="1"/>
  <c r="LW1" i="2" s="1"/>
  <c r="LX1" i="2" s="1"/>
  <c r="LY1" i="2" s="1"/>
  <c r="LZ1" i="2" s="1"/>
  <c r="MA1" i="2" s="1"/>
  <c r="MB1" i="2" s="1"/>
  <c r="MC1" i="2" s="1"/>
  <c r="MD1" i="2" s="1"/>
  <c r="ME1" i="2" s="1"/>
  <c r="MF1" i="2" s="1"/>
  <c r="MG1" i="2" s="1"/>
  <c r="MH1" i="2" s="1"/>
  <c r="MI1" i="2" s="1"/>
  <c r="MJ1" i="2" s="1"/>
  <c r="MK1" i="2" s="1"/>
  <c r="ML1" i="2" s="1"/>
  <c r="MM1" i="2" s="1"/>
  <c r="MN1" i="2" s="1"/>
  <c r="MO1" i="2" s="1"/>
  <c r="MP1" i="2" s="1"/>
  <c r="MQ1" i="2" s="1"/>
  <c r="MR1" i="2" s="1"/>
  <c r="MS1" i="2" s="1"/>
  <c r="MT1" i="2" s="1"/>
  <c r="MU1" i="2" s="1"/>
  <c r="MV1" i="2" s="1"/>
  <c r="MW1" i="2" s="1"/>
  <c r="MX1" i="2" s="1"/>
  <c r="MY1" i="2" s="1"/>
  <c r="MZ1" i="2" s="1"/>
  <c r="NA1" i="2" s="1"/>
  <c r="NB1" i="2" s="1"/>
  <c r="NC1" i="2" s="1"/>
  <c r="ND1" i="2" s="1"/>
  <c r="NE1" i="2" s="1"/>
  <c r="NF1" i="2" s="1"/>
  <c r="NG1" i="2" s="1"/>
  <c r="NH1" i="2" s="1"/>
  <c r="NI1" i="2" s="1"/>
  <c r="NJ1" i="2" s="1"/>
  <c r="NK1" i="2" s="1"/>
  <c r="NL1" i="2" s="1"/>
  <c r="NM1" i="2" s="1"/>
  <c r="NN1" i="2" s="1"/>
  <c r="NO1" i="2" s="1"/>
  <c r="NP1" i="2" s="1"/>
  <c r="NQ1" i="2" s="1"/>
  <c r="NR1" i="2" s="1"/>
  <c r="NS1" i="2" s="1"/>
  <c r="NT1" i="2" s="1"/>
  <c r="NU1" i="2" s="1"/>
  <c r="NV1" i="2" s="1"/>
  <c r="NW1" i="2" s="1"/>
  <c r="NX1" i="2" s="1"/>
  <c r="NY1" i="2" s="1"/>
  <c r="NZ1" i="2" s="1"/>
  <c r="OA1" i="2" s="1"/>
  <c r="OB1" i="2" s="1"/>
  <c r="OC1" i="2" s="1"/>
  <c r="OD1" i="2" s="1"/>
  <c r="OE1" i="2" s="1"/>
  <c r="OF1" i="2" s="1"/>
  <c r="OG1" i="2" s="1"/>
  <c r="OH1" i="2" s="1"/>
  <c r="OI1" i="2" s="1"/>
  <c r="OJ1" i="2" s="1"/>
  <c r="OK1" i="2" s="1"/>
  <c r="OL1" i="2" s="1"/>
  <c r="OM1" i="2" s="1"/>
  <c r="ON1" i="2" s="1"/>
  <c r="OO1" i="2" s="1"/>
  <c r="OP1" i="2" s="1"/>
  <c r="OQ1" i="2" s="1"/>
  <c r="OR1" i="2" s="1"/>
  <c r="OS1" i="2" s="1"/>
  <c r="OT1" i="2" s="1"/>
  <c r="OU1" i="2" s="1"/>
  <c r="OV1" i="2" s="1"/>
  <c r="OW1" i="2" s="1"/>
  <c r="OX1" i="2" s="1"/>
  <c r="OY1" i="2" s="1"/>
  <c r="OZ1" i="2" s="1"/>
  <c r="PA1" i="2" s="1"/>
  <c r="PB1" i="2" s="1"/>
  <c r="PC1" i="2" s="1"/>
  <c r="PD1" i="2" s="1"/>
  <c r="PE1" i="2" s="1"/>
  <c r="PF1" i="2" s="1"/>
  <c r="PG1" i="2" s="1"/>
  <c r="PH1" i="2" s="1"/>
  <c r="PI1" i="2" s="1"/>
  <c r="PJ1" i="2" s="1"/>
  <c r="PK1" i="2" s="1"/>
  <c r="PL1" i="2" s="1"/>
  <c r="PM1" i="2" s="1"/>
  <c r="PN1" i="2" s="1"/>
  <c r="PO1" i="2" s="1"/>
  <c r="PP1" i="2" s="1"/>
  <c r="PQ1" i="2" s="1"/>
  <c r="PR1" i="2" s="1"/>
  <c r="PS1" i="2" s="1"/>
  <c r="PT1" i="2" s="1"/>
  <c r="PU1" i="2" s="1"/>
  <c r="PV1" i="2" s="1"/>
  <c r="PW1" i="2" s="1"/>
  <c r="PX1" i="2" s="1"/>
  <c r="PY1" i="2" s="1"/>
  <c r="PZ1" i="2" s="1"/>
  <c r="QA1" i="2" s="1"/>
  <c r="QB1" i="2" s="1"/>
  <c r="QC1" i="2" s="1"/>
  <c r="QD1" i="2" s="1"/>
  <c r="QE1" i="2" s="1"/>
  <c r="QF1" i="2" s="1"/>
  <c r="QG1" i="2" s="1"/>
  <c r="QH1" i="2" s="1"/>
  <c r="QI1" i="2" s="1"/>
  <c r="QJ1" i="2" s="1"/>
  <c r="QK1" i="2" s="1"/>
  <c r="QL1" i="2" s="1"/>
  <c r="QM1" i="2" s="1"/>
  <c r="QN1" i="2" s="1"/>
  <c r="QO1" i="2" s="1"/>
  <c r="QP1" i="2" s="1"/>
  <c r="QQ1" i="2" s="1"/>
  <c r="QR1" i="2" s="1"/>
  <c r="QS1" i="2" s="1"/>
  <c r="QT1" i="2" s="1"/>
  <c r="QU1" i="2" s="1"/>
  <c r="QV1" i="2" s="1"/>
  <c r="QW1" i="2" s="1"/>
  <c r="QX1" i="2" s="1"/>
  <c r="QY1" i="2" s="1"/>
  <c r="QZ1" i="2" s="1"/>
  <c r="RA1" i="2" s="1"/>
  <c r="RB1" i="2" s="1"/>
  <c r="RC1" i="2" s="1"/>
  <c r="RD1" i="2" s="1"/>
  <c r="RE1" i="2" s="1"/>
  <c r="RF1" i="2" s="1"/>
  <c r="RG1" i="2" s="1"/>
  <c r="RH1" i="2" s="1"/>
  <c r="RI1" i="2" s="1"/>
  <c r="RJ1" i="2" s="1"/>
  <c r="RK1" i="2" s="1"/>
  <c r="RL1" i="2" s="1"/>
  <c r="RM1" i="2" s="1"/>
  <c r="RN1" i="2" s="1"/>
  <c r="RO1" i="2" s="1"/>
  <c r="RP1" i="2" s="1"/>
  <c r="RQ1" i="2" s="1"/>
  <c r="RR1" i="2" s="1"/>
  <c r="RS1" i="2" s="1"/>
  <c r="RT1" i="2" s="1"/>
  <c r="RU1" i="2" s="1"/>
  <c r="RV1" i="2" s="1"/>
  <c r="RW1" i="2" s="1"/>
  <c r="RX1" i="2" s="1"/>
  <c r="RY1" i="2" s="1"/>
  <c r="RZ1" i="2" s="1"/>
  <c r="SA1" i="2" s="1"/>
  <c r="SB1" i="2" s="1"/>
  <c r="SC1" i="2" s="1"/>
  <c r="SD1" i="2" s="1"/>
  <c r="SE1" i="2" s="1"/>
  <c r="SF1" i="2" s="1"/>
  <c r="SG1" i="2" s="1"/>
  <c r="SH1" i="2" s="1"/>
  <c r="SI1" i="2" s="1"/>
  <c r="SJ1" i="2" s="1"/>
  <c r="SK1" i="2" s="1"/>
  <c r="SL1" i="2" s="1"/>
  <c r="SM1" i="2" s="1"/>
  <c r="SN1" i="2" s="1"/>
  <c r="SO1" i="2" s="1"/>
  <c r="SP1" i="2" s="1"/>
  <c r="SQ1" i="2" s="1"/>
  <c r="SR1" i="2" s="1"/>
  <c r="SS1" i="2" s="1"/>
  <c r="ST1" i="2" s="1"/>
  <c r="SU1" i="2" s="1"/>
  <c r="SV1" i="2" s="1"/>
  <c r="SW1" i="2" s="1"/>
  <c r="SX1" i="2" s="1"/>
  <c r="SY1" i="2" s="1"/>
  <c r="SZ1" i="2" s="1"/>
  <c r="TA1" i="2" s="1"/>
  <c r="TB1" i="2" s="1"/>
  <c r="TC1" i="2" s="1"/>
  <c r="TD1" i="2" s="1"/>
  <c r="TE1" i="2" s="1"/>
  <c r="TF1" i="2" s="1"/>
  <c r="TG1" i="2" s="1"/>
  <c r="TH1" i="2" s="1"/>
  <c r="TI1" i="2" s="1"/>
  <c r="TJ1" i="2" s="1"/>
  <c r="TK1" i="2" s="1"/>
  <c r="TL1" i="2" s="1"/>
  <c r="TM1" i="2" s="1"/>
  <c r="TN1" i="2" s="1"/>
  <c r="TO1" i="2" s="1"/>
  <c r="TP1" i="2" s="1"/>
  <c r="TQ1" i="2" s="1"/>
  <c r="TR1" i="2" s="1"/>
  <c r="TS1" i="2" s="1"/>
  <c r="TT1" i="2" s="1"/>
  <c r="TU1" i="2" s="1"/>
  <c r="TV1" i="2" s="1"/>
  <c r="TW1" i="2" s="1"/>
  <c r="TX1" i="2" s="1"/>
  <c r="TY1" i="2" s="1"/>
  <c r="TZ1" i="2" s="1"/>
  <c r="UA1" i="2" s="1"/>
  <c r="UB1" i="2" s="1"/>
  <c r="UC1" i="2" s="1"/>
  <c r="UD1" i="2" s="1"/>
  <c r="UE1" i="2" s="1"/>
  <c r="UF1" i="2" s="1"/>
  <c r="UG1" i="2" s="1"/>
  <c r="UH1" i="2" s="1"/>
  <c r="UI1" i="2" s="1"/>
  <c r="UJ1" i="2" s="1"/>
  <c r="UK1" i="2" s="1"/>
  <c r="UL1" i="2" s="1"/>
  <c r="UM1" i="2" s="1"/>
  <c r="UN1" i="2" s="1"/>
  <c r="UO1" i="2" s="1"/>
  <c r="UP1" i="2" s="1"/>
  <c r="UQ1" i="2" s="1"/>
  <c r="UR1" i="2" s="1"/>
  <c r="US1" i="2" s="1"/>
  <c r="UT1" i="2" s="1"/>
  <c r="UU1" i="2" s="1"/>
  <c r="UV1" i="2" s="1"/>
  <c r="UW1" i="2" s="1"/>
  <c r="UX1" i="2" s="1"/>
  <c r="UY1" i="2" s="1"/>
  <c r="UZ1" i="2" s="1"/>
  <c r="VA1" i="2" s="1"/>
  <c r="VB1" i="2" s="1"/>
  <c r="VC1" i="2" s="1"/>
  <c r="VD1" i="2" s="1"/>
  <c r="VE1" i="2" s="1"/>
  <c r="VF1" i="2" s="1"/>
  <c r="VG1" i="2" s="1"/>
  <c r="VH1" i="2" s="1"/>
  <c r="VI1" i="2" s="1"/>
  <c r="VJ1" i="2" s="1"/>
  <c r="VK1" i="2" s="1"/>
  <c r="VL1" i="2" s="1"/>
  <c r="VM1" i="2" s="1"/>
  <c r="VN1" i="2" s="1"/>
  <c r="VO1" i="2" s="1"/>
  <c r="VP1" i="2" s="1"/>
  <c r="VQ1" i="2" s="1"/>
  <c r="VR1" i="2" s="1"/>
  <c r="VS1" i="2" s="1"/>
  <c r="VT1" i="2" s="1"/>
  <c r="VU1" i="2" s="1"/>
  <c r="VV1" i="2" s="1"/>
  <c r="VW1" i="2" s="1"/>
  <c r="VX1" i="2" s="1"/>
  <c r="VY1" i="2" s="1"/>
  <c r="VZ1" i="2" s="1"/>
  <c r="WA1" i="2" s="1"/>
  <c r="WB1" i="2" s="1"/>
  <c r="WC1" i="2" s="1"/>
  <c r="WD1" i="2" s="1"/>
  <c r="WE1" i="2" s="1"/>
  <c r="WF1" i="2" s="1"/>
  <c r="WG1" i="2" s="1"/>
  <c r="WH1" i="2" s="1"/>
  <c r="WI1" i="2" s="1"/>
  <c r="WJ1" i="2" s="1"/>
  <c r="WK1" i="2" s="1"/>
  <c r="WL1" i="2" s="1"/>
  <c r="WM1" i="2" s="1"/>
  <c r="WN1" i="2" s="1"/>
  <c r="WO1" i="2" s="1"/>
  <c r="WP1" i="2" s="1"/>
  <c r="WQ1" i="2" s="1"/>
  <c r="WR1" i="2" s="1"/>
  <c r="WS1" i="2" s="1"/>
  <c r="WT1" i="2" s="1"/>
  <c r="WU1" i="2" s="1"/>
  <c r="WV1" i="2" s="1"/>
  <c r="WW1" i="2" s="1"/>
  <c r="WX1" i="2" s="1"/>
  <c r="WY1" i="2" s="1"/>
  <c r="WZ1" i="2" s="1"/>
  <c r="XA1" i="2" s="1"/>
  <c r="XB1" i="2" s="1"/>
  <c r="XC1" i="2" s="1"/>
  <c r="XD1" i="2" s="1"/>
  <c r="XE1" i="2" s="1"/>
  <c r="XF1" i="2" s="1"/>
  <c r="XG1" i="2" s="1"/>
  <c r="XH1" i="2" s="1"/>
  <c r="XI1" i="2" s="1"/>
  <c r="XJ1" i="2" s="1"/>
  <c r="XK1" i="2" s="1"/>
  <c r="XL1" i="2" s="1"/>
  <c r="XM1" i="2" s="1"/>
  <c r="XN1" i="2" s="1"/>
  <c r="XO1" i="2" s="1"/>
  <c r="XP1" i="2" s="1"/>
  <c r="XQ1" i="2" s="1"/>
  <c r="XR1" i="2" s="1"/>
  <c r="XS1" i="2" s="1"/>
  <c r="XT1" i="2" s="1"/>
  <c r="XU1" i="2" s="1"/>
  <c r="XV1" i="2" s="1"/>
  <c r="XW1" i="2" s="1"/>
  <c r="XX1" i="2" s="1"/>
  <c r="XY1" i="2" s="1"/>
  <c r="XZ1" i="2" s="1"/>
  <c r="YA1" i="2" s="1"/>
  <c r="YB1" i="2" s="1"/>
  <c r="YC1" i="2" s="1"/>
  <c r="YD1" i="2" s="1"/>
  <c r="YE1" i="2" s="1"/>
  <c r="YF1" i="2" s="1"/>
  <c r="YG1" i="2" s="1"/>
  <c r="YH1" i="2" s="1"/>
  <c r="YI1" i="2" s="1"/>
  <c r="YJ1" i="2" s="1"/>
  <c r="YK1" i="2" s="1"/>
  <c r="YL1" i="2" s="1"/>
  <c r="YM1" i="2" s="1"/>
  <c r="YN1" i="2" s="1"/>
  <c r="YO1" i="2" s="1"/>
  <c r="YP1" i="2" s="1"/>
  <c r="YQ1" i="2" s="1"/>
  <c r="YR1" i="2" s="1"/>
  <c r="YS1" i="2" s="1"/>
  <c r="YT1" i="2" s="1"/>
  <c r="YU1" i="2" s="1"/>
  <c r="YV1" i="2" s="1"/>
  <c r="YW1" i="2" s="1"/>
  <c r="YX1" i="2" s="1"/>
  <c r="YY1" i="2" s="1"/>
  <c r="YZ1" i="2" s="1"/>
  <c r="ZA1" i="2" s="1"/>
  <c r="ZB1" i="2" s="1"/>
  <c r="ZC1" i="2" s="1"/>
  <c r="ZD1" i="2" s="1"/>
  <c r="ZE1" i="2" s="1"/>
  <c r="ZF1" i="2" s="1"/>
  <c r="ZG1" i="2" s="1"/>
  <c r="ZH1" i="2" s="1"/>
  <c r="ZI1" i="2" s="1"/>
  <c r="ZJ1" i="2" s="1"/>
  <c r="ZK1" i="2" s="1"/>
  <c r="ZL1" i="2" s="1"/>
  <c r="ZM1" i="2" s="1"/>
  <c r="ZN1" i="2" s="1"/>
  <c r="ZO1" i="2" s="1"/>
  <c r="ZP1" i="2" s="1"/>
  <c r="ZQ1" i="2" s="1"/>
  <c r="ZR1" i="2" s="1"/>
  <c r="ZS1" i="2" s="1"/>
  <c r="ZT1" i="2" s="1"/>
  <c r="ZU1" i="2" s="1"/>
  <c r="ZV1" i="2" s="1"/>
  <c r="ZW1" i="2" s="1"/>
  <c r="ZX1" i="2" s="1"/>
  <c r="ZY1" i="2" s="1"/>
  <c r="ZZ1" i="2" s="1"/>
  <c r="AAA1" i="2" s="1"/>
  <c r="AAB1" i="2" s="1"/>
  <c r="AAC1" i="2" s="1"/>
  <c r="AAD1" i="2" s="1"/>
  <c r="AAE1" i="2" s="1"/>
  <c r="AAF1" i="2" s="1"/>
  <c r="AAG1" i="2" s="1"/>
  <c r="AAH1" i="2" s="1"/>
  <c r="AAI1" i="2" s="1"/>
  <c r="AAJ1" i="2" s="1"/>
  <c r="AAK1" i="2" s="1"/>
  <c r="AAL1" i="2" s="1"/>
  <c r="AAM1" i="2" s="1"/>
  <c r="AAN1" i="2" s="1"/>
  <c r="AAO1" i="2" s="1"/>
  <c r="AAP1" i="2" s="1"/>
  <c r="AAQ1" i="2" s="1"/>
  <c r="AAR1" i="2" s="1"/>
  <c r="AAS1" i="2" s="1"/>
  <c r="AAT1" i="2" s="1"/>
  <c r="AAU1" i="2" s="1"/>
  <c r="AAV1" i="2" s="1"/>
  <c r="AAW1" i="2" s="1"/>
  <c r="AAX1" i="2" s="1"/>
  <c r="AAY1" i="2" s="1"/>
  <c r="AAZ1" i="2" s="1"/>
  <c r="ABA1" i="2" s="1"/>
  <c r="ABB1" i="2" s="1"/>
  <c r="ABC1" i="2" s="1"/>
  <c r="ABD1" i="2" s="1"/>
  <c r="ABE1" i="2" s="1"/>
  <c r="ABF1" i="2" s="1"/>
  <c r="ABG1" i="2" s="1"/>
  <c r="ABH1" i="2" s="1"/>
  <c r="ABI1" i="2" s="1"/>
  <c r="ABJ1" i="2" s="1"/>
  <c r="ABK1" i="2" s="1"/>
  <c r="ABL1" i="2" s="1"/>
  <c r="ABM1" i="2" s="1"/>
  <c r="ABN1" i="2" s="1"/>
  <c r="ABO1" i="2" s="1"/>
  <c r="ABP1" i="2" s="1"/>
  <c r="ABQ1" i="2" s="1"/>
  <c r="ABR1" i="2" s="1"/>
  <c r="ABS1" i="2" s="1"/>
  <c r="ABT1" i="2" s="1"/>
  <c r="ABU1" i="2" s="1"/>
  <c r="ABV1" i="2" s="1"/>
  <c r="ABW1" i="2" s="1"/>
  <c r="ABX1" i="2" s="1"/>
  <c r="ABY1" i="2" s="1"/>
  <c r="ABZ1" i="2" s="1"/>
  <c r="ACA1" i="2" s="1"/>
  <c r="ACB1" i="2" s="1"/>
  <c r="ACC1" i="2" s="1"/>
  <c r="ACD1" i="2" s="1"/>
  <c r="ACE1" i="2" s="1"/>
  <c r="ACF1" i="2" s="1"/>
  <c r="ACG1" i="2" s="1"/>
  <c r="ACH1" i="2" s="1"/>
  <c r="ACI1" i="2" s="1"/>
  <c r="ACJ1" i="2" s="1"/>
  <c r="ACK1" i="2" s="1"/>
  <c r="ACL1" i="2" s="1"/>
  <c r="ACM1" i="2" s="1"/>
  <c r="ACN1" i="2" s="1"/>
  <c r="ACO1" i="2" s="1"/>
  <c r="ACP1" i="2" s="1"/>
  <c r="ACQ1" i="2" s="1"/>
  <c r="ACR1" i="2" s="1"/>
  <c r="ACS1" i="2" s="1"/>
  <c r="ACT1" i="2" s="1"/>
  <c r="ACU1" i="2" s="1"/>
  <c r="ACV1" i="2" s="1"/>
  <c r="ACW1" i="2" s="1"/>
  <c r="ACX1" i="2" s="1"/>
  <c r="ACY1" i="2" s="1"/>
  <c r="ACZ1" i="2" s="1"/>
  <c r="ADA1" i="2" s="1"/>
  <c r="ADB1" i="2" s="1"/>
  <c r="ADC1" i="2" s="1"/>
  <c r="ADD1" i="2" s="1"/>
  <c r="ADE1" i="2" s="1"/>
  <c r="ADF1" i="2" s="1"/>
  <c r="ADG1" i="2" s="1"/>
  <c r="ADH1" i="2" s="1"/>
  <c r="ADI1" i="2" s="1"/>
  <c r="ADJ1" i="2" s="1"/>
  <c r="ADK1" i="2" s="1"/>
  <c r="ADL1" i="2" s="1"/>
  <c r="ADM1" i="2" s="1"/>
  <c r="ADN1" i="2" s="1"/>
  <c r="ADO1" i="2" s="1"/>
  <c r="ADP1" i="2" s="1"/>
  <c r="ADQ1" i="2" s="1"/>
  <c r="ADR1" i="2" s="1"/>
  <c r="ADS1" i="2" s="1"/>
  <c r="ADT1" i="2" s="1"/>
  <c r="ADU1" i="2" s="1"/>
  <c r="ADV1" i="2" s="1"/>
  <c r="ADW1" i="2" s="1"/>
  <c r="ADX1" i="2" s="1"/>
  <c r="ADY1" i="2" s="1"/>
  <c r="ADZ1" i="2" s="1"/>
  <c r="AEA1" i="2" s="1"/>
  <c r="AEB1" i="2" s="1"/>
  <c r="AEC1" i="2" s="1"/>
  <c r="AED1" i="2" s="1"/>
  <c r="AEE1" i="2" s="1"/>
  <c r="AEF1" i="2" s="1"/>
  <c r="AEG1" i="2" s="1"/>
  <c r="AEH1" i="2" s="1"/>
  <c r="AEI1" i="2" s="1"/>
  <c r="AEJ1" i="2" s="1"/>
  <c r="AEK1" i="2" s="1"/>
  <c r="AEL1" i="2" s="1"/>
  <c r="AEM1" i="2" s="1"/>
  <c r="AEN1" i="2" s="1"/>
  <c r="AEO1" i="2" s="1"/>
  <c r="AEP1" i="2" s="1"/>
  <c r="AEQ1" i="2" s="1"/>
  <c r="AER1" i="2" s="1"/>
  <c r="AES1" i="2" s="1"/>
  <c r="AET1" i="2" s="1"/>
  <c r="AEU1" i="2" s="1"/>
  <c r="AEV1" i="2" s="1"/>
  <c r="AEW1" i="2" s="1"/>
  <c r="AEX1" i="2" s="1"/>
  <c r="AEY1" i="2" s="1"/>
  <c r="AEZ1" i="2" s="1"/>
  <c r="AFA1" i="2" s="1"/>
  <c r="AFB1" i="2" s="1"/>
  <c r="AFC1" i="2" s="1"/>
  <c r="AFD1" i="2" s="1"/>
  <c r="AFE1" i="2" s="1"/>
  <c r="AFF1" i="2" s="1"/>
  <c r="AFG1" i="2" s="1"/>
  <c r="AFH1" i="2" s="1"/>
  <c r="AFI1" i="2" s="1"/>
  <c r="AFJ1" i="2" s="1"/>
  <c r="AFK1" i="2" s="1"/>
  <c r="AFL1" i="2" s="1"/>
  <c r="AFM1" i="2" s="1"/>
  <c r="AFN1" i="2" s="1"/>
  <c r="AFO1" i="2" s="1"/>
  <c r="AFP1" i="2" s="1"/>
  <c r="AFQ1" i="2" s="1"/>
  <c r="AHA1" i="2" s="1"/>
  <c r="AHB1" i="2" s="1"/>
  <c r="AHC1" i="2" s="1"/>
  <c r="AHD1" i="2" s="1"/>
  <c r="AHE1" i="2" s="1"/>
  <c r="AHF1" i="2" s="1"/>
  <c r="AHG1" i="2" s="1"/>
  <c r="AHH1" i="2" s="1"/>
  <c r="AHI1" i="2" s="1"/>
  <c r="AHJ1" i="2" s="1"/>
  <c r="AHK1" i="2" s="1"/>
  <c r="AHL1" i="2" s="1"/>
  <c r="AHM1" i="2" s="1"/>
  <c r="AHN1" i="2" s="1"/>
  <c r="AHO1" i="2" s="1"/>
  <c r="AHP1" i="2" s="1"/>
  <c r="AHQ1" i="2" s="1"/>
  <c r="AHR1" i="2" s="1"/>
  <c r="AHS1" i="2" s="1"/>
  <c r="AHT1" i="2" s="1"/>
  <c r="AHU1" i="2" s="1"/>
  <c r="AHV1" i="2" s="1"/>
  <c r="AHW1" i="2" s="1"/>
  <c r="AHX1" i="2" s="1"/>
  <c r="AHY1" i="2" s="1"/>
  <c r="AHZ1" i="2" s="1"/>
  <c r="AIA1" i="2" s="1"/>
  <c r="AIB1" i="2" s="1"/>
  <c r="AIC1" i="2" s="1"/>
  <c r="AID1" i="2" s="1"/>
  <c r="AIE1" i="2" s="1"/>
  <c r="AIF1" i="2" s="1"/>
  <c r="AIG1" i="2" s="1"/>
  <c r="AIH1" i="2" s="1"/>
  <c r="AII1" i="2" s="1"/>
  <c r="AIJ1" i="2" s="1"/>
  <c r="AIK1" i="2" s="1"/>
  <c r="AIL1" i="2" s="1"/>
  <c r="AIM1" i="2" s="1"/>
  <c r="AIN1" i="2" s="1"/>
  <c r="AIO1" i="2" s="1"/>
  <c r="AIP1" i="2" s="1"/>
  <c r="AIQ1" i="2" s="1"/>
  <c r="AIR1" i="2" s="1"/>
  <c r="AIS1" i="2" s="1"/>
  <c r="AIT1" i="2" s="1"/>
  <c r="AIU1" i="2" s="1"/>
  <c r="AIV1" i="2" s="1"/>
  <c r="AIW1" i="2" s="1"/>
  <c r="AIX1" i="2" s="1"/>
  <c r="AIY1" i="2" s="1"/>
  <c r="AIZ1" i="2" s="1"/>
  <c r="AJA1" i="2" s="1"/>
  <c r="AJB1" i="2" s="1"/>
  <c r="AJC1" i="2" s="1"/>
  <c r="AJD1" i="2" s="1"/>
  <c r="AJE1" i="2" s="1"/>
  <c r="AJF1" i="2" s="1"/>
  <c r="AJG1" i="2" s="1"/>
  <c r="AJH1" i="2" s="1"/>
  <c r="AJI1" i="2" s="1"/>
  <c r="AJJ1" i="2" s="1"/>
  <c r="AJK1" i="2" s="1"/>
  <c r="AJL1" i="2" s="1"/>
  <c r="AJM1" i="2" s="1"/>
  <c r="AJN1" i="2" s="1"/>
  <c r="AJO1" i="2" s="1"/>
  <c r="AJP1" i="2" s="1"/>
  <c r="AJQ1" i="2" s="1"/>
  <c r="AJR1" i="2" s="1"/>
  <c r="AJS1" i="2" s="1"/>
  <c r="AJT1" i="2" s="1"/>
  <c r="AJU1" i="2" s="1"/>
  <c r="AJV1" i="2" s="1"/>
  <c r="AJW1" i="2" s="1"/>
  <c r="AJX1" i="2" s="1"/>
  <c r="AJY1" i="2" s="1"/>
  <c r="AJZ1" i="2" s="1"/>
  <c r="AKA1" i="2" s="1"/>
  <c r="AKB1" i="2" s="1"/>
  <c r="AKC1" i="2" s="1"/>
  <c r="AKD1" i="2" s="1"/>
  <c r="AKE1" i="2" s="1"/>
  <c r="AKF1" i="2" s="1"/>
  <c r="AKG1" i="2" s="1"/>
  <c r="AKH1" i="2" s="1"/>
  <c r="AKI1" i="2" s="1"/>
  <c r="AKJ1" i="2" s="1"/>
  <c r="AKK1" i="2" s="1"/>
  <c r="AKL1" i="2" s="1"/>
  <c r="AKM1" i="2" s="1"/>
  <c r="AKN1" i="2" s="1"/>
  <c r="AKO1" i="2" s="1"/>
  <c r="AKP1" i="2" s="1"/>
  <c r="AKQ1" i="2" s="1"/>
  <c r="AKR1" i="2" s="1"/>
  <c r="AKS1" i="2" s="1"/>
  <c r="AKT1" i="2" s="1"/>
  <c r="AKU1" i="2" s="1"/>
  <c r="AKV1" i="2" s="1"/>
  <c r="AKW1" i="2" s="1"/>
  <c r="AKX1" i="2" s="1"/>
  <c r="AKY1" i="2" s="1"/>
  <c r="AKZ1" i="2" s="1"/>
  <c r="ALA1" i="2" s="1"/>
  <c r="ALB1" i="2" s="1"/>
  <c r="ALC1" i="2" s="1"/>
  <c r="ALD1" i="2" s="1"/>
  <c r="ALE1" i="2" s="1"/>
  <c r="ALF1" i="2" s="1"/>
  <c r="ALG1" i="2" s="1"/>
  <c r="ALH1" i="2" s="1"/>
  <c r="ALI1" i="2" s="1"/>
  <c r="ALJ1" i="2" s="1"/>
  <c r="ALK1" i="2" s="1"/>
  <c r="ALL1" i="2" s="1"/>
  <c r="ALM1" i="2" s="1"/>
  <c r="ALN1" i="2" s="1"/>
  <c r="ALO1" i="2" s="1"/>
  <c r="ALP1" i="2" s="1"/>
  <c r="ALQ1" i="2" s="1"/>
  <c r="ALR1" i="2" s="1"/>
  <c r="ALS1" i="2" s="1"/>
  <c r="ALT1" i="2" s="1"/>
  <c r="ALU1" i="2" s="1"/>
  <c r="ALV1" i="2" s="1"/>
  <c r="ALW1" i="2" s="1"/>
  <c r="ALX1" i="2" s="1"/>
  <c r="ALY1" i="2" s="1"/>
  <c r="ALZ1" i="2" s="1"/>
  <c r="AMA1" i="2" s="1"/>
  <c r="AMB1" i="2" s="1"/>
  <c r="AMC1" i="2" s="1"/>
  <c r="AMD1" i="2" s="1"/>
  <c r="AME1" i="2" s="1"/>
  <c r="AMF1" i="2" s="1"/>
  <c r="AMG1" i="2" s="1"/>
  <c r="AMH1" i="2" s="1"/>
  <c r="AMI1" i="2" s="1"/>
  <c r="AMJ1" i="2" s="1"/>
  <c r="AMK1" i="2" s="1"/>
  <c r="AML1" i="2" s="1"/>
  <c r="AMM1" i="2" s="1"/>
  <c r="AMN1" i="2" s="1"/>
  <c r="AMO1" i="2" s="1"/>
  <c r="AMP1" i="2" s="1"/>
  <c r="AMQ1" i="2" s="1"/>
  <c r="AMR1" i="2" s="1"/>
  <c r="AMS1" i="2" s="1"/>
  <c r="AMT1" i="2" s="1"/>
  <c r="AMU1" i="2" s="1"/>
  <c r="AMV1" i="2" s="1"/>
  <c r="AMW1" i="2" s="1"/>
  <c r="AMX1" i="2" s="1"/>
  <c r="AMY1" i="2" s="1"/>
  <c r="AMZ1" i="2" s="1"/>
  <c r="ANA1" i="2" s="1"/>
  <c r="ANB1" i="2" s="1"/>
  <c r="ANC1" i="2" s="1"/>
  <c r="AND1" i="2" s="1"/>
  <c r="ANE1" i="2" s="1"/>
  <c r="ANF1" i="2" s="1"/>
  <c r="ANG1" i="2" s="1"/>
  <c r="ANH1" i="2" s="1"/>
  <c r="ANI1" i="2" s="1"/>
  <c r="ANJ1" i="2" s="1"/>
  <c r="ANK1" i="2" s="1"/>
  <c r="ANL1" i="2" s="1"/>
  <c r="ANM1" i="2" s="1"/>
  <c r="ANN1" i="2" s="1"/>
  <c r="ANO1" i="2" s="1"/>
  <c r="ANP1" i="2" s="1"/>
  <c r="ANQ1" i="2" s="1"/>
  <c r="ANR1" i="2" s="1"/>
  <c r="ANS1" i="2" s="1"/>
  <c r="ANT1" i="2" s="1"/>
  <c r="ANU1" i="2" s="1"/>
  <c r="ANV1" i="2" s="1"/>
  <c r="ANW1" i="2" s="1"/>
  <c r="ANX1" i="2" s="1"/>
  <c r="ANY1" i="2" s="1"/>
  <c r="ANZ1" i="2" s="1"/>
  <c r="AOA1" i="2" s="1"/>
  <c r="AOB1" i="2" s="1"/>
  <c r="AOC1" i="2" s="1"/>
  <c r="AOD1" i="2" s="1"/>
  <c r="AOE1" i="2" s="1"/>
  <c r="AOF1" i="2" s="1"/>
  <c r="AOG1" i="2" s="1"/>
  <c r="AOH1" i="2" s="1"/>
  <c r="AOI1" i="2" s="1"/>
  <c r="AOJ1" i="2" s="1"/>
  <c r="AOK1" i="2" s="1"/>
  <c r="AOL1" i="2" s="1"/>
  <c r="AOM1" i="2" s="1"/>
  <c r="AON1" i="2" s="1"/>
  <c r="AOO1" i="2" s="1"/>
  <c r="AOP1" i="2" s="1"/>
  <c r="AOQ1" i="2" s="1"/>
  <c r="AOR1" i="2" s="1"/>
  <c r="AOS1" i="2" s="1"/>
  <c r="AOT1" i="2" s="1"/>
  <c r="AOU1" i="2" s="1"/>
  <c r="AOV1" i="2" s="1"/>
  <c r="AOW1" i="2" s="1"/>
  <c r="AOX1" i="2" s="1"/>
  <c r="AOY1" i="2" s="1"/>
  <c r="AOZ1" i="2" s="1"/>
  <c r="APA1" i="2" s="1"/>
  <c r="APB1" i="2" s="1"/>
  <c r="APC1" i="2" s="1"/>
  <c r="APD1" i="2" s="1"/>
  <c r="APE1" i="2" s="1"/>
  <c r="APF1" i="2" s="1"/>
  <c r="APG1" i="2" s="1"/>
  <c r="APH1" i="2" s="1"/>
  <c r="API1" i="2" s="1"/>
  <c r="APJ1" i="2" s="1"/>
  <c r="APK1" i="2" s="1"/>
  <c r="APL1" i="2" s="1"/>
  <c r="APM1" i="2" s="1"/>
  <c r="APN1" i="2" s="1"/>
  <c r="APO1" i="2" s="1"/>
  <c r="K30" i="3"/>
  <c r="M30" i="3" s="1"/>
  <c r="N30" i="3" s="1"/>
  <c r="K2" i="3"/>
  <c r="M2" i="3" s="1"/>
  <c r="N2" i="3" s="1"/>
  <c r="K3" i="3"/>
  <c r="M3" i="3" s="1"/>
  <c r="N3" i="3" s="1"/>
  <c r="K5" i="3"/>
  <c r="M5" i="3" s="1"/>
  <c r="N5" i="3" s="1"/>
  <c r="K6" i="3"/>
  <c r="M6" i="3" s="1"/>
  <c r="N6" i="3" s="1"/>
  <c r="K7" i="3"/>
  <c r="M7" i="3" s="1"/>
  <c r="N7" i="3" s="1"/>
  <c r="K8" i="3"/>
  <c r="M8" i="3" s="1"/>
  <c r="N8" i="3" s="1"/>
  <c r="K9" i="3"/>
  <c r="M9" i="3" s="1"/>
  <c r="N9" i="3" s="1"/>
  <c r="K10" i="3"/>
  <c r="M10" i="3" s="1"/>
  <c r="N10" i="3" s="1"/>
  <c r="K11" i="3"/>
  <c r="M11" i="3" s="1"/>
  <c r="N11" i="3" s="1"/>
  <c r="K12" i="3"/>
  <c r="M12" i="3" s="1"/>
  <c r="N12" i="3" s="1"/>
  <c r="K13" i="3"/>
  <c r="M13" i="3" s="1"/>
  <c r="N13" i="3" s="1"/>
  <c r="K14" i="3"/>
  <c r="M14" i="3" s="1"/>
  <c r="N14" i="3" s="1"/>
  <c r="K15" i="3"/>
  <c r="M15" i="3" s="1"/>
  <c r="N15" i="3" s="1"/>
  <c r="K16" i="3"/>
  <c r="M16" i="3" s="1"/>
  <c r="N16" i="3" s="1"/>
  <c r="K17" i="3"/>
  <c r="M17" i="3" s="1"/>
  <c r="N17" i="3" s="1"/>
  <c r="K18" i="3"/>
  <c r="M18" i="3" s="1"/>
  <c r="N18" i="3" s="1"/>
  <c r="K19" i="3"/>
  <c r="M19" i="3" s="1"/>
  <c r="N19" i="3" s="1"/>
  <c r="K20" i="3"/>
  <c r="M20" i="3" s="1"/>
  <c r="N20" i="3" s="1"/>
  <c r="K21" i="3"/>
  <c r="M21" i="3" s="1"/>
  <c r="N21" i="3" s="1"/>
  <c r="K22" i="3"/>
  <c r="M22" i="3" s="1"/>
  <c r="N22" i="3" s="1"/>
  <c r="K23" i="3"/>
  <c r="M23" i="3" s="1"/>
  <c r="N23" i="3" s="1"/>
  <c r="K24" i="3"/>
  <c r="M24" i="3" s="1"/>
  <c r="N24" i="3" s="1"/>
  <c r="K25" i="3"/>
  <c r="M25" i="3" s="1"/>
  <c r="N25" i="3" s="1"/>
  <c r="K26" i="3"/>
  <c r="M26" i="3" s="1"/>
  <c r="N26" i="3" s="1"/>
  <c r="K27" i="3"/>
  <c r="M27" i="3" s="1"/>
  <c r="N27" i="3" s="1"/>
  <c r="K28" i="3"/>
  <c r="M28" i="3" s="1"/>
  <c r="N28" i="3" s="1"/>
  <c r="K29" i="3"/>
  <c r="M29" i="3" s="1"/>
  <c r="N29" i="3" s="1"/>
  <c r="K31" i="3"/>
  <c r="M31" i="3" s="1"/>
  <c r="N31" i="3" s="1"/>
  <c r="K32" i="3"/>
  <c r="M32" i="3" s="1"/>
  <c r="N32" i="3" s="1"/>
  <c r="K33" i="3"/>
  <c r="M33" i="3" s="1"/>
  <c r="N33" i="3" s="1"/>
  <c r="AO51" i="7"/>
  <c r="AP74" i="7" s="1"/>
  <c r="K1" i="6"/>
  <c r="AM43" i="7"/>
  <c r="BC64" i="7"/>
  <c r="BC65" i="7" s="1"/>
  <c r="BC66" i="7" s="1"/>
  <c r="BC67" i="7" s="1"/>
  <c r="BC68" i="7" s="1"/>
  <c r="BC69" i="7" s="1"/>
  <c r="BC70" i="7" s="1"/>
  <c r="BC71" i="7" s="1"/>
  <c r="BC72" i="7" s="1"/>
  <c r="BC73" i="7" s="1"/>
  <c r="BC74" i="7" s="1"/>
  <c r="BC75" i="7" s="1"/>
  <c r="AO40" i="7"/>
  <c r="C63" i="7" s="1"/>
  <c r="AO41" i="7"/>
  <c r="C26" i="7" s="1"/>
  <c r="AO42" i="7"/>
  <c r="AP65" i="7" s="1"/>
  <c r="AO43" i="7"/>
  <c r="AP66" i="7" s="1"/>
  <c r="AO44" i="7"/>
  <c r="C67" i="7" s="1"/>
  <c r="AO45" i="7"/>
  <c r="C68" i="7" s="1"/>
  <c r="AO46" i="7"/>
  <c r="C69" i="7" s="1"/>
  <c r="AO47" i="7"/>
  <c r="C32" i="7" s="1"/>
  <c r="AO48" i="7"/>
  <c r="AO49" i="7"/>
  <c r="C72" i="7" s="1"/>
  <c r="AO50" i="7"/>
  <c r="AP73" i="7" s="1"/>
  <c r="C74" i="7"/>
  <c r="BB60" i="7"/>
  <c r="BR36" i="7"/>
  <c r="BR35" i="7"/>
  <c r="BR34" i="7"/>
  <c r="BR33" i="7"/>
  <c r="BR32" i="7"/>
  <c r="BR31" i="7"/>
  <c r="BR30" i="7"/>
  <c r="BR29" i="7"/>
  <c r="BR28" i="7"/>
  <c r="BR27" i="7"/>
  <c r="BR26" i="7"/>
  <c r="BL12" i="7"/>
  <c r="BL13" i="7" s="1"/>
  <c r="BL14" i="7" s="1"/>
  <c r="BL15" i="7" s="1"/>
  <c r="BL16" i="7" s="1"/>
  <c r="BL17" i="7" s="1"/>
  <c r="BL18" i="7" s="1"/>
  <c r="BL19" i="7" s="1"/>
  <c r="BL20" i="7" s="1"/>
  <c r="BL21" i="7" s="1"/>
  <c r="BL22" i="7" s="1"/>
  <c r="BN23" i="7" s="1"/>
  <c r="BC14" i="7"/>
  <c r="AP13" i="7"/>
  <c r="BK8" i="7"/>
  <c r="K16" i="5"/>
  <c r="M16" i="5" s="1"/>
  <c r="N16" i="5" s="1"/>
  <c r="K15" i="5"/>
  <c r="M15" i="5" s="1"/>
  <c r="N15" i="5" s="1"/>
  <c r="K14" i="5"/>
  <c r="M14" i="5" s="1"/>
  <c r="N14" i="5" s="1"/>
  <c r="K13" i="5"/>
  <c r="M13" i="5" s="1"/>
  <c r="N13" i="5" s="1"/>
  <c r="K12" i="5"/>
  <c r="M12" i="5" s="1"/>
  <c r="N12" i="5" s="1"/>
  <c r="K11" i="5"/>
  <c r="M11" i="5" s="1"/>
  <c r="N11" i="5" s="1"/>
  <c r="K10" i="5"/>
  <c r="M10" i="5" s="1"/>
  <c r="N10" i="5" s="1"/>
  <c r="K9" i="5"/>
  <c r="M9" i="5" s="1"/>
  <c r="N9" i="5" s="1"/>
  <c r="K8" i="5"/>
  <c r="M8" i="5" s="1"/>
  <c r="N8" i="5" s="1"/>
  <c r="K7" i="5"/>
  <c r="M7" i="5" s="1"/>
  <c r="N7" i="5" s="1"/>
  <c r="K6" i="5"/>
  <c r="K5" i="5"/>
  <c r="M5" i="5" s="1"/>
  <c r="N5" i="5" s="1"/>
  <c r="K4" i="5"/>
  <c r="M4" i="5" s="1"/>
  <c r="N4" i="5" s="1"/>
  <c r="K3" i="5"/>
  <c r="M3" i="5" s="1"/>
  <c r="N3" i="5" s="1"/>
  <c r="K2" i="5"/>
  <c r="M2" i="5" s="1"/>
  <c r="N2" i="5" s="1"/>
  <c r="K47" i="4"/>
  <c r="M47" i="4" s="1"/>
  <c r="N47" i="4" s="1"/>
  <c r="K46" i="4"/>
  <c r="M46" i="4" s="1"/>
  <c r="N46" i="4" s="1"/>
  <c r="K45" i="4"/>
  <c r="M45" i="4" s="1"/>
  <c r="N45" i="4" s="1"/>
  <c r="K44" i="4"/>
  <c r="M44" i="4" s="1"/>
  <c r="N44" i="4" s="1"/>
  <c r="K43" i="4"/>
  <c r="M43" i="4" s="1"/>
  <c r="N43" i="4" s="1"/>
  <c r="K42" i="4"/>
  <c r="M42" i="4" s="1"/>
  <c r="N42" i="4" s="1"/>
  <c r="K41" i="4"/>
  <c r="M41" i="4" s="1"/>
  <c r="N41" i="4" s="1"/>
  <c r="K40" i="4"/>
  <c r="M40" i="4" s="1"/>
  <c r="N40" i="4" s="1"/>
  <c r="K39" i="4"/>
  <c r="K38" i="4"/>
  <c r="M38" i="4" s="1"/>
  <c r="N38" i="4" s="1"/>
  <c r="K37" i="4"/>
  <c r="M37" i="4" s="1"/>
  <c r="N37" i="4" s="1"/>
  <c r="K36" i="4"/>
  <c r="M36" i="4" s="1"/>
  <c r="N36" i="4" s="1"/>
  <c r="K35" i="4"/>
  <c r="M35" i="4" s="1"/>
  <c r="N35" i="4" s="1"/>
  <c r="K34" i="4"/>
  <c r="M34" i="4" s="1"/>
  <c r="N34" i="4" s="1"/>
  <c r="K33" i="4"/>
  <c r="M33" i="4" s="1"/>
  <c r="N33" i="4" s="1"/>
  <c r="K32" i="4"/>
  <c r="M32" i="4" s="1"/>
  <c r="N32" i="4" s="1"/>
  <c r="K31" i="4"/>
  <c r="M31" i="4" s="1"/>
  <c r="N31" i="4" s="1"/>
  <c r="K30" i="4"/>
  <c r="M30" i="4" s="1"/>
  <c r="N30" i="4" s="1"/>
  <c r="K29" i="4"/>
  <c r="M29" i="4" s="1"/>
  <c r="N29" i="4" s="1"/>
  <c r="K28" i="4"/>
  <c r="M28" i="4" s="1"/>
  <c r="N28" i="4" s="1"/>
  <c r="K27" i="4"/>
  <c r="M27" i="4" s="1"/>
  <c r="N27" i="4" s="1"/>
  <c r="K26" i="4"/>
  <c r="M26" i="4" s="1"/>
  <c r="N26" i="4" s="1"/>
  <c r="K25" i="4"/>
  <c r="M25" i="4" s="1"/>
  <c r="N25" i="4" s="1"/>
  <c r="K24" i="4"/>
  <c r="M24" i="4" s="1"/>
  <c r="N24" i="4" s="1"/>
  <c r="K23" i="4"/>
  <c r="M23" i="4" s="1"/>
  <c r="N23" i="4" s="1"/>
  <c r="K22" i="4"/>
  <c r="M22" i="4" s="1"/>
  <c r="N22" i="4" s="1"/>
  <c r="K21" i="4"/>
  <c r="M21" i="4" s="1"/>
  <c r="N21" i="4" s="1"/>
  <c r="K19" i="4"/>
  <c r="M19" i="4" s="1"/>
  <c r="N19" i="4" s="1"/>
  <c r="K18" i="4"/>
  <c r="M18" i="4" s="1"/>
  <c r="N18" i="4" s="1"/>
  <c r="K17" i="4"/>
  <c r="M17" i="4" s="1"/>
  <c r="N17" i="4" s="1"/>
  <c r="K16" i="4"/>
  <c r="M16" i="4" s="1"/>
  <c r="N16" i="4" s="1"/>
  <c r="K15" i="4"/>
  <c r="M15" i="4" s="1"/>
  <c r="N15" i="4" s="1"/>
  <c r="K14" i="4"/>
  <c r="M14" i="4" s="1"/>
  <c r="N14" i="4" s="1"/>
  <c r="K13" i="4"/>
  <c r="M13" i="4" s="1"/>
  <c r="N13" i="4" s="1"/>
  <c r="K12" i="4"/>
  <c r="M12" i="4" s="1"/>
  <c r="N12" i="4" s="1"/>
  <c r="K11" i="4"/>
  <c r="M11" i="4" s="1"/>
  <c r="N11" i="4" s="1"/>
  <c r="K10" i="4"/>
  <c r="M10" i="4" s="1"/>
  <c r="N10" i="4" s="1"/>
  <c r="K9" i="4"/>
  <c r="K8" i="4"/>
  <c r="M8" i="4" s="1"/>
  <c r="N8" i="4" s="1"/>
  <c r="K7" i="4"/>
  <c r="M7" i="4" s="1"/>
  <c r="N7" i="4" s="1"/>
  <c r="K6" i="4"/>
  <c r="M6" i="4" s="1"/>
  <c r="N6" i="4" s="1"/>
  <c r="K5" i="4"/>
  <c r="M5" i="4" s="1"/>
  <c r="N5" i="4" s="1"/>
  <c r="K3" i="4"/>
  <c r="M3" i="4" s="1"/>
  <c r="N3" i="4" s="1"/>
  <c r="K2" i="4"/>
  <c r="M2" i="4" s="1"/>
  <c r="N2" i="4" s="1"/>
  <c r="L1" i="6" l="1"/>
  <c r="M1" i="6" s="1"/>
  <c r="N1" i="6" s="1"/>
  <c r="AP63" i="7"/>
  <c r="AP64" i="7"/>
  <c r="B3" i="7"/>
  <c r="M39" i="4"/>
  <c r="N39" i="4" s="1"/>
  <c r="C30" i="7"/>
  <c r="AP67" i="7"/>
  <c r="C28" i="7"/>
  <c r="C36" i="7"/>
  <c r="C31" i="7"/>
  <c r="C25" i="7"/>
  <c r="C66" i="7"/>
  <c r="AP69" i="7"/>
  <c r="AP68" i="7"/>
  <c r="AP72" i="7"/>
  <c r="AM40" i="7"/>
  <c r="AM45" i="7"/>
  <c r="C29" i="7"/>
  <c r="C35" i="7"/>
  <c r="C64" i="7"/>
  <c r="C70" i="7"/>
  <c r="AP70" i="7"/>
  <c r="AM51" i="7"/>
  <c r="AM49" i="7"/>
  <c r="AM47" i="7"/>
  <c r="AM46" i="7"/>
  <c r="AM50" i="7"/>
  <c r="AM41" i="7"/>
  <c r="AM42" i="7"/>
  <c r="AM48" i="7"/>
  <c r="AM44" i="7"/>
  <c r="AP71" i="7"/>
  <c r="C71" i="7"/>
  <c r="C34" i="7"/>
  <c r="C27" i="7"/>
  <c r="C65" i="7"/>
  <c r="C33" i="7"/>
  <c r="C73" i="7"/>
  <c r="BC15" i="7"/>
  <c r="AS18" i="7"/>
  <c r="O1" i="6" l="1"/>
  <c r="P1" i="6" s="1"/>
  <c r="Q1" i="6" s="1"/>
  <c r="BB32" i="7"/>
  <c r="AO21" i="7"/>
  <c r="AO18" i="7"/>
  <c r="AO16" i="7"/>
  <c r="AO14" i="7"/>
  <c r="AO10" i="7"/>
  <c r="AO12" i="7" s="1"/>
  <c r="AN48" i="7"/>
  <c r="AN50" i="7"/>
  <c r="BB25" i="7"/>
  <c r="AN41" i="7"/>
  <c r="BB29" i="7"/>
  <c r="AN40" i="7"/>
  <c r="AN45" i="7"/>
  <c r="AN51" i="7"/>
  <c r="AN47" i="7"/>
  <c r="AN44" i="7"/>
  <c r="AW18" i="7"/>
  <c r="AN49" i="7"/>
  <c r="R1" i="6" l="1"/>
  <c r="BB34" i="7"/>
  <c r="BB28" i="7"/>
  <c r="AN42" i="7"/>
  <c r="BB31" i="7"/>
  <c r="BB30" i="7"/>
  <c r="BB23" i="7"/>
  <c r="BB24" i="7"/>
  <c r="AN46" i="7"/>
  <c r="AO13" i="7" s="1"/>
  <c r="AO15" i="7" s="1"/>
  <c r="BB33" i="7"/>
  <c r="BB27" i="7"/>
  <c r="BB26" i="7"/>
  <c r="AN43" i="7"/>
  <c r="S1" i="6" l="1"/>
  <c r="T1" i="6" l="1"/>
  <c r="U1" i="6" l="1"/>
  <c r="V1" i="6" l="1"/>
  <c r="W1" i="6" l="1"/>
  <c r="X1" i="6" l="1"/>
  <c r="Y1" i="6" l="1"/>
  <c r="Z1" i="6" l="1"/>
  <c r="AA1" i="6" l="1"/>
  <c r="AB1" i="6" s="1"/>
  <c r="AC1" i="6" l="1"/>
  <c r="AD1" i="6" s="1"/>
  <c r="AE1" i="6" s="1"/>
  <c r="AF1" i="6" s="1"/>
  <c r="AG1" i="6" l="1"/>
  <c r="AH1" i="6" l="1"/>
  <c r="AI1" i="6" l="1"/>
  <c r="AJ1" i="6" l="1"/>
  <c r="AK1" i="6" s="1"/>
  <c r="AL1" i="6" s="1"/>
  <c r="AM1" i="6" s="1"/>
  <c r="AN1" i="6" s="1"/>
  <c r="AO1" i="6" s="1"/>
  <c r="AP1" i="6" s="1"/>
  <c r="AQ1" i="6" s="1"/>
  <c r="AR1" i="6" s="1"/>
  <c r="AS1" i="6" s="1"/>
  <c r="AP13" i="9"/>
  <c r="BC14" i="9"/>
  <c r="B3" i="9"/>
  <c r="AT1" i="6" l="1"/>
  <c r="AU1" i="6" s="1"/>
  <c r="AV1" i="6" s="1"/>
  <c r="AW1" i="6" s="1"/>
  <c r="AX1" i="6" s="1"/>
  <c r="AY1" i="6" s="1"/>
  <c r="AZ1" i="6" s="1"/>
  <c r="AO21" i="9"/>
  <c r="AO18" i="9"/>
  <c r="AO16" i="9"/>
  <c r="AO14" i="9"/>
  <c r="AO10" i="9"/>
  <c r="AO12" i="9" s="1"/>
  <c r="AW18" i="9"/>
  <c r="BC15" i="9"/>
  <c r="AS18" i="9"/>
  <c r="AM46" i="9"/>
  <c r="AM41" i="9"/>
  <c r="AM48" i="9"/>
  <c r="AM42" i="9"/>
  <c r="AM40" i="9"/>
  <c r="AM43" i="9"/>
  <c r="AM45" i="9"/>
  <c r="AM50" i="9"/>
  <c r="AM51" i="9"/>
  <c r="AM44" i="9"/>
  <c r="AM49" i="9"/>
  <c r="AM47" i="9"/>
  <c r="BA1" i="6" l="1"/>
  <c r="BB27" i="9"/>
  <c r="AN44" i="9"/>
  <c r="BB26" i="9"/>
  <c r="AN43" i="9"/>
  <c r="AN45" i="9"/>
  <c r="BB28" i="9"/>
  <c r="BB25" i="9"/>
  <c r="AN42" i="9"/>
  <c r="AN50" i="9"/>
  <c r="BB33" i="9"/>
  <c r="AN49" i="9"/>
  <c r="BB32" i="9"/>
  <c r="AN46" i="9"/>
  <c r="BB29" i="9"/>
  <c r="AN40" i="9"/>
  <c r="BB23" i="9"/>
  <c r="BB24" i="9"/>
  <c r="AN41" i="9"/>
  <c r="AN47" i="9"/>
  <c r="BB30" i="9"/>
  <c r="BB31" i="9"/>
  <c r="AN48" i="9"/>
  <c r="AO13" i="9" s="1"/>
  <c r="AO15" i="9" s="1"/>
  <c r="BB34" i="9"/>
  <c r="AN51" i="9"/>
  <c r="BB1" i="6" l="1"/>
  <c r="BC1" i="6" l="1"/>
  <c r="BD1" i="6" l="1"/>
  <c r="BE1" i="6" l="1"/>
  <c r="BF1" i="6" l="1"/>
  <c r="BG1" i="6" s="1"/>
  <c r="BH1" i="6" s="1"/>
  <c r="BI1" i="6" s="1"/>
  <c r="BJ1" i="6" s="1"/>
  <c r="BK1" i="6" s="1"/>
  <c r="BL1" i="6" l="1"/>
  <c r="BM1" i="6" l="1"/>
  <c r="BN1" i="6" l="1"/>
  <c r="BO1" i="6" l="1"/>
  <c r="BP1" i="6" s="1"/>
  <c r="BQ1" i="6" l="1"/>
  <c r="BR1" i="6" l="1"/>
  <c r="BS1" i="6" s="1"/>
  <c r="BT1" i="6" s="1"/>
  <c r="BU1" i="6" s="1"/>
  <c r="BV1" i="6" l="1"/>
  <c r="BW1" i="6" s="1"/>
  <c r="BX1" i="6" l="1"/>
  <c r="BY1" i="6" l="1"/>
  <c r="BZ1" i="6" l="1"/>
  <c r="CA1" i="6" s="1"/>
  <c r="CB1" i="6" s="1"/>
  <c r="CC1" i="6" s="1"/>
  <c r="CD1" i="6" l="1"/>
  <c r="CE1" i="6" l="1"/>
  <c r="CF1" i="6" l="1"/>
  <c r="CG1" i="6" l="1"/>
  <c r="CH1" i="6" s="1"/>
  <c r="CI1" i="6" s="1"/>
  <c r="CJ1" i="6" s="1"/>
  <c r="CK1" i="6" s="1"/>
  <c r="CL1" i="6" l="1"/>
  <c r="CM1" i="6" l="1"/>
  <c r="CN1" i="6" l="1"/>
  <c r="CO1" i="6" s="1"/>
  <c r="CP1" i="6" s="1"/>
  <c r="CQ1" i="6" s="1"/>
  <c r="CR1" i="6" s="1"/>
  <c r="CS1" i="6" s="1"/>
  <c r="CT1" i="6" s="1"/>
  <c r="CU1" i="6" s="1"/>
  <c r="CV1" i="6" s="1"/>
  <c r="CW1" i="6" s="1"/>
  <c r="CX1" i="6" s="1"/>
  <c r="CY1" i="6" l="1"/>
  <c r="CZ1" i="6" s="1"/>
  <c r="DA1" i="6" s="1"/>
  <c r="DB1" i="6" s="1"/>
  <c r="DC1" i="6" s="1"/>
  <c r="DD1" i="6" s="1"/>
  <c r="DE1" i="6" s="1"/>
  <c r="DF1" i="6" s="1"/>
  <c r="DG1" i="6" s="1"/>
  <c r="DH1" i="6" s="1"/>
  <c r="DI1" i="6" l="1"/>
  <c r="DJ1" i="6" s="1"/>
  <c r="DK1" i="6" s="1"/>
  <c r="DL1" i="6" l="1"/>
  <c r="DM1" i="6" s="1"/>
  <c r="DN1" i="6" s="1"/>
  <c r="DO1" i="6" l="1"/>
  <c r="DP1" i="6" l="1"/>
  <c r="DQ1" i="6" s="1"/>
  <c r="DR1" i="6" s="1"/>
  <c r="DS1" i="6" s="1"/>
  <c r="DT1" i="6" s="1"/>
  <c r="DU1" i="6" s="1"/>
  <c r="DV1" i="6" s="1"/>
  <c r="DW1" i="6" s="1"/>
  <c r="DX1" i="6" s="1"/>
  <c r="DY1" i="6" s="1"/>
  <c r="DZ1" i="6" s="1"/>
  <c r="EA1" i="6" s="1"/>
  <c r="EB1" i="6" s="1"/>
  <c r="EC1" i="6" s="1"/>
  <c r="ED1" i="6" l="1"/>
  <c r="EE1" i="6" s="1"/>
  <c r="EF1" i="6" s="1"/>
  <c r="EG1" i="6" l="1"/>
  <c r="EH1" i="6" s="1"/>
  <c r="EI1" i="6" s="1"/>
  <c r="EJ1" i="6" s="1"/>
  <c r="EK1" i="6" s="1"/>
  <c r="EL1" i="6" s="1"/>
  <c r="EM1" i="6" s="1"/>
  <c r="EN1" i="6" s="1"/>
  <c r="EO1" i="6" s="1"/>
  <c r="EP1" i="6" s="1"/>
  <c r="EQ1" i="6" s="1"/>
  <c r="ER1" i="6" s="1"/>
  <c r="ES1" i="6" s="1"/>
  <c r="ET1" i="6" s="1"/>
  <c r="EU1" i="6" s="1"/>
  <c r="EV1" i="6" s="1"/>
  <c r="EW1" i="6" s="1"/>
  <c r="EX1" i="6" s="1"/>
  <c r="EY1" i="6" s="1"/>
  <c r="EZ1" i="6" s="1"/>
  <c r="FA1" i="6" s="1"/>
  <c r="FB1" i="6" s="1"/>
  <c r="FC1" i="6" s="1"/>
  <c r="FD1" i="6" s="1"/>
  <c r="FE1" i="6" s="1"/>
  <c r="FF1" i="6" l="1"/>
  <c r="FG1" i="6" s="1"/>
  <c r="FH1" i="6" s="1"/>
  <c r="FI1" i="6" s="1"/>
  <c r="FJ1" i="6" s="1"/>
  <c r="FK1" i="6" s="1"/>
  <c r="FL1" i="6" s="1"/>
  <c r="FM1" i="6" s="1"/>
  <c r="FN1" i="6" s="1"/>
  <c r="FO1" i="6" s="1"/>
  <c r="FP1" i="6" l="1"/>
  <c r="FQ1" i="6" s="1"/>
  <c r="FR1" i="6" s="1"/>
  <c r="FS1" i="6" s="1"/>
  <c r="FT1" i="6" s="1"/>
  <c r="FU1" i="6" s="1"/>
  <c r="FV1" i="6" s="1"/>
  <c r="FW1" i="6" s="1"/>
  <c r="FX1" i="6" s="1"/>
  <c r="FY1" i="6" s="1"/>
  <c r="FZ1" i="6" s="1"/>
  <c r="GA1" i="6" s="1"/>
  <c r="GB1" i="6" s="1"/>
  <c r="GC1" i="6" s="1"/>
  <c r="GD1" i="6" s="1"/>
  <c r="GE1" i="6" s="1"/>
  <c r="GF1" i="6" s="1"/>
  <c r="GG1" i="6" s="1"/>
  <c r="GH1" i="6" s="1"/>
  <c r="GI1" i="6" s="1"/>
  <c r="GJ1" i="6" s="1"/>
  <c r="GK1" i="6" s="1"/>
  <c r="GL1" i="6" s="1"/>
  <c r="GM1" i="6" s="1"/>
  <c r="GN1" i="6" s="1"/>
  <c r="GO1" i="6" s="1"/>
  <c r="GP1" i="6" s="1"/>
  <c r="GQ1" i="6" s="1"/>
  <c r="GR1" i="6" s="1"/>
  <c r="GS1" i="6" s="1"/>
  <c r="GT1" i="6" s="1"/>
  <c r="GU1" i="6" s="1"/>
  <c r="GV1" i="6" s="1"/>
  <c r="GW1" i="6" s="1"/>
  <c r="GX1" i="6" s="1"/>
  <c r="GY1" i="6" s="1"/>
  <c r="GZ1" i="6" s="1"/>
  <c r="HA1" i="6" s="1"/>
  <c r="HB1" i="6" s="1"/>
  <c r="HC1" i="6" s="1"/>
  <c r="HD1" i="6" s="1"/>
  <c r="HE1" i="6" s="1"/>
  <c r="HF1" i="6" s="1"/>
  <c r="HG1" i="6" s="1"/>
  <c r="HH1" i="6" s="1"/>
  <c r="HI1" i="6" s="1"/>
  <c r="HJ1" i="6" s="1"/>
  <c r="HK1" i="6" s="1"/>
  <c r="HL1" i="6" s="1"/>
  <c r="HM1" i="6" s="1"/>
  <c r="HN1" i="6" s="1"/>
  <c r="HO1" i="6" s="1"/>
  <c r="HP1" i="6" s="1"/>
  <c r="HQ1" i="6" s="1"/>
  <c r="HR1" i="6" s="1"/>
  <c r="HS1" i="6" s="1"/>
  <c r="HT1" i="6" s="1"/>
  <c r="HU1" i="6" s="1"/>
  <c r="HV1" i="6" s="1"/>
  <c r="HW1" i="6" s="1"/>
  <c r="HX1" i="6" s="1"/>
  <c r="HY1" i="6" s="1"/>
  <c r="HZ1" i="6" s="1"/>
  <c r="IA1" i="6" l="1"/>
  <c r="IB1" i="6" s="1"/>
  <c r="IC1" i="6" s="1"/>
  <c r="ID1" i="6" s="1"/>
  <c r="IE1" i="6" s="1"/>
  <c r="IF1" i="6" s="1"/>
  <c r="IG1" i="6" s="1"/>
  <c r="IH1" i="6" s="1"/>
  <c r="II1" i="6" s="1"/>
  <c r="IJ1" i="6" s="1"/>
  <c r="IK1" i="6" s="1"/>
  <c r="IL1" i="6" s="1"/>
  <c r="IM1" i="6" s="1"/>
  <c r="IN1" i="6" s="1"/>
  <c r="IO1" i="6" s="1"/>
  <c r="IP1" i="6" s="1"/>
  <c r="IQ1" i="6" s="1"/>
  <c r="IR1" i="6" s="1"/>
  <c r="IS1" i="6" s="1"/>
  <c r="IT1" i="6" s="1"/>
  <c r="IU1" i="6" s="1"/>
  <c r="IV1" i="6" s="1"/>
  <c r="IW1" i="6" s="1"/>
  <c r="IX1" i="6" s="1"/>
  <c r="IY1" i="6" s="1"/>
  <c r="IZ1" i="6" s="1"/>
  <c r="JA1" i="6" s="1"/>
  <c r="JB1" i="6" s="1"/>
  <c r="JC1" i="6" s="1"/>
  <c r="JD1" i="6" s="1"/>
  <c r="JE1" i="6" s="1"/>
  <c r="JF1" i="6" s="1"/>
  <c r="JG1" i="6" s="1"/>
  <c r="JH1" i="6" s="1"/>
  <c r="JI1" i="6" s="1"/>
  <c r="JJ1" i="6" s="1"/>
  <c r="JK1" i="6" l="1"/>
  <c r="JL1" i="6" s="1"/>
  <c r="JM1" i="6" s="1"/>
  <c r="JN1" i="6" s="1"/>
  <c r="JO1" i="6" s="1"/>
  <c r="JP1" i="6" s="1"/>
  <c r="JQ1" i="6" s="1"/>
  <c r="JR1" i="6" s="1"/>
  <c r="JS1" i="6" s="1"/>
  <c r="JT1" i="6" s="1"/>
  <c r="JU1" i="6" s="1"/>
  <c r="JV1" i="6" s="1"/>
  <c r="JW1" i="6" s="1"/>
  <c r="JX1" i="6" s="1"/>
  <c r="JY1" i="6" s="1"/>
  <c r="JZ1" i="6" s="1"/>
  <c r="KA1" i="6" s="1"/>
  <c r="KB1" i="6" s="1"/>
  <c r="KC1" i="6" s="1"/>
  <c r="KD1" i="6" s="1"/>
  <c r="KE1" i="6" s="1"/>
  <c r="KF1" i="6" s="1"/>
  <c r="KG1" i="6" s="1"/>
  <c r="KH1" i="6" s="1"/>
  <c r="KI1" i="6" s="1"/>
  <c r="KJ1" i="6" s="1"/>
  <c r="KK1" i="6" s="1"/>
  <c r="KL1" i="6" s="1"/>
  <c r="KM1" i="6" s="1"/>
  <c r="KN1" i="6" s="1"/>
  <c r="KO1" i="6" l="1"/>
  <c r="KP1" i="6" s="1"/>
  <c r="KQ1" i="6" s="1"/>
  <c r="KR1" i="6" s="1"/>
  <c r="KS1" i="6" s="1"/>
  <c r="KT1" i="6" s="1"/>
  <c r="KU1" i="6" s="1"/>
  <c r="KV1" i="6" s="1"/>
  <c r="KW1" i="6" s="1"/>
  <c r="KX1" i="6" s="1"/>
  <c r="KY1" i="6" s="1"/>
  <c r="KZ1" i="6" s="1"/>
  <c r="LA1" i="6" s="1"/>
  <c r="LB1" i="6" s="1"/>
  <c r="LC1" i="6" s="1"/>
  <c r="LD1" i="6" s="1"/>
  <c r="LE1" i="6" s="1"/>
  <c r="LF1" i="6" s="1"/>
  <c r="LG1" i="6" s="1"/>
  <c r="LH1" i="6" s="1"/>
  <c r="LI1" i="6" s="1"/>
  <c r="LJ1" i="6" s="1"/>
  <c r="LK1" i="6" s="1"/>
  <c r="LL1" i="6" s="1"/>
  <c r="LM1" i="6" s="1"/>
  <c r="LN1" i="6" s="1"/>
  <c r="LO1" i="6" s="1"/>
  <c r="LP1" i="6" s="1"/>
  <c r="LQ1" i="6" s="1"/>
  <c r="LR1" i="6" s="1"/>
  <c r="LS1" i="6" s="1"/>
  <c r="LT1" i="6" s="1"/>
  <c r="LU1" i="6" s="1"/>
  <c r="LV1" i="6" s="1"/>
  <c r="LW1" i="6" s="1"/>
  <c r="LX1" i="6" s="1"/>
  <c r="LY1" i="6" s="1"/>
  <c r="LZ1" i="6" s="1"/>
  <c r="MA1" i="6" s="1"/>
  <c r="MB1" i="6" s="1"/>
  <c r="MC1" i="6" s="1"/>
  <c r="MD1" i="6" s="1"/>
  <c r="ME1" i="6" s="1"/>
  <c r="MF1" i="6" s="1"/>
  <c r="MG1" i="6" s="1"/>
  <c r="MH1" i="6" s="1"/>
  <c r="MI1" i="6" s="1"/>
  <c r="MJ1" i="6" s="1"/>
  <c r="MK1" i="6" s="1"/>
  <c r="ML1" i="6" s="1"/>
  <c r="MM1" i="6" s="1"/>
  <c r="MN1" i="6" s="1"/>
  <c r="MO1" i="6" s="1"/>
  <c r="MP1" i="6" s="1"/>
  <c r="MQ1" i="6" s="1"/>
  <c r="MR1" i="6" s="1"/>
  <c r="MS1" i="6" s="1"/>
  <c r="MT1" i="6" s="1"/>
  <c r="MU1" i="6" s="1"/>
  <c r="MV1" i="6" s="1"/>
  <c r="MW1" i="6" s="1"/>
  <c r="MX1" i="6" s="1"/>
  <c r="MY1" i="6" s="1"/>
  <c r="MZ1" i="6" s="1"/>
  <c r="NA1" i="6" s="1"/>
  <c r="NB1" i="6" s="1"/>
  <c r="NC1" i="6" s="1"/>
  <c r="ND1" i="6" s="1"/>
  <c r="NE1" i="6" s="1"/>
  <c r="NF1" i="6" s="1"/>
  <c r="NG1" i="6" s="1"/>
  <c r="NH1" i="6" s="1"/>
  <c r="NI1" i="6" s="1"/>
  <c r="NJ1" i="6" s="1"/>
  <c r="NK1" i="6" s="1"/>
  <c r="NL1" i="6" s="1"/>
  <c r="NM1" i="6" s="1"/>
  <c r="NN1" i="6" s="1"/>
  <c r="NO1" i="6" s="1"/>
  <c r="NP1" i="6" s="1"/>
  <c r="NQ1" i="6" s="1"/>
  <c r="NR1" i="6" s="1"/>
  <c r="NS1" i="6" s="1"/>
  <c r="NT1" i="6" s="1"/>
  <c r="NU1" i="6" s="1"/>
  <c r="NV1" i="6" s="1"/>
  <c r="NW1" i="6" s="1"/>
  <c r="NX1" i="6" s="1"/>
  <c r="NY1" i="6" s="1"/>
  <c r="NZ1" i="6" s="1"/>
  <c r="OA1" i="6" s="1"/>
  <c r="OB1" i="6" s="1"/>
  <c r="OC1" i="6" s="1"/>
  <c r="OD1" i="6" s="1"/>
  <c r="OE1" i="6" s="1"/>
  <c r="OF1" i="6" s="1"/>
  <c r="OG1" i="6" s="1"/>
  <c r="OH1" i="6" s="1"/>
  <c r="OI1" i="6" s="1"/>
  <c r="OJ1" i="6" s="1"/>
  <c r="OK1" i="6" s="1"/>
  <c r="OL1" i="6" s="1"/>
  <c r="OM1" i="6" s="1"/>
  <c r="ON1" i="6" s="1"/>
  <c r="OO1" i="6" s="1"/>
  <c r="OP1" i="6" s="1"/>
  <c r="OQ1" i="6" s="1"/>
  <c r="OR1" i="6" s="1"/>
  <c r="OS1" i="6" s="1"/>
  <c r="OT1" i="6" s="1"/>
  <c r="OU1" i="6" s="1"/>
  <c r="OV1" i="6" s="1"/>
  <c r="OW1" i="6" s="1"/>
  <c r="OX1" i="6" s="1"/>
  <c r="OY1" i="6" s="1"/>
  <c r="OZ1" i="6" s="1"/>
  <c r="PA1" i="6" s="1"/>
  <c r="PB1" i="6" s="1"/>
  <c r="PC1" i="6" s="1"/>
  <c r="PD1" i="6" s="1"/>
  <c r="PE1" i="6" s="1"/>
  <c r="PF1" i="6" s="1"/>
  <c r="PG1" i="6" s="1"/>
  <c r="PH1" i="6" l="1"/>
  <c r="PI1" i="6" l="1"/>
  <c r="PJ1" i="6" l="1"/>
  <c r="PK1" i="6" s="1"/>
  <c r="PL1" i="6" s="1"/>
  <c r="PM1" i="6" s="1"/>
  <c r="PN1" i="6" s="1"/>
  <c r="PO1" i="6" s="1"/>
  <c r="PP1" i="6" s="1"/>
  <c r="PQ1" i="6" s="1"/>
  <c r="PR1" i="6" s="1"/>
  <c r="PS1" i="6" s="1"/>
  <c r="PT1" i="6" s="1"/>
  <c r="PU1" i="6" s="1"/>
  <c r="PV1" i="6" s="1"/>
  <c r="PW1" i="6" s="1"/>
  <c r="PX1" i="6" s="1"/>
  <c r="PY1" i="6" s="1"/>
  <c r="PZ1" i="6" s="1"/>
  <c r="QA1" i="6" s="1"/>
  <c r="QB1" i="6" s="1"/>
  <c r="QC1" i="6" s="1"/>
  <c r="QD1" i="6" s="1"/>
  <c r="QE1" i="6" s="1"/>
  <c r="QF1" i="6" s="1"/>
  <c r="QG1" i="6" s="1"/>
  <c r="QH1" i="6" s="1"/>
  <c r="QI1" i="6" s="1"/>
  <c r="QJ1" i="6" s="1"/>
  <c r="QK1" i="6" s="1"/>
  <c r="QL1" i="6" s="1"/>
  <c r="QM1" i="6" s="1"/>
  <c r="QN1" i="6" s="1"/>
  <c r="QO1" i="6" s="1"/>
  <c r="QP1" i="6" s="1"/>
  <c r="QQ1" i="6" s="1"/>
  <c r="QR1" i="6" s="1"/>
  <c r="QS1" i="6" s="1"/>
  <c r="QT1" i="6" s="1"/>
  <c r="QU1" i="6" s="1"/>
  <c r="QV1" i="6" s="1"/>
  <c r="QW1" i="6" s="1"/>
  <c r="QX1" i="6" s="1"/>
  <c r="QY1" i="6" s="1"/>
  <c r="QZ1" i="6" s="1"/>
  <c r="RA1" i="6" s="1"/>
  <c r="RB1" i="6" s="1"/>
  <c r="RC1" i="6" s="1"/>
  <c r="RD1" i="6" s="1"/>
  <c r="RE1" i="6" s="1"/>
  <c r="RF1" i="6" s="1"/>
  <c r="RG1" i="6" s="1"/>
  <c r="RH1" i="6" s="1"/>
  <c r="RI1" i="6" s="1"/>
  <c r="RJ1" i="6" s="1"/>
  <c r="RK1" i="6" s="1"/>
  <c r="RL1" i="6" s="1"/>
  <c r="RM1" i="6" s="1"/>
  <c r="RN1" i="6" s="1"/>
  <c r="RO1" i="6" s="1"/>
  <c r="RP1" i="6" s="1"/>
  <c r="RQ1" i="6" s="1"/>
  <c r="RR1" i="6" s="1"/>
  <c r="RS1" i="6" s="1"/>
  <c r="RT1" i="6" s="1"/>
  <c r="RU1" i="6" s="1"/>
  <c r="RV1" i="6" s="1"/>
  <c r="RW1" i="6" s="1"/>
  <c r="RX1" i="6" s="1"/>
  <c r="RY1" i="6" s="1"/>
  <c r="RZ1" i="6" s="1"/>
  <c r="SA1" i="6" s="1"/>
  <c r="SB1" i="6" s="1"/>
  <c r="SC1" i="6" s="1"/>
  <c r="SD1" i="6" s="1"/>
  <c r="SE1" i="6" s="1"/>
  <c r="SF1" i="6" s="1"/>
  <c r="SG1" i="6" s="1"/>
  <c r="SH1" i="6" s="1"/>
  <c r="SI1" i="6" s="1"/>
  <c r="SJ1" i="6" s="1"/>
  <c r="SK1" i="6" s="1"/>
  <c r="SL1" i="6" s="1"/>
  <c r="SM1" i="6" s="1"/>
  <c r="SN1" i="6" s="1"/>
  <c r="SO1" i="6" s="1"/>
  <c r="SP1" i="6" s="1"/>
  <c r="SQ1" i="6" s="1"/>
  <c r="SR1" i="6" s="1"/>
  <c r="SS1" i="6" s="1"/>
  <c r="ST1" i="6" s="1"/>
  <c r="SU1" i="6" s="1"/>
  <c r="SV1" i="6" s="1"/>
  <c r="SW1" i="6" s="1"/>
  <c r="SX1" i="6" s="1"/>
  <c r="SY1" i="6" s="1"/>
  <c r="SZ1" i="6" s="1"/>
  <c r="TA1" i="6" s="1"/>
  <c r="TB1" i="6" s="1"/>
  <c r="TC1" i="6" s="1"/>
  <c r="TD1" i="6" s="1"/>
  <c r="TE1" i="6" s="1"/>
  <c r="TF1" i="6" s="1"/>
  <c r="TG1" i="6" s="1"/>
  <c r="TH1" i="6" s="1"/>
  <c r="TI1" i="6" s="1"/>
  <c r="TJ1" i="6" s="1"/>
  <c r="TK1" i="6" s="1"/>
  <c r="TL1" i="6" s="1"/>
  <c r="TM1" i="6" s="1"/>
  <c r="TN1" i="6" s="1"/>
  <c r="TO1" i="6" s="1"/>
  <c r="TP1" i="6" s="1"/>
  <c r="TQ1" i="6" s="1"/>
  <c r="TR1" i="6" s="1"/>
  <c r="TS1" i="6" s="1"/>
  <c r="TT1" i="6" s="1"/>
  <c r="TU1" i="6" s="1"/>
  <c r="TV1" i="6" s="1"/>
  <c r="TW1" i="6" s="1"/>
  <c r="TX1" i="6" s="1"/>
  <c r="TY1" i="6" s="1"/>
  <c r="TZ1" i="6" s="1"/>
  <c r="UA1" i="6" s="1"/>
  <c r="UB1" i="6" s="1"/>
  <c r="UC1" i="6" s="1"/>
  <c r="UD1" i="6" s="1"/>
  <c r="UE1" i="6" s="1"/>
  <c r="UF1" i="6" l="1"/>
  <c r="UG1" i="6" s="1"/>
  <c r="UH1" i="6" s="1"/>
  <c r="UI1" i="6" s="1"/>
  <c r="UJ1" i="6" s="1"/>
  <c r="UK1" i="6" s="1"/>
  <c r="UL1" i="6" s="1"/>
  <c r="UM1" i="6" s="1"/>
  <c r="UN1" i="6" s="1"/>
  <c r="UO1" i="6" s="1"/>
  <c r="UP1" i="6" s="1"/>
  <c r="UQ1" i="6" s="1"/>
  <c r="UR1" i="6" s="1"/>
  <c r="US1" i="6" s="1"/>
  <c r="UT1" i="6" s="1"/>
  <c r="UU1" i="6" s="1"/>
  <c r="UV1" i="6" s="1"/>
  <c r="UW1" i="6" s="1"/>
  <c r="UX1" i="6" s="1"/>
  <c r="UY1" i="6" s="1"/>
  <c r="UZ1" i="6" s="1"/>
  <c r="VA1" i="6" s="1"/>
  <c r="VB1" i="6" s="1"/>
  <c r="VC1" i="6" s="1"/>
  <c r="VD1" i="6" s="1"/>
  <c r="VE1" i="6" s="1"/>
  <c r="VF1" i="6" s="1"/>
  <c r="VG1" i="6" s="1"/>
  <c r="VH1" i="6" s="1"/>
  <c r="VI1" i="6" s="1"/>
  <c r="VJ1" i="6" s="1"/>
  <c r="VK1" i="6" s="1"/>
  <c r="VL1" i="6" s="1"/>
  <c r="VM1" i="6" s="1"/>
  <c r="VN1" i="6" s="1"/>
  <c r="VO1" i="6" s="1"/>
  <c r="VP1" i="6" s="1"/>
  <c r="VQ1" i="6" s="1"/>
  <c r="VR1" i="6" s="1"/>
  <c r="VS1" i="6" s="1"/>
  <c r="VT1" i="6" s="1"/>
  <c r="VU1" i="6" s="1"/>
  <c r="VV1" i="6" s="1"/>
  <c r="VW1" i="6" s="1"/>
  <c r="VX1" i="6" s="1"/>
  <c r="VY1" i="6" s="1"/>
  <c r="VZ1" i="6" s="1"/>
  <c r="WA1" i="6" s="1"/>
  <c r="WB1" i="6" s="1"/>
  <c r="WC1" i="6" l="1"/>
  <c r="WD1" i="6" s="1"/>
  <c r="WE1" i="6" s="1"/>
  <c r="WF1" i="6" s="1"/>
  <c r="WG1" i="6" s="1"/>
  <c r="WH1" i="6" l="1"/>
  <c r="WI1" i="6" l="1"/>
  <c r="WJ1" i="6" l="1"/>
  <c r="WK1" i="6" s="1"/>
  <c r="WL1" i="6" s="1"/>
  <c r="WM1" i="6" s="1"/>
  <c r="WN1" i="6" s="1"/>
  <c r="WO1" i="6" s="1"/>
  <c r="WP1" i="6" s="1"/>
  <c r="WQ1" i="6" s="1"/>
  <c r="WR1" i="6" s="1"/>
  <c r="WS1" i="6" l="1"/>
  <c r="WT1" i="6" s="1"/>
  <c r="WU1" i="6" s="1"/>
  <c r="WV1" i="6" l="1"/>
  <c r="WW1" i="6" s="1"/>
  <c r="WX1" i="6" s="1"/>
  <c r="WY1" i="6" s="1"/>
  <c r="WZ1" i="6" s="1"/>
  <c r="XA1" i="6" s="1"/>
  <c r="XB1" i="6" s="1"/>
  <c r="XC1" i="6" l="1"/>
  <c r="XD1" i="6" s="1"/>
  <c r="XE1" i="6" s="1"/>
  <c r="XF1" i="6" s="1"/>
  <c r="XG1" i="6" l="1"/>
  <c r="XH1" i="6" s="1"/>
  <c r="XI1" i="6" s="1"/>
  <c r="XJ1" i="6" s="1"/>
  <c r="XK1" i="6" s="1"/>
  <c r="XL1" i="6" s="1"/>
  <c r="XM1" i="6" s="1"/>
  <c r="XN1" i="6" s="1"/>
  <c r="XO1" i="6" s="1"/>
  <c r="XP1" i="6" s="1"/>
  <c r="XQ1" i="6" s="1"/>
  <c r="XR1" i="6" s="1"/>
  <c r="XS1" i="6" s="1"/>
  <c r="XT1" i="6" s="1"/>
  <c r="XU1" i="6" s="1"/>
  <c r="XV1" i="6" s="1"/>
  <c r="XW1" i="6" s="1"/>
  <c r="XX1" i="6" s="1"/>
  <c r="XY1" i="6" s="1"/>
  <c r="XZ1" i="6" s="1"/>
  <c r="YA1" i="6" s="1"/>
  <c r="YB1" i="6" s="1"/>
  <c r="YC1" i="6" s="1"/>
  <c r="YD1" i="6" s="1"/>
  <c r="YE1" i="6" s="1"/>
  <c r="YF1" i="6" s="1"/>
  <c r="YG1" i="6" s="1"/>
  <c r="YH1" i="6" s="1"/>
  <c r="YI1" i="6" s="1"/>
  <c r="YJ1" i="6" s="1"/>
  <c r="YK1" i="6" s="1"/>
  <c r="YL1" i="6" s="1"/>
  <c r="YM1" i="6" s="1"/>
  <c r="YN1" i="6" s="1"/>
  <c r="YO1" i="6" s="1"/>
  <c r="YP1" i="6" s="1"/>
  <c r="YQ1" i="6" s="1"/>
  <c r="YR1" i="6" s="1"/>
  <c r="YS1" i="6" s="1"/>
  <c r="YT1" i="6" l="1"/>
  <c r="YU1" i="6" s="1"/>
  <c r="YV1" i="6" s="1"/>
  <c r="YW1" i="6" s="1"/>
  <c r="YX1" i="6" s="1"/>
  <c r="YY1" i="6" s="1"/>
  <c r="YZ1" i="6" s="1"/>
  <c r="ZA1" i="6" s="1"/>
  <c r="ZB1" i="6" s="1"/>
  <c r="ZC1" i="6" s="1"/>
  <c r="ZD1" i="6" s="1"/>
  <c r="ZE1" i="6" s="1"/>
  <c r="ZF1" i="6" s="1"/>
  <c r="ZG1" i="6" s="1"/>
  <c r="ZH1" i="6" l="1"/>
  <c r="ZI1" i="6" s="1"/>
  <c r="ZJ1" i="6" s="1"/>
  <c r="ZK1" i="6" s="1"/>
  <c r="ZL1" i="6" s="1"/>
  <c r="ZM1" i="6" s="1"/>
  <c r="ZN1" i="6" s="1"/>
  <c r="ZO1" i="6" s="1"/>
  <c r="ZP1" i="6" s="1"/>
  <c r="ZQ1" i="6" s="1"/>
  <c r="ZR1" i="6" s="1"/>
  <c r="ZS1" i="6" s="1"/>
  <c r="ZT1" i="6" s="1"/>
  <c r="ZU1" i="6" s="1"/>
  <c r="ZV1" i="6" s="1"/>
  <c r="ZW1" i="6" s="1"/>
  <c r="ZX1" i="6" s="1"/>
  <c r="ZY1" i="6" s="1"/>
  <c r="ZZ1" i="6" s="1"/>
  <c r="AAA1" i="6" s="1"/>
  <c r="AAB1" i="6" s="1"/>
  <c r="AAC1" i="6" s="1"/>
  <c r="AAD1" i="6" s="1"/>
  <c r="AAE1" i="6" s="1"/>
  <c r="AAF1" i="6" s="1"/>
  <c r="AAG1" i="6" s="1"/>
  <c r="AAH1" i="6" s="1"/>
  <c r="AAI1" i="6" s="1"/>
  <c r="AAJ1" i="6" s="1"/>
  <c r="AAK1" i="6" s="1"/>
  <c r="AAL1" i="6" s="1"/>
  <c r="AAM1" i="6" s="1"/>
  <c r="AAN1" i="6" s="1"/>
  <c r="AAO1" i="6" s="1"/>
  <c r="AAP1" i="6" s="1"/>
  <c r="AAQ1" i="6" s="1"/>
  <c r="AAR1" i="6" s="1"/>
  <c r="AAS1" i="6" s="1"/>
  <c r="AAT1" i="6" s="1"/>
  <c r="AAU1" i="6" s="1"/>
  <c r="AAV1" i="6" s="1"/>
  <c r="AAW1" i="6" s="1"/>
  <c r="AAX1" i="6" s="1"/>
  <c r="AAY1" i="6" s="1"/>
  <c r="AAZ1" i="6" s="1"/>
  <c r="ABA1" i="6" s="1"/>
  <c r="ABB1" i="6" s="1"/>
  <c r="ABC1" i="6" s="1"/>
  <c r="ABD1" i="6" s="1"/>
  <c r="ABE1" i="6" s="1"/>
  <c r="ABF1" i="6" s="1"/>
  <c r="ABG1" i="6" s="1"/>
  <c r="ABH1" i="6" s="1"/>
  <c r="ABI1" i="6" s="1"/>
  <c r="ABJ1" i="6" s="1"/>
  <c r="ABK1" i="6" s="1"/>
  <c r="ABL1" i="6" s="1"/>
  <c r="ABM1" i="6" s="1"/>
  <c r="ABN1" i="6" s="1"/>
  <c r="ABO1" i="6" s="1"/>
  <c r="ABP1" i="6" s="1"/>
  <c r="ABQ1" i="6" s="1"/>
  <c r="ABR1" i="6" s="1"/>
  <c r="ABS1" i="6" s="1"/>
  <c r="ABT1" i="6" s="1"/>
  <c r="ABU1" i="6" s="1"/>
  <c r="ABV1" i="6" s="1"/>
  <c r="ABW1" i="6" s="1"/>
  <c r="ABX1" i="6" s="1"/>
  <c r="ABY1" i="6" s="1"/>
  <c r="ABZ1" i="6" s="1"/>
  <c r="ACA1" i="6" s="1"/>
  <c r="ACB1" i="6" s="1"/>
  <c r="ACC1" i="6" s="1"/>
  <c r="ACD1" i="6" s="1"/>
  <c r="ACE1" i="6" s="1"/>
  <c r="ACF1" i="6" s="1"/>
  <c r="ACG1" i="6" s="1"/>
  <c r="ACH1" i="6" s="1"/>
  <c r="ACI1" i="6" s="1"/>
  <c r="ACJ1" i="6" s="1"/>
  <c r="ACK1" i="6" s="1"/>
  <c r="ACL1" i="6" s="1"/>
  <c r="ACM1" i="6" s="1"/>
  <c r="ACN1" i="6" s="1"/>
  <c r="ACO1" i="6" s="1"/>
  <c r="ACP1" i="6" s="1"/>
  <c r="ACQ1" i="6" s="1"/>
  <c r="ACR1" i="6" s="1"/>
  <c r="ACS1" i="6" s="1"/>
  <c r="ACT1" i="6" s="1"/>
  <c r="ACU1" i="6" s="1"/>
  <c r="ACV1" i="6" s="1"/>
  <c r="ACW1" i="6" s="1"/>
  <c r="ACX1" i="6" s="1"/>
  <c r="ACY1" i="6" s="1"/>
  <c r="ACZ1" i="6" s="1"/>
  <c r="ADA1" i="6" s="1"/>
  <c r="ADB1" i="6" s="1"/>
  <c r="ADC1" i="6" s="1"/>
  <c r="ADD1" i="6" s="1"/>
  <c r="ADE1" i="6" s="1"/>
  <c r="ADF1" i="6" s="1"/>
  <c r="ADG1" i="6" s="1"/>
  <c r="ADH1" i="6" s="1"/>
  <c r="ADI1" i="6" s="1"/>
  <c r="ADJ1" i="6" s="1"/>
  <c r="ADK1" i="6" s="1"/>
  <c r="ADL1" i="6" s="1"/>
  <c r="ADM1" i="6" s="1"/>
  <c r="ADN1" i="6" s="1"/>
  <c r="ADO1" i="6" s="1"/>
  <c r="ADP1" i="6" s="1"/>
  <c r="ADQ1" i="6" s="1"/>
  <c r="ADR1" i="6" s="1"/>
  <c r="ADS1" i="6" s="1"/>
  <c r="ADT1" i="6" s="1"/>
  <c r="ADU1" i="6" s="1"/>
  <c r="ADV1" i="6" s="1"/>
  <c r="ADW1" i="6" s="1"/>
  <c r="ADX1" i="6" s="1"/>
  <c r="ADY1" i="6" s="1"/>
  <c r="ADZ1" i="6" s="1"/>
  <c r="AEA1" i="6" s="1"/>
  <c r="AEB1" i="6" s="1"/>
  <c r="AEC1" i="6" s="1"/>
  <c r="AED1" i="6" s="1"/>
  <c r="AEE1" i="6" s="1"/>
  <c r="AEF1" i="6" s="1"/>
  <c r="AEG1" i="6" s="1"/>
  <c r="AEH1" i="6" s="1"/>
  <c r="AEI1" i="6" s="1"/>
  <c r="AEJ1" i="6" s="1"/>
  <c r="AEK1" i="6" s="1"/>
  <c r="AEL1" i="6" s="1"/>
  <c r="AEM1" i="6" s="1"/>
  <c r="AEN1" i="6" s="1"/>
  <c r="AEO1" i="6" s="1"/>
  <c r="AEP1" i="6" s="1"/>
  <c r="AEQ1" i="6" s="1"/>
  <c r="AER1" i="6" s="1"/>
  <c r="AES1" i="6" s="1"/>
  <c r="AET1" i="6" s="1"/>
  <c r="AEU1" i="6" s="1"/>
  <c r="AEV1" i="6" s="1"/>
  <c r="AEW1" i="6" s="1"/>
  <c r="AEX1" i="6" s="1"/>
  <c r="AEY1" i="6" s="1"/>
  <c r="AEZ1" i="6" s="1"/>
  <c r="AFA1" i="6" s="1"/>
  <c r="AFB1" i="6" s="1"/>
  <c r="AFC1" i="6" s="1"/>
  <c r="AFD1" i="6" s="1"/>
  <c r="AFE1" i="6" s="1"/>
  <c r="AFF1" i="6" s="1"/>
  <c r="AFG1" i="6" s="1"/>
  <c r="AFH1" i="6" s="1"/>
  <c r="AFI1" i="6" s="1"/>
  <c r="AFJ1" i="6" s="1"/>
  <c r="AFK1" i="6" s="1"/>
  <c r="AFL1" i="6" s="1"/>
  <c r="AFM1" i="6" s="1"/>
  <c r="AFN1" i="6" s="1"/>
  <c r="AFO1" i="6" s="1"/>
  <c r="AFP1" i="6" s="1"/>
  <c r="AFQ1" i="6" s="1"/>
  <c r="AFR1" i="6" s="1"/>
  <c r="AFS1" i="6" s="1"/>
  <c r="AFT1" i="6" s="1"/>
  <c r="AFU1" i="6" s="1"/>
  <c r="AFV1" i="6" s="1"/>
  <c r="AFW1" i="6" s="1"/>
  <c r="AFX1" i="6" s="1"/>
  <c r="AFY1" i="6" s="1"/>
  <c r="AFZ1" i="6" s="1"/>
  <c r="AGA1" i="6" s="1"/>
  <c r="AGB1" i="6" s="1"/>
  <c r="AGC1" i="6" s="1"/>
  <c r="AGD1" i="6" s="1"/>
  <c r="AGE1" i="6" s="1"/>
  <c r="AGF1" i="6" s="1"/>
  <c r="AGG1" i="6" s="1"/>
  <c r="AGH1" i="6" s="1"/>
  <c r="AGI1" i="6" s="1"/>
  <c r="AGJ1" i="6" s="1"/>
  <c r="AGK1" i="6" s="1"/>
  <c r="AGL1" i="6" s="1"/>
  <c r="AGM1" i="6" s="1"/>
  <c r="AGN1" i="6" s="1"/>
  <c r="AGO1" i="6" s="1"/>
  <c r="AGP1" i="6" s="1"/>
  <c r="AGQ1" i="6" s="1"/>
  <c r="AGR1" i="6" s="1"/>
  <c r="AGS1" i="6" s="1"/>
  <c r="AGT1" i="6" s="1"/>
  <c r="AGU1" i="6" s="1"/>
  <c r="AGV1" i="6" s="1"/>
  <c r="AGW1" i="6" s="1"/>
  <c r="AGX1" i="6" s="1"/>
  <c r="AGY1" i="6" s="1"/>
  <c r="AGZ1" i="6" s="1"/>
  <c r="AHA1" i="6" s="1"/>
  <c r="AHB1" i="6" s="1"/>
  <c r="AHC1" i="6" s="1"/>
  <c r="AHD1" i="6" s="1"/>
  <c r="AHE1" i="6" s="1"/>
  <c r="AHF1" i="6" s="1"/>
  <c r="AHG1" i="6" s="1"/>
  <c r="AHH1" i="6" s="1"/>
  <c r="AHI1" i="6" s="1"/>
  <c r="AHJ1" i="6" s="1"/>
  <c r="AHK1" i="6" s="1"/>
  <c r="AHL1" i="6" s="1"/>
  <c r="AHM1" i="6" s="1"/>
  <c r="AHN1" i="6" s="1"/>
  <c r="AHO1" i="6" s="1"/>
  <c r="AHP1" i="6" s="1"/>
  <c r="AHQ1" i="6" s="1"/>
  <c r="AHR1" i="6" s="1"/>
  <c r="AHS1" i="6" s="1"/>
  <c r="AHT1" i="6" s="1"/>
  <c r="AHU1" i="6" s="1"/>
  <c r="AHV1" i="6" s="1"/>
  <c r="AHW1" i="6" s="1"/>
  <c r="AHX1" i="6" s="1"/>
  <c r="AHY1" i="6" s="1"/>
  <c r="AHZ1" i="6" s="1"/>
  <c r="AIA1" i="6" s="1"/>
  <c r="AIB1" i="6" s="1"/>
  <c r="AIC1" i="6" s="1"/>
  <c r="AID1" i="6" s="1"/>
  <c r="AIE1" i="6" s="1"/>
  <c r="AIF1" i="6" s="1"/>
  <c r="AIG1" i="6" s="1"/>
  <c r="AIH1" i="6" s="1"/>
  <c r="AII1" i="6" s="1"/>
  <c r="AIJ1" i="6" s="1"/>
  <c r="AIK1" i="6" s="1"/>
  <c r="AIL1" i="6" s="1"/>
  <c r="AIM1" i="6" s="1"/>
  <c r="AIN1" i="6" s="1"/>
  <c r="AIO1" i="6" s="1"/>
  <c r="AIP1" i="6" s="1"/>
  <c r="AIQ1" i="6" s="1"/>
  <c r="AIR1" i="6" s="1"/>
  <c r="AIS1" i="6" s="1"/>
  <c r="AIT1" i="6" s="1"/>
  <c r="AIU1" i="6" s="1"/>
  <c r="AIV1" i="6" s="1"/>
  <c r="AIW1" i="6" s="1"/>
  <c r="AIX1" i="6" s="1"/>
  <c r="AIY1" i="6" s="1"/>
  <c r="AIZ1" i="6" s="1"/>
  <c r="AJA1" i="6" s="1"/>
  <c r="AJB1" i="6" s="1"/>
  <c r="AJC1" i="6" s="1"/>
  <c r="AJD1" i="6" s="1"/>
  <c r="AJE1" i="6" s="1"/>
  <c r="AJF1" i="6" s="1"/>
  <c r="AJG1" i="6" s="1"/>
  <c r="AJH1" i="6" s="1"/>
  <c r="AJI1" i="6" s="1"/>
  <c r="AJJ1" i="6" s="1"/>
  <c r="AJK1" i="6" s="1"/>
  <c r="AJL1" i="6" s="1"/>
  <c r="AJM1" i="6" s="1"/>
  <c r="AJN1" i="6" s="1"/>
  <c r="AJO1" i="6" s="1"/>
  <c r="AJP1" i="6" s="1"/>
  <c r="AJQ1" i="6" s="1"/>
  <c r="AJR1" i="6" s="1"/>
  <c r="AJS1" i="6" s="1"/>
  <c r="AJT1" i="6" s="1"/>
  <c r="AJU1" i="6" s="1"/>
  <c r="AJV1" i="6" s="1"/>
  <c r="AJW1" i="6" s="1"/>
  <c r="AJX1" i="6" s="1"/>
  <c r="AJY1" i="6" s="1"/>
  <c r="AJZ1" i="6" s="1"/>
  <c r="AKA1" i="6" s="1"/>
  <c r="AKB1" i="6" s="1"/>
  <c r="AKC1" i="6" s="1"/>
  <c r="AKD1" i="6" s="1"/>
  <c r="AKE1" i="6" s="1"/>
  <c r="AKF1" i="6" s="1"/>
  <c r="AKG1" i="6" s="1"/>
  <c r="AKH1" i="6" s="1"/>
  <c r="AKI1" i="6" s="1"/>
  <c r="AKJ1" i="6" s="1"/>
  <c r="AKK1" i="6" s="1"/>
  <c r="AKL1" i="6" s="1"/>
  <c r="AKM1" i="6" s="1"/>
  <c r="AKN1" i="6" s="1"/>
  <c r="AKO1" i="6" s="1"/>
  <c r="AKP1" i="6" s="1"/>
  <c r="AKQ1" i="6" s="1"/>
  <c r="AKR1" i="6" s="1"/>
  <c r="AKS1" i="6" s="1"/>
  <c r="AKT1" i="6" s="1"/>
  <c r="AKU1" i="6" s="1"/>
  <c r="AKV1" i="6" s="1"/>
  <c r="AKW1" i="6" s="1"/>
  <c r="AKX1" i="6" s="1"/>
  <c r="AKY1" i="6" s="1"/>
  <c r="AKZ1" i="6" s="1"/>
  <c r="ALA1" i="6" s="1"/>
  <c r="ALB1" i="6" s="1"/>
  <c r="ALC1" i="6" s="1"/>
  <c r="ALD1" i="6" s="1"/>
  <c r="ALE1" i="6" s="1"/>
  <c r="ALF1" i="6" s="1"/>
  <c r="ALG1" i="6" s="1"/>
  <c r="ALH1" i="6" s="1"/>
  <c r="ALI1" i="6" s="1"/>
  <c r="ALJ1" i="6" s="1"/>
  <c r="ALK1" i="6" s="1"/>
  <c r="ALL1" i="6" s="1"/>
  <c r="ALM1" i="6" s="1"/>
  <c r="ALN1" i="6" s="1"/>
  <c r="ALO1" i="6" s="1"/>
  <c r="ALP1" i="6" s="1"/>
  <c r="ALQ1" i="6" s="1"/>
  <c r="ALR1" i="6" s="1"/>
  <c r="ALS1" i="6" s="1"/>
  <c r="ALT1" i="6" s="1"/>
  <c r="ALU1" i="6" s="1"/>
  <c r="ALV1" i="6" s="1"/>
  <c r="ALW1" i="6" s="1"/>
  <c r="ALX1" i="6" s="1"/>
  <c r="ALY1" i="6" s="1"/>
  <c r="ALZ1" i="6" s="1"/>
  <c r="AMA1" i="6" s="1"/>
  <c r="AMB1" i="6" s="1"/>
  <c r="AMC1" i="6" s="1"/>
  <c r="AMD1" i="6" s="1"/>
  <c r="AME1" i="6" s="1"/>
  <c r="AMF1" i="6" s="1"/>
  <c r="AMG1" i="6" s="1"/>
  <c r="AMH1" i="6" s="1"/>
  <c r="AMI1" i="6" s="1"/>
  <c r="AMJ1" i="6" s="1"/>
  <c r="AMK1" i="6" s="1"/>
  <c r="AML1" i="6" s="1"/>
  <c r="AMM1" i="6" s="1"/>
  <c r="AMN1" i="6" s="1"/>
  <c r="AMO1" i="6" s="1"/>
  <c r="AMP1" i="6" s="1"/>
  <c r="AMQ1" i="6" s="1"/>
  <c r="AMR1" i="6" s="1"/>
  <c r="AMS1" i="6" s="1"/>
  <c r="AMT1" i="6" s="1"/>
  <c r="AMU1" i="6" s="1"/>
  <c r="AMV1" i="6" s="1"/>
  <c r="AMW1" i="6" s="1"/>
  <c r="AMX1" i="6" s="1"/>
  <c r="AMY1" i="6" s="1"/>
  <c r="AMZ1" i="6" s="1"/>
  <c r="ANA1" i="6" s="1"/>
  <c r="ANB1" i="6" s="1"/>
  <c r="ANC1" i="6" s="1"/>
  <c r="AND1" i="6" s="1"/>
  <c r="ANE1" i="6" s="1"/>
  <c r="ANF1" i="6" s="1"/>
  <c r="ANG1" i="6" s="1"/>
  <c r="ANH1" i="6" s="1"/>
  <c r="ANI1" i="6" s="1"/>
  <c r="ANJ1" i="6" s="1"/>
  <c r="ANK1" i="6" s="1"/>
  <c r="ANL1" i="6" s="1"/>
  <c r="ANM1" i="6" s="1"/>
  <c r="ANN1" i="6" s="1"/>
  <c r="ANO1" i="6" s="1"/>
  <c r="ANP1" i="6" s="1"/>
  <c r="ANQ1" i="6" s="1"/>
  <c r="ANR1" i="6" s="1"/>
  <c r="ANS1" i="6" s="1"/>
  <c r="ANT1" i="6" s="1"/>
  <c r="ANU1" i="6" s="1"/>
  <c r="ANV1" i="6" s="1"/>
  <c r="ANW1" i="6" s="1"/>
  <c r="ANX1" i="6" s="1"/>
  <c r="ANY1" i="6" s="1"/>
  <c r="ANZ1" i="6" s="1"/>
  <c r="AOA1" i="6" s="1"/>
  <c r="AOB1" i="6" s="1"/>
  <c r="AOC1" i="6" s="1"/>
  <c r="AOD1" i="6" s="1"/>
  <c r="AOE1" i="6" s="1"/>
  <c r="AOF1" i="6" s="1"/>
  <c r="AOG1" i="6" s="1"/>
  <c r="AOH1" i="6" s="1"/>
  <c r="AOI1" i="6" s="1"/>
  <c r="AOJ1" i="6" s="1"/>
  <c r="AOK1" i="6" s="1"/>
  <c r="AOL1" i="6" s="1"/>
  <c r="AOM1" i="6" s="1"/>
  <c r="AON1" i="6" s="1"/>
  <c r="AOO1" i="6" s="1"/>
  <c r="AOP1" i="6" s="1"/>
  <c r="AOQ1" i="6" s="1"/>
  <c r="AOR1" i="6" s="1"/>
  <c r="AOS1" i="6" s="1"/>
  <c r="AOT1" i="6" s="1"/>
  <c r="AOU1" i="6" s="1"/>
  <c r="AOV1" i="6" s="1"/>
  <c r="AOW1" i="6" s="1"/>
  <c r="AOX1" i="6" s="1"/>
  <c r="AOY1" i="6" s="1"/>
  <c r="AOZ1" i="6" s="1"/>
  <c r="APA1" i="6" s="1"/>
  <c r="APB1" i="6" s="1"/>
  <c r="APC1" i="6" s="1"/>
  <c r="APD1" i="6" s="1"/>
  <c r="APE1" i="6" s="1"/>
  <c r="APF1" i="6" s="1"/>
  <c r="APG1" i="6" s="1"/>
  <c r="APH1" i="6" s="1"/>
  <c r="API1" i="6" s="1"/>
  <c r="APJ1" i="6" s="1"/>
  <c r="APK1" i="6" s="1"/>
  <c r="APL1" i="6" s="1"/>
  <c r="APM1" i="6" s="1"/>
  <c r="W46" i="7" l="1"/>
  <c r="V46" i="7"/>
  <c r="O42" i="7"/>
  <c r="U44" i="7"/>
  <c r="D41" i="7"/>
  <c r="L45" i="7"/>
  <c r="AF44" i="7"/>
  <c r="I49" i="7"/>
  <c r="N45" i="7"/>
  <c r="G48" i="7"/>
  <c r="G49" i="7"/>
  <c r="AG44" i="7"/>
  <c r="O43" i="7"/>
  <c r="F46" i="7"/>
  <c r="U49" i="7"/>
  <c r="AD43" i="7"/>
  <c r="T50" i="7"/>
  <c r="AD50" i="7"/>
  <c r="Q48" i="7"/>
  <c r="N43" i="7"/>
  <c r="X41" i="7"/>
  <c r="T49" i="7"/>
  <c r="C43" i="7"/>
  <c r="V43" i="7"/>
  <c r="L42" i="7"/>
  <c r="AD47" i="7"/>
  <c r="E51" i="7"/>
  <c r="Y45" i="7"/>
  <c r="D45" i="7"/>
  <c r="AA40" i="7"/>
  <c r="N51" i="7"/>
  <c r="N49" i="7"/>
  <c r="S48" i="7"/>
  <c r="D49" i="7"/>
  <c r="D48" i="7"/>
  <c r="X43" i="7"/>
  <c r="AD42" i="7"/>
  <c r="W50" i="7"/>
  <c r="AF50" i="7"/>
  <c r="J46" i="7"/>
  <c r="Y50" i="7"/>
  <c r="X49" i="7"/>
  <c r="AA46" i="7"/>
  <c r="S47" i="7"/>
  <c r="Z49" i="7"/>
  <c r="J48" i="7"/>
  <c r="K46" i="7"/>
  <c r="AG49" i="7"/>
  <c r="AC49" i="7"/>
  <c r="W47" i="7"/>
  <c r="R51" i="7"/>
  <c r="U47" i="7"/>
  <c r="M46" i="7"/>
  <c r="I45" i="7"/>
  <c r="AF40" i="7"/>
  <c r="U40" i="7"/>
  <c r="J43" i="7"/>
  <c r="AB44" i="7"/>
  <c r="U46" i="7"/>
  <c r="P44" i="7"/>
  <c r="E49" i="7"/>
  <c r="Z45" i="7"/>
  <c r="S50" i="7"/>
  <c r="C42" i="7"/>
  <c r="P41" i="7"/>
  <c r="W41" i="7"/>
  <c r="E40" i="7"/>
  <c r="R43" i="7"/>
  <c r="P48" i="7"/>
  <c r="M47" i="7"/>
  <c r="AA47" i="7"/>
  <c r="L44" i="7"/>
  <c r="O45" i="7"/>
  <c r="K48" i="7"/>
  <c r="O48" i="7"/>
  <c r="O41" i="7"/>
  <c r="I41" i="7"/>
  <c r="AC42" i="7"/>
  <c r="N47" i="7"/>
  <c r="W51" i="7"/>
  <c r="K51" i="7"/>
  <c r="Z50" i="7"/>
  <c r="I42" i="7"/>
  <c r="N40" i="7"/>
  <c r="Z46" i="7"/>
  <c r="AD51" i="7"/>
  <c r="T42" i="7"/>
  <c r="F47" i="7"/>
  <c r="G51" i="7"/>
  <c r="AE48" i="7"/>
  <c r="W42" i="7"/>
  <c r="Q43" i="7"/>
  <c r="AF51" i="7"/>
  <c r="T45" i="7"/>
  <c r="W44" i="7"/>
  <c r="R50" i="7"/>
  <c r="E42" i="7"/>
  <c r="AA43" i="7"/>
  <c r="C45" i="7"/>
  <c r="V45" i="7"/>
  <c r="AF43" i="7"/>
  <c r="M40" i="7"/>
  <c r="L48" i="7"/>
  <c r="C44" i="7"/>
  <c r="Y40" i="7"/>
  <c r="O46" i="7"/>
  <c r="N48" i="7"/>
  <c r="H47" i="7"/>
  <c r="R40" i="7"/>
  <c r="S44" i="7"/>
  <c r="X46" i="7"/>
  <c r="Z40" i="7"/>
  <c r="L41" i="7"/>
  <c r="AE49" i="7"/>
  <c r="P45" i="7"/>
  <c r="L49" i="7"/>
  <c r="V51" i="7"/>
  <c r="J47" i="7"/>
  <c r="O40" i="7"/>
  <c r="S46" i="7"/>
  <c r="N50" i="7"/>
  <c r="M50" i="7"/>
  <c r="AB51" i="7"/>
  <c r="D44" i="7"/>
  <c r="H42" i="7"/>
  <c r="K40" i="7"/>
  <c r="G47" i="7"/>
  <c r="T47" i="7"/>
  <c r="AB41" i="7"/>
  <c r="J42" i="7"/>
  <c r="G43" i="7"/>
  <c r="F40" i="7"/>
  <c r="R44" i="7"/>
  <c r="AF42" i="7"/>
  <c r="AE45" i="7"/>
  <c r="P50" i="7"/>
  <c r="W45" i="7"/>
  <c r="Q46" i="7"/>
  <c r="L43" i="7"/>
  <c r="F50" i="7"/>
  <c r="Q44" i="7"/>
  <c r="U43" i="7"/>
  <c r="Q50" i="7"/>
  <c r="V48" i="7"/>
  <c r="AG51" i="7"/>
  <c r="AB45" i="7"/>
  <c r="J45" i="7"/>
  <c r="H51" i="7"/>
  <c r="I44" i="7"/>
  <c r="X40" i="7"/>
  <c r="C40" i="7"/>
  <c r="C50" i="7"/>
  <c r="AD44" i="7"/>
  <c r="X50" i="7"/>
  <c r="N41" i="7"/>
  <c r="Z47" i="7"/>
  <c r="X42" i="7"/>
  <c r="AE41" i="7"/>
  <c r="M42" i="7"/>
  <c r="O50" i="7"/>
  <c r="AA51" i="7"/>
  <c r="N44" i="7"/>
  <c r="AB49" i="7"/>
  <c r="T48" i="7"/>
  <c r="K43" i="7"/>
  <c r="K41" i="7"/>
  <c r="F45" i="7"/>
  <c r="L46" i="7"/>
  <c r="Z43" i="7"/>
  <c r="AC40" i="7"/>
  <c r="AE40" i="7"/>
  <c r="Y48" i="7"/>
  <c r="J51" i="7"/>
  <c r="T46" i="7"/>
  <c r="R41" i="7"/>
  <c r="J41" i="7"/>
  <c r="U41" i="7"/>
  <c r="R46" i="7"/>
  <c r="G44" i="7"/>
  <c r="AC41" i="7"/>
  <c r="D40" i="7"/>
  <c r="T41" i="7"/>
  <c r="M41" i="7"/>
  <c r="S51" i="7"/>
  <c r="AC46" i="7"/>
  <c r="T51" i="7"/>
  <c r="AD48" i="7"/>
  <c r="U42" i="7"/>
  <c r="X51" i="7"/>
  <c r="AG42" i="7"/>
  <c r="V41" i="7"/>
  <c r="C41" i="7"/>
  <c r="P47" i="7"/>
  <c r="E50" i="7"/>
  <c r="I50" i="7"/>
  <c r="J49" i="7"/>
  <c r="E41" i="7"/>
  <c r="T43" i="7"/>
  <c r="H50" i="7"/>
  <c r="AD41" i="7"/>
  <c r="V50" i="7"/>
  <c r="I48" i="7"/>
  <c r="V42" i="7"/>
  <c r="Q51" i="7"/>
  <c r="X48" i="7"/>
  <c r="C47" i="7"/>
  <c r="O51" i="7"/>
  <c r="L40" i="7"/>
  <c r="H41" i="7"/>
  <c r="Q42" i="7"/>
  <c r="Q47" i="7"/>
  <c r="Q45" i="7"/>
  <c r="I46" i="7"/>
  <c r="E48" i="7"/>
  <c r="AA41" i="7"/>
  <c r="H48" i="7"/>
  <c r="H46" i="7"/>
  <c r="H43" i="7"/>
  <c r="AB50" i="7"/>
  <c r="Y44" i="7"/>
  <c r="AE44" i="7"/>
  <c r="Y42" i="7"/>
  <c r="I43" i="7"/>
  <c r="J50" i="7"/>
  <c r="T44" i="7"/>
  <c r="H49" i="7"/>
  <c r="Y49" i="7"/>
  <c r="M44" i="7"/>
  <c r="J40" i="7"/>
  <c r="F41" i="7"/>
  <c r="R42" i="7"/>
  <c r="C48" i="7"/>
  <c r="E44" i="7"/>
  <c r="AB48" i="7"/>
  <c r="AC47" i="7"/>
  <c r="F43" i="7"/>
  <c r="U51" i="7"/>
  <c r="Z51" i="7"/>
  <c r="V40" i="7"/>
  <c r="D50" i="7"/>
  <c r="AE42" i="7"/>
  <c r="D47" i="7"/>
  <c r="K45" i="7"/>
  <c r="N42" i="7"/>
  <c r="AE50" i="7"/>
  <c r="AE43" i="7"/>
  <c r="AF46" i="7"/>
  <c r="V49" i="7"/>
  <c r="Y41" i="7"/>
  <c r="Y43" i="7"/>
  <c r="D51" i="7"/>
  <c r="S49" i="7"/>
  <c r="Q41" i="7"/>
  <c r="AC44" i="7"/>
  <c r="H45" i="7"/>
  <c r="Z42" i="7"/>
  <c r="H40" i="7"/>
  <c r="AB40" i="7"/>
  <c r="R45" i="7"/>
  <c r="F49" i="7"/>
  <c r="K47" i="7"/>
  <c r="L51" i="7"/>
  <c r="AD40" i="7"/>
  <c r="P40" i="7"/>
  <c r="O44" i="7"/>
  <c r="V47" i="7"/>
  <c r="F48" i="7"/>
  <c r="F44" i="7"/>
  <c r="F51" i="7"/>
  <c r="AA42" i="7"/>
  <c r="P49" i="7"/>
  <c r="F42" i="7"/>
  <c r="E47" i="7"/>
  <c r="O49" i="7"/>
  <c r="X47" i="7"/>
  <c r="Y51" i="7"/>
  <c r="O47" i="7"/>
  <c r="S43" i="7"/>
  <c r="D42" i="7"/>
  <c r="X44" i="7"/>
  <c r="AA49" i="7"/>
  <c r="W40" i="7"/>
  <c r="AF47" i="7"/>
  <c r="AD46" i="7"/>
  <c r="AD49" i="7"/>
  <c r="AG46" i="7"/>
  <c r="M43" i="7"/>
  <c r="S42" i="7"/>
  <c r="P46" i="7"/>
  <c r="Y47" i="7"/>
  <c r="U50" i="7"/>
  <c r="AB46" i="7"/>
  <c r="G41" i="7"/>
  <c r="G42" i="7"/>
  <c r="N46" i="7"/>
  <c r="Y46" i="7"/>
  <c r="I51" i="7"/>
  <c r="AG47" i="7"/>
  <c r="Z44" i="7"/>
  <c r="E45" i="7"/>
  <c r="AA44" i="7"/>
  <c r="R49" i="7"/>
  <c r="AC45" i="7"/>
  <c r="Q40" i="7"/>
  <c r="AF48" i="7"/>
  <c r="AB43" i="7"/>
  <c r="J44" i="7"/>
  <c r="U45" i="7"/>
  <c r="AC43" i="7"/>
  <c r="M48" i="7"/>
  <c r="AA45" i="7"/>
  <c r="AE51" i="7"/>
  <c r="S45" i="7"/>
  <c r="Z48" i="7"/>
  <c r="M45" i="7"/>
  <c r="AC51" i="7"/>
  <c r="AC48" i="7"/>
  <c r="V44" i="7"/>
  <c r="H44" i="7"/>
  <c r="AD45" i="7"/>
  <c r="K49" i="7"/>
  <c r="U48" i="7"/>
  <c r="R48" i="7"/>
  <c r="I47" i="7"/>
  <c r="G45" i="7"/>
  <c r="S41" i="7"/>
  <c r="AF49" i="7"/>
  <c r="C46" i="7"/>
  <c r="W43" i="7"/>
  <c r="L50" i="7"/>
  <c r="L47" i="7"/>
  <c r="G40" i="7"/>
  <c r="M49" i="7"/>
  <c r="E43" i="7"/>
  <c r="AF45" i="7"/>
  <c r="P43" i="7"/>
  <c r="Q49" i="7"/>
  <c r="AB42" i="7"/>
  <c r="G46" i="7"/>
  <c r="C49" i="7"/>
  <c r="D46" i="7"/>
  <c r="W48" i="7"/>
  <c r="M51" i="7"/>
  <c r="I40" i="7"/>
  <c r="D43" i="7"/>
  <c r="P51" i="7"/>
  <c r="AG40" i="7"/>
  <c r="G50" i="7"/>
  <c r="W49" i="7"/>
  <c r="K50" i="7"/>
  <c r="K44" i="7"/>
  <c r="X45" i="7"/>
  <c r="AC50" i="7"/>
  <c r="Z41" i="7"/>
  <c r="AE47" i="7"/>
  <c r="S40" i="7"/>
  <c r="K42" i="7"/>
  <c r="C51" i="7"/>
  <c r="E46" i="7"/>
  <c r="AB47" i="7"/>
  <c r="R47" i="7"/>
  <c r="AE46" i="7"/>
  <c r="AA48" i="7"/>
  <c r="AA50" i="7"/>
  <c r="T40" i="7"/>
  <c r="P42" i="7"/>
  <c r="AE51" i="9"/>
  <c r="O51" i="9"/>
  <c r="X42" i="9"/>
  <c r="E42" i="9"/>
  <c r="W45" i="9"/>
  <c r="AD40" i="9"/>
  <c r="W41" i="9"/>
  <c r="AE44" i="9"/>
  <c r="P44" i="9"/>
  <c r="V43" i="9"/>
  <c r="U43" i="9"/>
  <c r="F41" i="9"/>
  <c r="F51" i="9"/>
  <c r="K41" i="9"/>
  <c r="H44" i="9"/>
  <c r="Y45" i="9"/>
  <c r="AD42" i="9"/>
  <c r="N51" i="9"/>
  <c r="AA40" i="9"/>
  <c r="Y47" i="9"/>
  <c r="W47" i="9"/>
  <c r="Z47" i="9"/>
  <c r="Z46" i="9"/>
  <c r="T48" i="9"/>
  <c r="R43" i="9"/>
  <c r="C45" i="9"/>
  <c r="W49" i="9"/>
  <c r="D41" i="9"/>
  <c r="AB46" i="9"/>
  <c r="AC51" i="9"/>
  <c r="K51" i="9"/>
  <c r="D49" i="9"/>
  <c r="H46" i="9"/>
  <c r="D51" i="9"/>
  <c r="L40" i="9"/>
  <c r="Z50" i="9"/>
  <c r="O41" i="9"/>
  <c r="G51" i="9"/>
  <c r="C40" i="9"/>
  <c r="M49" i="9"/>
  <c r="O45" i="9"/>
  <c r="M46" i="9"/>
  <c r="D46" i="9"/>
  <c r="Y49" i="9"/>
  <c r="O43" i="9"/>
  <c r="AB41" i="9"/>
  <c r="AA44" i="9"/>
  <c r="V50" i="9"/>
  <c r="R41" i="9"/>
  <c r="X45" i="9"/>
  <c r="K50" i="9"/>
  <c r="R46" i="9"/>
  <c r="Q49" i="9"/>
  <c r="U40" i="9"/>
  <c r="O47" i="9"/>
  <c r="M50" i="9"/>
  <c r="AF45" i="9"/>
  <c r="N43" i="9"/>
  <c r="L47" i="9"/>
  <c r="W51" i="9"/>
  <c r="S42" i="9"/>
  <c r="L48" i="9"/>
  <c r="G50" i="9"/>
  <c r="AA46" i="9"/>
  <c r="AD45" i="9"/>
  <c r="U42" i="9"/>
  <c r="AF40" i="9"/>
  <c r="Q45" i="9"/>
  <c r="AB40" i="9"/>
  <c r="J49" i="9"/>
  <c r="H41" i="9"/>
  <c r="Z41" i="9"/>
  <c r="AG40" i="9"/>
  <c r="T40" i="9"/>
  <c r="P47" i="9"/>
  <c r="H45" i="9"/>
  <c r="T47" i="9"/>
  <c r="Z48" i="9"/>
  <c r="I48" i="9"/>
  <c r="AF51" i="9"/>
  <c r="S48" i="9"/>
  <c r="S51" i="9"/>
  <c r="T45" i="9"/>
  <c r="U50" i="9"/>
  <c r="K45" i="9"/>
  <c r="X49" i="9"/>
  <c r="O50" i="9"/>
  <c r="AF42" i="9"/>
  <c r="O48" i="9"/>
  <c r="K43" i="9"/>
  <c r="Z45" i="9"/>
  <c r="N48" i="9"/>
  <c r="AG51" i="9"/>
  <c r="F45" i="9"/>
  <c r="E40" i="9"/>
  <c r="Q43" i="9"/>
  <c r="D44" i="9"/>
  <c r="D47" i="9"/>
  <c r="G49" i="9"/>
  <c r="W42" i="9"/>
  <c r="J51" i="9"/>
  <c r="P43" i="9"/>
  <c r="C43" i="9"/>
  <c r="M45" i="9"/>
  <c r="AB48" i="9"/>
  <c r="AF48" i="9"/>
  <c r="C47" i="9"/>
  <c r="I41" i="9"/>
  <c r="X48" i="9"/>
  <c r="AC47" i="9"/>
  <c r="C42" i="9"/>
  <c r="AA47" i="9"/>
  <c r="H42" i="9"/>
  <c r="I44" i="9"/>
  <c r="Y50" i="9"/>
  <c r="J43" i="9"/>
  <c r="C44" i="9"/>
  <c r="L45" i="9"/>
  <c r="AB44" i="9"/>
  <c r="K42" i="9"/>
  <c r="N45" i="9"/>
  <c r="R47" i="9"/>
  <c r="P51" i="9"/>
  <c r="T44" i="9"/>
  <c r="AD46" i="9"/>
  <c r="AG47" i="9"/>
  <c r="S43" i="9"/>
  <c r="F43" i="9"/>
  <c r="P45" i="9"/>
  <c r="J41" i="9"/>
  <c r="Z49" i="9"/>
  <c r="AG42" i="9"/>
  <c r="H48" i="9"/>
  <c r="Y42" i="9"/>
  <c r="AB50" i="9"/>
  <c r="AC49" i="9"/>
  <c r="AD51" i="9"/>
  <c r="L51" i="9"/>
  <c r="D42" i="9"/>
  <c r="M47" i="9"/>
  <c r="K44" i="9"/>
  <c r="V46" i="9"/>
  <c r="U48" i="9"/>
  <c r="AC42" i="9"/>
  <c r="AF49" i="9"/>
  <c r="J42" i="9"/>
  <c r="X41" i="9"/>
  <c r="AC45" i="9"/>
  <c r="I51" i="9"/>
  <c r="E51" i="9"/>
  <c r="O46" i="9"/>
  <c r="G40" i="9"/>
  <c r="H49" i="9"/>
  <c r="N47" i="9"/>
  <c r="G45" i="9"/>
  <c r="E43" i="9"/>
  <c r="V41" i="9"/>
  <c r="AB49" i="9"/>
  <c r="M44" i="9"/>
  <c r="AB43" i="9"/>
  <c r="U46" i="9"/>
  <c r="M43" i="9"/>
  <c r="R50" i="9"/>
  <c r="P46" i="9"/>
  <c r="C51" i="9"/>
  <c r="D48" i="9"/>
  <c r="G48" i="9"/>
  <c r="AA48" i="9"/>
  <c r="S46" i="9"/>
  <c r="Z51" i="9"/>
  <c r="C41" i="9"/>
  <c r="U49" i="9"/>
  <c r="K46" i="9"/>
  <c r="P42" i="9"/>
  <c r="AD47" i="9"/>
  <c r="AA42" i="9"/>
  <c r="AA43" i="9"/>
  <c r="X47" i="9"/>
  <c r="W44" i="9"/>
  <c r="X43" i="9"/>
  <c r="M40" i="9"/>
  <c r="AA50" i="9"/>
  <c r="AA45" i="9"/>
  <c r="AB45" i="9"/>
  <c r="Y43" i="9"/>
  <c r="T50" i="9"/>
  <c r="E48" i="9"/>
  <c r="T49" i="9"/>
  <c r="AC48" i="9"/>
  <c r="AE40" i="9"/>
  <c r="Q51" i="9"/>
  <c r="Q42" i="9"/>
  <c r="S49" i="9"/>
  <c r="S47" i="9"/>
  <c r="S44" i="9"/>
  <c r="E45" i="9"/>
  <c r="F46" i="9"/>
  <c r="U47" i="9"/>
  <c r="AE48" i="9"/>
  <c r="AD48" i="9"/>
  <c r="AD49" i="9"/>
  <c r="P50" i="9"/>
  <c r="AF44" i="9"/>
  <c r="AF50" i="9"/>
  <c r="G47" i="9"/>
  <c r="E44" i="9"/>
  <c r="J50" i="9"/>
  <c r="S41" i="9"/>
  <c r="N50" i="9"/>
  <c r="Y40" i="9"/>
  <c r="H40" i="9"/>
  <c r="V51" i="9"/>
  <c r="AE41" i="9"/>
  <c r="T51" i="9"/>
  <c r="N46" i="9"/>
  <c r="T46" i="9"/>
  <c r="F50" i="9"/>
  <c r="P40" i="9"/>
  <c r="R42" i="9"/>
  <c r="O49" i="9"/>
  <c r="Q46" i="9"/>
  <c r="AG49" i="9"/>
  <c r="I46" i="9"/>
  <c r="AE49" i="9"/>
  <c r="Q50" i="9"/>
  <c r="S40" i="9"/>
  <c r="Q41" i="9"/>
  <c r="H43" i="9"/>
  <c r="S45" i="9"/>
  <c r="W48" i="9"/>
  <c r="AC46" i="9"/>
  <c r="X44" i="9"/>
  <c r="S50" i="9"/>
  <c r="D40" i="9"/>
  <c r="AC41" i="9"/>
  <c r="M41" i="9"/>
  <c r="M42" i="9"/>
  <c r="L41" i="9"/>
  <c r="H50" i="9"/>
  <c r="F49" i="9"/>
  <c r="AE43" i="9"/>
  <c r="Y48" i="9"/>
  <c r="AC40" i="9"/>
  <c r="R40" i="9"/>
  <c r="AA41" i="9"/>
  <c r="M48" i="9"/>
  <c r="L49" i="9"/>
  <c r="N41" i="9"/>
  <c r="F42" i="9"/>
  <c r="AE46" i="9"/>
  <c r="O40" i="9"/>
  <c r="AB47" i="9"/>
  <c r="C49" i="9"/>
  <c r="T42" i="9"/>
  <c r="I42" i="9"/>
  <c r="T41" i="9"/>
  <c r="F40" i="9"/>
  <c r="N49" i="9"/>
  <c r="V42" i="9"/>
  <c r="AE47" i="9"/>
  <c r="J44" i="9"/>
  <c r="E46" i="9"/>
  <c r="V49" i="9"/>
  <c r="F44" i="9"/>
  <c r="N42" i="9"/>
  <c r="I49" i="9"/>
  <c r="Y41" i="9"/>
  <c r="AG46" i="9"/>
  <c r="J40" i="9"/>
  <c r="D43" i="9"/>
  <c r="AD50" i="9"/>
  <c r="X50" i="9"/>
  <c r="Y46" i="9"/>
  <c r="U51" i="9"/>
  <c r="F48" i="9"/>
  <c r="AF47" i="9"/>
  <c r="P41" i="9"/>
  <c r="V44" i="9"/>
  <c r="O42" i="9"/>
  <c r="AA49" i="9"/>
  <c r="O44" i="9"/>
  <c r="J45" i="9"/>
  <c r="Y51" i="9"/>
  <c r="E50" i="9"/>
  <c r="I47" i="9"/>
  <c r="L42" i="9"/>
  <c r="C50" i="9"/>
  <c r="V40" i="9"/>
  <c r="J47" i="9"/>
  <c r="N40" i="9"/>
  <c r="P49" i="9"/>
  <c r="F47" i="9"/>
  <c r="Q47" i="9"/>
  <c r="C46" i="9"/>
  <c r="AG44" i="9"/>
  <c r="U45" i="9"/>
  <c r="C48" i="9"/>
  <c r="Q40" i="9"/>
  <c r="Z40" i="9"/>
  <c r="I40" i="9"/>
  <c r="E47" i="9"/>
  <c r="AD41" i="9"/>
  <c r="X46" i="9"/>
  <c r="I45" i="9"/>
  <c r="R44" i="9"/>
  <c r="R51" i="9"/>
  <c r="AC50" i="9"/>
  <c r="L43" i="9"/>
  <c r="Q44" i="9"/>
  <c r="E41" i="9"/>
  <c r="AD43" i="9"/>
  <c r="G44" i="9"/>
  <c r="G43" i="9"/>
  <c r="J48" i="9"/>
  <c r="Z43" i="9"/>
  <c r="G42" i="9"/>
  <c r="R49" i="9"/>
  <c r="R45" i="9"/>
  <c r="X51" i="9"/>
  <c r="T43" i="9"/>
  <c r="W40" i="9"/>
  <c r="Z44" i="9"/>
  <c r="AE50" i="9"/>
  <c r="AC44" i="9"/>
  <c r="AE45" i="9"/>
  <c r="L50" i="9"/>
  <c r="I50" i="9"/>
  <c r="X40" i="9"/>
  <c r="J46" i="9"/>
  <c r="H51" i="9"/>
  <c r="D45" i="9"/>
  <c r="K48" i="9"/>
  <c r="Y44" i="9"/>
  <c r="AF43" i="9"/>
  <c r="E49" i="9"/>
  <c r="AB51" i="9"/>
  <c r="AB42" i="9"/>
  <c r="K49" i="9"/>
  <c r="AA51" i="9"/>
  <c r="V45" i="9"/>
  <c r="P48" i="9"/>
  <c r="I43" i="9"/>
  <c r="Q48" i="9"/>
  <c r="AF46" i="9"/>
  <c r="W50" i="9"/>
  <c r="R48" i="9"/>
  <c r="H47" i="9"/>
  <c r="AD44" i="9"/>
  <c r="G46" i="9"/>
  <c r="N44" i="9"/>
  <c r="L44" i="9"/>
  <c r="AE42" i="9"/>
  <c r="G41" i="9"/>
  <c r="V47" i="9"/>
  <c r="K40" i="9"/>
  <c r="U44" i="9"/>
  <c r="Z42" i="9"/>
  <c r="M51" i="9"/>
  <c r="K47" i="9"/>
  <c r="D50" i="9"/>
  <c r="AC43" i="9"/>
  <c r="W46" i="9"/>
  <c r="W43" i="9"/>
  <c r="L46" i="9"/>
  <c r="V48" i="9"/>
  <c r="U41" i="9"/>
  <c r="APU2" i="6"/>
  <c r="APW2" i="6"/>
  <c r="APV2" i="6"/>
  <c r="APP2" i="6"/>
  <c r="AQA2" i="6"/>
  <c r="AQC2" i="6"/>
  <c r="APR2" i="6"/>
  <c r="APQ2" i="6"/>
  <c r="APY2" i="6"/>
  <c r="APT2" i="6"/>
  <c r="APS2" i="6"/>
  <c r="APZ2" i="6"/>
  <c r="APX2" i="6"/>
  <c r="AQB2" i="6"/>
  <c r="AQC3" i="6"/>
  <c r="APV3" i="6"/>
  <c r="APT3" i="6"/>
  <c r="APU3" i="6"/>
  <c r="APQ3" i="6"/>
  <c r="APY3" i="6"/>
  <c r="AQA3" i="6"/>
  <c r="APP3" i="6"/>
  <c r="APW3" i="6"/>
  <c r="APS3" i="6"/>
  <c r="AQB3" i="6"/>
  <c r="APR3" i="6"/>
  <c r="APZ3" i="6"/>
  <c r="APX3" i="6"/>
  <c r="AK50" i="9" l="1"/>
  <c r="X73" i="9" s="1"/>
  <c r="BC33" i="9" a="1"/>
  <c r="BC33" i="9" s="1"/>
  <c r="AL50" i="9"/>
  <c r="AB73" i="9" s="1"/>
  <c r="AR35" i="9"/>
  <c r="AO35" i="9"/>
  <c r="AV35" i="9"/>
  <c r="AI50" i="9"/>
  <c r="AJ50" i="9"/>
  <c r="H73" i="9" a="1"/>
  <c r="H73" i="9" s="1"/>
  <c r="AP35" i="9"/>
  <c r="AT35" i="9"/>
  <c r="H35" i="9" a="1"/>
  <c r="H35" i="9" s="1"/>
  <c r="BF33" i="9"/>
  <c r="AO27" i="9"/>
  <c r="H65" i="9" a="1"/>
  <c r="H65" i="9" s="1"/>
  <c r="AV27" i="9"/>
  <c r="AI42" i="9"/>
  <c r="AK42" i="9"/>
  <c r="X65" i="9" s="1"/>
  <c r="AR27" i="9"/>
  <c r="AT27" i="9"/>
  <c r="AL42" i="9"/>
  <c r="AB65" i="9" s="1"/>
  <c r="H27" i="9" a="1"/>
  <c r="H27" i="9" s="1"/>
  <c r="BF25" i="9"/>
  <c r="AP27" i="9"/>
  <c r="BC25" i="9" a="1"/>
  <c r="BC25" i="9" s="1"/>
  <c r="AJ42" i="9"/>
  <c r="AR28" i="9"/>
  <c r="H66" i="9" a="1"/>
  <c r="H66" i="9" s="1"/>
  <c r="AL43" i="9"/>
  <c r="AB66" i="9" s="1"/>
  <c r="AI43" i="9"/>
  <c r="BC26" i="9" a="1"/>
  <c r="BC26" i="9" s="1"/>
  <c r="AP28" i="9"/>
  <c r="H28" i="9" a="1"/>
  <c r="H28" i="9" s="1"/>
  <c r="BF26" i="9"/>
  <c r="AT28" i="9"/>
  <c r="AO28" i="9"/>
  <c r="AJ43" i="9"/>
  <c r="AV28" i="9"/>
  <c r="AK43" i="9"/>
  <c r="X66" i="9" s="1"/>
  <c r="AR25" i="9"/>
  <c r="AS25" i="9" s="1"/>
  <c r="AI40" i="9"/>
  <c r="AT25" i="9"/>
  <c r="AU25" i="9" s="1"/>
  <c r="H63" i="9" a="1"/>
  <c r="H63" i="9" s="1"/>
  <c r="AL40" i="9"/>
  <c r="AB63" i="9" s="1"/>
  <c r="AF63" i="9" s="1"/>
  <c r="AP25" i="9"/>
  <c r="AJ40" i="9"/>
  <c r="BC23" i="9" a="1"/>
  <c r="BC23" i="9" s="1"/>
  <c r="AO25" i="9"/>
  <c r="H25" i="9" a="1"/>
  <c r="H25" i="9" s="1"/>
  <c r="BF23" i="9"/>
  <c r="AV25" i="9"/>
  <c r="AK40" i="9"/>
  <c r="X63" i="9" s="1"/>
  <c r="BC29" i="9" a="1"/>
  <c r="BC29" i="9" s="1"/>
  <c r="AR31" i="9"/>
  <c r="AL46" i="9"/>
  <c r="AB69" i="9" s="1"/>
  <c r="BF29" i="9"/>
  <c r="AP31" i="9"/>
  <c r="AK46" i="9"/>
  <c r="X69" i="9" s="1"/>
  <c r="AI46" i="9"/>
  <c r="H31" i="9" a="1"/>
  <c r="H31" i="9" s="1"/>
  <c r="AT31" i="9"/>
  <c r="AJ46" i="9"/>
  <c r="H69" i="9" a="1"/>
  <c r="H69" i="9" s="1"/>
  <c r="AV31" i="9"/>
  <c r="AO31" i="9"/>
  <c r="AI46" i="7"/>
  <c r="AJ46" i="7"/>
  <c r="AV31" i="7"/>
  <c r="AR31" i="7"/>
  <c r="AT31" i="7"/>
  <c r="BC29" i="7" a="1"/>
  <c r="BC29" i="7" s="1"/>
  <c r="AK46" i="7"/>
  <c r="X69" i="7" s="1"/>
  <c r="H69" i="7" a="1"/>
  <c r="H69" i="7" s="1"/>
  <c r="BF29" i="7"/>
  <c r="AL46" i="7"/>
  <c r="AB69" i="7" s="1"/>
  <c r="AP31" i="7"/>
  <c r="AO31" i="7"/>
  <c r="H31" i="7" a="1"/>
  <c r="H31" i="7" s="1"/>
  <c r="BC31" i="7" a="1"/>
  <c r="BC31" i="7" s="1"/>
  <c r="H71" i="7" a="1"/>
  <c r="H71" i="7" s="1"/>
  <c r="AI48" i="7"/>
  <c r="BF31" i="7"/>
  <c r="AJ48" i="7"/>
  <c r="AV33" i="7"/>
  <c r="AO33" i="7"/>
  <c r="AR33" i="7"/>
  <c r="AL48" i="7"/>
  <c r="AB71" i="7" s="1"/>
  <c r="AT33" i="7"/>
  <c r="AP33" i="7"/>
  <c r="AK48" i="7"/>
  <c r="X71" i="7" s="1"/>
  <c r="H33" i="7" a="1"/>
  <c r="H33" i="7" s="1"/>
  <c r="AR26" i="7"/>
  <c r="AO26" i="7"/>
  <c r="H26" i="7" a="1"/>
  <c r="H26" i="7" s="1"/>
  <c r="AK41" i="7"/>
  <c r="X64" i="7" s="1"/>
  <c r="H64" i="7" a="1"/>
  <c r="H64" i="7" s="1"/>
  <c r="BF24" i="7"/>
  <c r="AP26" i="7"/>
  <c r="AI41" i="7"/>
  <c r="BC24" i="7" a="1"/>
  <c r="BC24" i="7" s="1"/>
  <c r="AV26" i="7"/>
  <c r="AT26" i="7"/>
  <c r="AL41" i="7"/>
  <c r="AB64" i="7" s="1"/>
  <c r="AJ41" i="7"/>
  <c r="AK50" i="7"/>
  <c r="X73" i="7" s="1"/>
  <c r="H35" i="7" a="1"/>
  <c r="H35" i="7" s="1"/>
  <c r="AI50" i="7"/>
  <c r="AT35" i="7"/>
  <c r="AO35" i="7"/>
  <c r="AR35" i="7"/>
  <c r="H73" i="7" a="1"/>
  <c r="H73" i="7" s="1"/>
  <c r="AV35" i="7"/>
  <c r="BC33" i="7" a="1"/>
  <c r="BC33" i="7" s="1"/>
  <c r="AP35" i="7"/>
  <c r="AJ50" i="7"/>
  <c r="AL50" i="7"/>
  <c r="AB73" i="7" s="1"/>
  <c r="BF33" i="7"/>
  <c r="AV29" i="7"/>
  <c r="AL44" i="7"/>
  <c r="AB67" i="7" s="1"/>
  <c r="AT29" i="7"/>
  <c r="AR29" i="7"/>
  <c r="AJ44" i="7"/>
  <c r="H29" i="7" a="1"/>
  <c r="H29" i="7" s="1"/>
  <c r="AO29" i="7"/>
  <c r="AK44" i="7"/>
  <c r="X67" i="7" s="1"/>
  <c r="AP29" i="7"/>
  <c r="AI44" i="7"/>
  <c r="BF27" i="7"/>
  <c r="H67" i="7" a="1"/>
  <c r="H67" i="7" s="1"/>
  <c r="BC27" i="7" a="1"/>
  <c r="BC27" i="7" s="1"/>
  <c r="AL42" i="7"/>
  <c r="AB65" i="7" s="1"/>
  <c r="AO27" i="7"/>
  <c r="BC25" i="7" a="1"/>
  <c r="BC25" i="7" s="1"/>
  <c r="H65" i="7" a="1"/>
  <c r="H65" i="7" s="1"/>
  <c r="AV27" i="7"/>
  <c r="AI42" i="7"/>
  <c r="AR27" i="7"/>
  <c r="AT27" i="7"/>
  <c r="AK42" i="7"/>
  <c r="X65" i="7" s="1"/>
  <c r="H27" i="7" a="1"/>
  <c r="H27" i="7" s="1"/>
  <c r="AP27" i="7"/>
  <c r="BF25" i="7"/>
  <c r="AJ42" i="7"/>
  <c r="BF32" i="9"/>
  <c r="AI49" i="9"/>
  <c r="AK49" i="9"/>
  <c r="X72" i="9" s="1"/>
  <c r="AO34" i="9"/>
  <c r="AR34" i="9"/>
  <c r="BC32" i="9" a="1"/>
  <c r="BC32" i="9" s="1"/>
  <c r="AP34" i="9"/>
  <c r="AL49" i="9"/>
  <c r="AB72" i="9" s="1"/>
  <c r="AT34" i="9"/>
  <c r="H72" i="9" a="1"/>
  <c r="H72" i="9" s="1"/>
  <c r="AJ49" i="9"/>
  <c r="H34" i="9" a="1"/>
  <c r="H34" i="9" s="1"/>
  <c r="AV34" i="9"/>
  <c r="AI51" i="9"/>
  <c r="AJ51" i="9"/>
  <c r="H74" i="9" a="1"/>
  <c r="H74" i="9" s="1"/>
  <c r="AL51" i="9"/>
  <c r="AB74" i="9" s="1"/>
  <c r="AO36" i="9"/>
  <c r="BC34" i="9" a="1"/>
  <c r="BC34" i="9" s="1"/>
  <c r="BF34" i="9"/>
  <c r="AP36" i="9"/>
  <c r="AV36" i="9"/>
  <c r="H36" i="9" a="1"/>
  <c r="H36" i="9" s="1"/>
  <c r="AT36" i="9"/>
  <c r="AR36" i="9"/>
  <c r="AK51" i="9"/>
  <c r="X74" i="9" s="1"/>
  <c r="AV29" i="9"/>
  <c r="H67" i="9" a="1"/>
  <c r="H67" i="9" s="1"/>
  <c r="AP29" i="9"/>
  <c r="AR29" i="9"/>
  <c r="AK44" i="9"/>
  <c r="X67" i="9" s="1"/>
  <c r="BC27" i="9" a="1"/>
  <c r="BC27" i="9" s="1"/>
  <c r="AT29" i="9"/>
  <c r="AL44" i="9"/>
  <c r="AB67" i="9" s="1"/>
  <c r="H29" i="9" a="1"/>
  <c r="H29" i="9" s="1"/>
  <c r="AI44" i="9"/>
  <c r="BF27" i="9"/>
  <c r="AO29" i="9"/>
  <c r="AJ44" i="9"/>
  <c r="AT25" i="7"/>
  <c r="AU25" i="7" s="1"/>
  <c r="AR25" i="7"/>
  <c r="AS25" i="7" s="1"/>
  <c r="AJ40" i="7"/>
  <c r="BF23" i="7"/>
  <c r="BC23" i="7" a="1"/>
  <c r="BC23" i="7" s="1"/>
  <c r="AP25" i="7"/>
  <c r="AI40" i="7"/>
  <c r="AO25" i="7"/>
  <c r="AV25" i="7"/>
  <c r="AL40" i="7"/>
  <c r="AB63" i="7" s="1"/>
  <c r="AF63" i="7" s="1"/>
  <c r="AK40" i="7"/>
  <c r="X63" i="7" s="1"/>
  <c r="H63" i="7" a="1"/>
  <c r="H63" i="7" s="1"/>
  <c r="H25" i="7" a="1"/>
  <c r="H25" i="7" s="1"/>
  <c r="AV28" i="7"/>
  <c r="H28" i="7" a="1"/>
  <c r="H28" i="7" s="1"/>
  <c r="BC26" i="7" a="1"/>
  <c r="BC26" i="7" s="1"/>
  <c r="AJ43" i="7"/>
  <c r="AI43" i="7"/>
  <c r="AK43" i="7"/>
  <c r="X66" i="7" s="1"/>
  <c r="AO28" i="7"/>
  <c r="AP28" i="7"/>
  <c r="AL43" i="7"/>
  <c r="AB66" i="7" s="1"/>
  <c r="AR28" i="7"/>
  <c r="H66" i="7" a="1"/>
  <c r="H66" i="7" s="1"/>
  <c r="BF26" i="7"/>
  <c r="AT28" i="7"/>
  <c r="BF34" i="7"/>
  <c r="AO36" i="7"/>
  <c r="H36" i="7" a="1"/>
  <c r="H36" i="7" s="1"/>
  <c r="AK51" i="7"/>
  <c r="X74" i="7" s="1"/>
  <c r="AV36" i="7"/>
  <c r="AP36" i="7"/>
  <c r="AT36" i="7"/>
  <c r="H74" i="7" a="1"/>
  <c r="H74" i="7" s="1"/>
  <c r="AR36" i="7"/>
  <c r="BC34" i="7" a="1"/>
  <c r="BC34" i="7" s="1"/>
  <c r="AL51" i="7"/>
  <c r="AB74" i="7" s="1"/>
  <c r="AJ51" i="7"/>
  <c r="AI51" i="7"/>
  <c r="AO32" i="7"/>
  <c r="AP32" i="7"/>
  <c r="AJ47" i="7"/>
  <c r="H70" i="7" a="1"/>
  <c r="H70" i="7" s="1"/>
  <c r="BC30" i="7" a="1"/>
  <c r="BC30" i="7" s="1"/>
  <c r="AR32" i="7"/>
  <c r="AT32" i="7"/>
  <c r="AK47" i="7"/>
  <c r="X70" i="7" s="1"/>
  <c r="AV32" i="7"/>
  <c r="AL47" i="7"/>
  <c r="AB70" i="7" s="1"/>
  <c r="BF30" i="7"/>
  <c r="H32" i="7" a="1"/>
  <c r="H32" i="7" s="1"/>
  <c r="AI47" i="7"/>
  <c r="AK41" i="9"/>
  <c r="X64" i="9" s="1"/>
  <c r="AO26" i="9"/>
  <c r="AI41" i="9"/>
  <c r="AL41" i="9"/>
  <c r="AB64" i="9" s="1"/>
  <c r="BC24" i="9" a="1"/>
  <c r="BC24" i="9" s="1"/>
  <c r="AP26" i="9"/>
  <c r="H64" i="9" a="1"/>
  <c r="H64" i="9" s="1"/>
  <c r="AV26" i="9"/>
  <c r="AR26" i="9"/>
  <c r="AT26" i="9"/>
  <c r="BF24" i="9"/>
  <c r="AJ41" i="9"/>
  <c r="H26" i="9" a="1"/>
  <c r="H26" i="9" s="1"/>
  <c r="AT32" i="9"/>
  <c r="BF30" i="9"/>
  <c r="H32" i="9" a="1"/>
  <c r="H32" i="9" s="1"/>
  <c r="AJ47" i="9"/>
  <c r="AI47" i="9"/>
  <c r="H70" i="9" a="1"/>
  <c r="H70" i="9" s="1"/>
  <c r="BC30" i="9" a="1"/>
  <c r="BC30" i="9" s="1"/>
  <c r="AP32" i="9"/>
  <c r="AR32" i="9"/>
  <c r="AV32" i="9"/>
  <c r="AL47" i="9"/>
  <c r="AB70" i="9" s="1"/>
  <c r="AK47" i="9"/>
  <c r="X70" i="9" s="1"/>
  <c r="AO32" i="9"/>
  <c r="AV30" i="9"/>
  <c r="H68" i="9" a="1"/>
  <c r="H68" i="9" s="1"/>
  <c r="BC28" i="9" a="1"/>
  <c r="BC28" i="9" s="1"/>
  <c r="AP30" i="9"/>
  <c r="AO30" i="9"/>
  <c r="BF28" i="9"/>
  <c r="AK45" i="9"/>
  <c r="X68" i="9" s="1"/>
  <c r="AJ45" i="9"/>
  <c r="AI45" i="9"/>
  <c r="AR30" i="9"/>
  <c r="AT30" i="9"/>
  <c r="AL45" i="9"/>
  <c r="AB68" i="9" s="1"/>
  <c r="H30" i="9" a="1"/>
  <c r="H30" i="9" s="1"/>
  <c r="BF32" i="7"/>
  <c r="AI49" i="7"/>
  <c r="AJ49" i="7"/>
  <c r="AT34" i="7"/>
  <c r="AL49" i="7"/>
  <c r="AB72" i="7" s="1"/>
  <c r="AR34" i="7"/>
  <c r="AP34" i="7"/>
  <c r="AV34" i="7"/>
  <c r="AO34" i="7"/>
  <c r="AK49" i="7"/>
  <c r="X72" i="7" s="1"/>
  <c r="BC32" i="7" a="1"/>
  <c r="BC32" i="7" s="1"/>
  <c r="H72" i="7" a="1"/>
  <c r="H72" i="7" s="1"/>
  <c r="H34" i="7" a="1"/>
  <c r="H34" i="7" s="1"/>
  <c r="AL48" i="9"/>
  <c r="AB71" i="9" s="1"/>
  <c r="BC31" i="9" a="1"/>
  <c r="BC31" i="9" s="1"/>
  <c r="AP33" i="9"/>
  <c r="AK48" i="9"/>
  <c r="X71" i="9" s="1"/>
  <c r="AT33" i="9"/>
  <c r="AO33" i="9"/>
  <c r="H71" i="9" a="1"/>
  <c r="H71" i="9" s="1"/>
  <c r="AI48" i="9"/>
  <c r="BF31" i="9"/>
  <c r="H33" i="9" a="1"/>
  <c r="H33" i="9" s="1"/>
  <c r="AV33" i="9"/>
  <c r="AJ48" i="9"/>
  <c r="AR33" i="9"/>
  <c r="H30" i="7" a="1"/>
  <c r="H30" i="7" s="1"/>
  <c r="AO30" i="7"/>
  <c r="AV30" i="7"/>
  <c r="AI45" i="7"/>
  <c r="AR30" i="7"/>
  <c r="AK45" i="7"/>
  <c r="X68" i="7" s="1"/>
  <c r="AL45" i="7"/>
  <c r="AB68" i="7" s="1"/>
  <c r="AP30" i="7"/>
  <c r="H68" i="7" a="1"/>
  <c r="H68" i="7" s="1"/>
  <c r="AJ45" i="7"/>
  <c r="BC28" i="7" a="1"/>
  <c r="BC28" i="7" s="1"/>
  <c r="AT30" i="7"/>
  <c r="BF28" i="7"/>
  <c r="AH47" i="7" l="1"/>
  <c r="AW32" i="7" s="1"/>
  <c r="AH41" i="7"/>
  <c r="AW26" i="7" s="1"/>
  <c r="AH46" i="7"/>
  <c r="BE29" i="7" s="1"/>
  <c r="AH48" i="7"/>
  <c r="AW33" i="7" s="1"/>
  <c r="AH43" i="9"/>
  <c r="BE26" i="9" s="1"/>
  <c r="AH50" i="9"/>
  <c r="AW35" i="9" s="1"/>
  <c r="AH40" i="9"/>
  <c r="AW25" i="9" s="1"/>
  <c r="AH45" i="9"/>
  <c r="AH41" i="9"/>
  <c r="AH51" i="9"/>
  <c r="AH47" i="9"/>
  <c r="AH48" i="9"/>
  <c r="AH44" i="9"/>
  <c r="AH46" i="9"/>
  <c r="AH49" i="9"/>
  <c r="AH42" i="9"/>
  <c r="AH49" i="7"/>
  <c r="BE30" i="7"/>
  <c r="AH43" i="7"/>
  <c r="AH42" i="7"/>
  <c r="AH45" i="7"/>
  <c r="AH44" i="7"/>
  <c r="AH51" i="7"/>
  <c r="AH40" i="7"/>
  <c r="AH50" i="7"/>
  <c r="BE24" i="7"/>
  <c r="AF64" i="7"/>
  <c r="AF65" i="7" s="1"/>
  <c r="AF66" i="7" s="1"/>
  <c r="AF67" i="7" s="1"/>
  <c r="AF68" i="7" s="1"/>
  <c r="AF69" i="7" s="1"/>
  <c r="AF70" i="7" s="1"/>
  <c r="AF71" i="7" s="1"/>
  <c r="AF72" i="7" s="1"/>
  <c r="AF73" i="7" s="1"/>
  <c r="AF74" i="7" s="1"/>
  <c r="AS37" i="7"/>
  <c r="AS26" i="7"/>
  <c r="AS27" i="7" s="1"/>
  <c r="AS28" i="7" s="1"/>
  <c r="AS29" i="7" s="1"/>
  <c r="AS30" i="7" s="1"/>
  <c r="AS31" i="7" s="1"/>
  <c r="AS32" i="7" s="1"/>
  <c r="AS33" i="7" s="1"/>
  <c r="AS34" i="7" s="1"/>
  <c r="AS35" i="7" s="1"/>
  <c r="AS36" i="7" s="1"/>
  <c r="AS26" i="9"/>
  <c r="AS27" i="9" s="1"/>
  <c r="AS28" i="9" s="1"/>
  <c r="AS29" i="9" s="1"/>
  <c r="AS30" i="9" s="1"/>
  <c r="AS31" i="9" s="1"/>
  <c r="AS32" i="9" s="1"/>
  <c r="AS33" i="9" s="1"/>
  <c r="AS34" i="9" s="1"/>
  <c r="AS35" i="9" s="1"/>
  <c r="AS36" i="9" s="1"/>
  <c r="AS37" i="9"/>
  <c r="AU26" i="7"/>
  <c r="AU27" i="7" s="1"/>
  <c r="AU28" i="7" s="1"/>
  <c r="AU29" i="7" s="1"/>
  <c r="AU30" i="7" s="1"/>
  <c r="AU31" i="7" s="1"/>
  <c r="AU32" i="7" s="1"/>
  <c r="AU33" i="7" s="1"/>
  <c r="AU34" i="7" s="1"/>
  <c r="AU35" i="7" s="1"/>
  <c r="AU36" i="7" s="1"/>
  <c r="AU37" i="7"/>
  <c r="AQ25" i="9"/>
  <c r="AQ26" i="9" s="1"/>
  <c r="AQ27" i="9" s="1"/>
  <c r="AQ28" i="9" s="1"/>
  <c r="AQ29" i="9" s="1"/>
  <c r="AQ30" i="9" s="1"/>
  <c r="AQ31" i="9" s="1"/>
  <c r="AQ32" i="9" s="1"/>
  <c r="AQ33" i="9" s="1"/>
  <c r="AQ34" i="9" s="1"/>
  <c r="AQ35" i="9" s="1"/>
  <c r="AQ36" i="9" s="1"/>
  <c r="AQ37" i="9"/>
  <c r="AQ25" i="7"/>
  <c r="AQ26" i="7" s="1"/>
  <c r="AQ27" i="7" s="1"/>
  <c r="AQ28" i="7" s="1"/>
  <c r="AQ29" i="7" s="1"/>
  <c r="AQ30" i="7" s="1"/>
  <c r="AQ31" i="7" s="1"/>
  <c r="AQ32" i="7" s="1"/>
  <c r="AQ33" i="7" s="1"/>
  <c r="AQ34" i="7" s="1"/>
  <c r="AQ35" i="7" s="1"/>
  <c r="AQ36" i="7" s="1"/>
  <c r="AQ37" i="7"/>
  <c r="AF64" i="9"/>
  <c r="AF65" i="9" s="1"/>
  <c r="AF66" i="9" s="1"/>
  <c r="AF67" i="9" s="1"/>
  <c r="AF68" i="9" s="1"/>
  <c r="AF69" i="9" s="1"/>
  <c r="AF70" i="9" s="1"/>
  <c r="AF71" i="9" s="1"/>
  <c r="AF72" i="9" s="1"/>
  <c r="AF73" i="9" s="1"/>
  <c r="AF74" i="9" s="1"/>
  <c r="AU26" i="9"/>
  <c r="AU27" i="9" s="1"/>
  <c r="AU28" i="9" s="1"/>
  <c r="AU29" i="9" s="1"/>
  <c r="AU30" i="9" s="1"/>
  <c r="AU31" i="9" s="1"/>
  <c r="AU32" i="9" s="1"/>
  <c r="AU33" i="9" s="1"/>
  <c r="AU34" i="9" s="1"/>
  <c r="AU35" i="9" s="1"/>
  <c r="AU36" i="9" s="1"/>
  <c r="AU37" i="9"/>
  <c r="BE31" i="7" l="1"/>
  <c r="AW31" i="7"/>
  <c r="AW28" i="9"/>
  <c r="BE33" i="9"/>
  <c r="BE23" i="9"/>
  <c r="BD23" i="9" s="1"/>
  <c r="BG23" i="9" s="1"/>
  <c r="AW30" i="9"/>
  <c r="BE28" i="9"/>
  <c r="AW34" i="9"/>
  <c r="BE32" i="9"/>
  <c r="AW27" i="9"/>
  <c r="BE25" i="9"/>
  <c r="BE24" i="9"/>
  <c r="AW26" i="9"/>
  <c r="AX25" i="9"/>
  <c r="BE34" i="9"/>
  <c r="AW36" i="9"/>
  <c r="BE29" i="9"/>
  <c r="AW31" i="9"/>
  <c r="BE27" i="9"/>
  <c r="AW29" i="9"/>
  <c r="BE31" i="9"/>
  <c r="AW33" i="9"/>
  <c r="AW32" i="9"/>
  <c r="BE30" i="9"/>
  <c r="AW36" i="7"/>
  <c r="BE34" i="7"/>
  <c r="AW29" i="7"/>
  <c r="BE27" i="7"/>
  <c r="AW27" i="7"/>
  <c r="BE25" i="7"/>
  <c r="BE26" i="7"/>
  <c r="AW28" i="7"/>
  <c r="BE28" i="7"/>
  <c r="AW30" i="7"/>
  <c r="BE33" i="7"/>
  <c r="AW35" i="7"/>
  <c r="AW25" i="7"/>
  <c r="BE23" i="7"/>
  <c r="BD23" i="7" s="1"/>
  <c r="BG23" i="7" s="1"/>
  <c r="BD24" i="7" s="1"/>
  <c r="BG24" i="7" s="1"/>
  <c r="BD25" i="7" s="1"/>
  <c r="BG25" i="7" s="1"/>
  <c r="BE32" i="7"/>
  <c r="AW34" i="7"/>
  <c r="BD26" i="7" l="1"/>
  <c r="BG26" i="7" s="1"/>
  <c r="BD27" i="7" s="1"/>
  <c r="BG27" i="7" s="1"/>
  <c r="BD28" i="7" s="1"/>
  <c r="BG28" i="7" s="1"/>
  <c r="BD29" i="7" s="1"/>
  <c r="BG29" i="7" s="1"/>
  <c r="BD30" i="7" s="1"/>
  <c r="BG30" i="7" s="1"/>
  <c r="BD31" i="7" s="1"/>
  <c r="BG31" i="7" s="1"/>
  <c r="BD32" i="7" s="1"/>
  <c r="BG32" i="7" s="1"/>
  <c r="BD33" i="7" s="1"/>
  <c r="BG33" i="7" s="1"/>
  <c r="BD34" i="7" s="1"/>
  <c r="BG34" i="7" s="1"/>
  <c r="BD24" i="9"/>
  <c r="BG24" i="9" s="1"/>
  <c r="BD25" i="9" s="1"/>
  <c r="BG25" i="9" s="1"/>
  <c r="BD26" i="9" s="1"/>
  <c r="BG26" i="9" s="1"/>
  <c r="BD27" i="9" s="1"/>
  <c r="BG27" i="9" s="1"/>
  <c r="BD28" i="9" s="1"/>
  <c r="BG28" i="9" s="1"/>
  <c r="BD29" i="9" s="1"/>
  <c r="BG29" i="9" s="1"/>
  <c r="BD30" i="9" s="1"/>
  <c r="BG30" i="9" s="1"/>
  <c r="BD31" i="9" s="1"/>
  <c r="BG31" i="9" s="1"/>
  <c r="BD32" i="9" s="1"/>
  <c r="BG32" i="9" s="1"/>
  <c r="BD33" i="9" s="1"/>
  <c r="BG33" i="9" s="1"/>
  <c r="BD34" i="9" s="1"/>
  <c r="BG34" i="9" s="1"/>
  <c r="AX37" i="9"/>
  <c r="AX26" i="9"/>
  <c r="AZ26" i="9" s="1"/>
  <c r="AZ25" i="9"/>
  <c r="AX25" i="7"/>
  <c r="AX37" i="7"/>
  <c r="AX27" i="9" l="1"/>
  <c r="AX28" i="9" s="1"/>
  <c r="AX26" i="7"/>
  <c r="AZ25" i="7"/>
  <c r="AZ27" i="9" l="1"/>
  <c r="AX27" i="7"/>
  <c r="AZ26" i="7"/>
  <c r="AX29" i="9"/>
  <c r="AZ28" i="9"/>
  <c r="AX28" i="7" l="1"/>
  <c r="AZ27" i="7"/>
  <c r="AX30" i="9"/>
  <c r="AZ29" i="9"/>
  <c r="AZ28" i="7" l="1"/>
  <c r="AX29" i="7"/>
  <c r="AZ30" i="9"/>
  <c r="AX31" i="9"/>
  <c r="AZ29" i="7" l="1"/>
  <c r="AX30" i="7"/>
  <c r="AX32" i="9"/>
  <c r="AZ31" i="9"/>
  <c r="AX31" i="7" l="1"/>
  <c r="AZ30" i="7"/>
  <c r="AZ32" i="9"/>
  <c r="AX33" i="9"/>
  <c r="AZ31" i="7" l="1"/>
  <c r="AX32" i="7"/>
  <c r="AX34" i="9"/>
  <c r="AZ33" i="9"/>
  <c r="AZ32" i="7" l="1"/>
  <c r="AX33" i="7"/>
  <c r="AX35" i="9"/>
  <c r="AZ34" i="9"/>
  <c r="AZ33" i="7" l="1"/>
  <c r="AX34" i="7"/>
  <c r="AX36" i="9"/>
  <c r="AZ36" i="9" s="1"/>
  <c r="AZ35" i="9"/>
  <c r="AZ34" i="7" l="1"/>
  <c r="AX35" i="7"/>
  <c r="AX36" i="7" l="1"/>
  <c r="AZ36" i="7" s="1"/>
  <c r="AZ35" i="7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tc={C131D6D3-2429-4E16-AAEC-B00E1C20910C}</author>
    <author>tc={E70A063C-744D-423F-9E32-4DCB5C87DA5D}</author>
  </authors>
  <commentList>
    <comment ref="AEL3" authorId="0" shapeId="0" xr:uid="{C131D6D3-2429-4E16-AAEC-B00E1C20910C}">
      <text>
        <r>
          <rPr>
            <sz val="12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BIENVEILLANCE MANAGEMENT</t>
        </r>
      </text>
    </comment>
    <comment ref="AEM3" authorId="1" shapeId="0" xr:uid="{E70A063C-744D-423F-9E32-4DCB5C87DA5D}">
      <text>
        <r>
          <rPr>
            <sz val="12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BIENVEILLANCE MANAGEMENT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tc={9ECD6314-EB48-4021-A0EA-9222D6021187}</author>
    <author>tc={A21607DB-94C9-4C8E-8D9D-65BCA9DF7718}</author>
    <author>tc={ED1D3BAA-4176-4749-AD8D-40BD19626635}</author>
  </authors>
  <commentList>
    <comment ref="AAE3" authorId="0" shapeId="0" xr:uid="{9ECD6314-EB48-4021-A0EA-9222D6021187}">
      <text>
        <r>
          <rPr>
            <sz val="12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encadrant santé et sécu au travail</t>
        </r>
      </text>
    </comment>
    <comment ref="AAH3" authorId="1" shapeId="0" xr:uid="{A21607DB-94C9-4C8E-8D9D-65BCA9DF7718}">
      <text>
        <r>
          <rPr>
            <sz val="12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entretien pro. encadrant</t>
        </r>
      </text>
    </comment>
    <comment ref="AAI3" authorId="2" shapeId="0" xr:uid="{ED1D3BAA-4176-4749-AD8D-40BD19626635}">
      <text>
        <r>
          <rPr>
            <sz val="12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entretien pro. encadrant</t>
        </r>
      </text>
    </comment>
  </commentList>
</comments>
</file>

<file path=xl/sharedStrings.xml><?xml version="1.0" encoding="utf-8"?>
<sst xmlns="http://schemas.openxmlformats.org/spreadsheetml/2006/main" count="3167" uniqueCount="216">
  <si>
    <t>Matricule</t>
  </si>
  <si>
    <t>NOMS</t>
  </si>
  <si>
    <t>PRENOMS</t>
  </si>
  <si>
    <t>NOMS &amp; PRENOMS</t>
  </si>
  <si>
    <t>inactif</t>
  </si>
  <si>
    <t>Code Serv</t>
  </si>
  <si>
    <t>PRESTATION</t>
  </si>
  <si>
    <t>N0122789</t>
  </si>
  <si>
    <t>Administratif</t>
  </si>
  <si>
    <t>REPOS</t>
  </si>
  <si>
    <t>Standard 11H-15H / 15H30-19H</t>
  </si>
  <si>
    <t>Congés</t>
  </si>
  <si>
    <t>Standard 8H-12H/13H-16H30</t>
  </si>
  <si>
    <t>Standard 8H-12H/13H-16H30 | 16:30-18:30</t>
  </si>
  <si>
    <t>Contrôle ENC DIM Matin PAL | 05:00-12:00</t>
  </si>
  <si>
    <t>VN DIM 13H-20H</t>
  </si>
  <si>
    <t>VN | 13:00-20:00</t>
  </si>
  <si>
    <t>Contrôle ENC DIM AM | 13:00-20:00</t>
  </si>
  <si>
    <t>HS VN | 13:00-20:00</t>
  </si>
  <si>
    <t>RESP SAM AM | 12:00-20:00</t>
  </si>
  <si>
    <t>Contrôle ENC DIM AM</t>
  </si>
  <si>
    <t>responsable</t>
  </si>
  <si>
    <t>Contrôle 12H-19H30</t>
  </si>
  <si>
    <t>Contrôle OM DIM 03H-09H</t>
  </si>
  <si>
    <t>RESP SAM MATIN</t>
  </si>
  <si>
    <t>Contrôle ENC DIM Matin</t>
  </si>
  <si>
    <t>RESP SAM AM</t>
  </si>
  <si>
    <t>Contrôle ENC DIM Matin + Déch</t>
  </si>
  <si>
    <t>RTT</t>
  </si>
  <si>
    <t>N0123300</t>
  </si>
  <si>
    <t>CS Contrôle 8H30-12H / 14H30-18H</t>
  </si>
  <si>
    <t>FORMATION</t>
  </si>
  <si>
    <t>Contrôle 6H-13H30 | 04:00-06:00</t>
  </si>
  <si>
    <t>CS Contrôle DIM 6H-12H</t>
  </si>
  <si>
    <t>Secrétariat 9H-12H /13H-17H /20H-21H30</t>
  </si>
  <si>
    <t>Secrétariat 13H-18H</t>
  </si>
  <si>
    <t>Secrétariat 8H30-12H /13H-17H</t>
  </si>
  <si>
    <t>ENCADREMENT</t>
  </si>
  <si>
    <t>RECUP DEBIT</t>
  </si>
  <si>
    <t xml:space="preserve">Maladie </t>
  </si>
  <si>
    <t>Contrôle 19H-02H30</t>
  </si>
  <si>
    <t>Contrôle 12H00-19H30 PM</t>
  </si>
  <si>
    <t>CS Contrôle 11H-18H30</t>
  </si>
  <si>
    <t>Contrôle OM 20H-02H</t>
  </si>
  <si>
    <t>Contrôle 6H-13H30</t>
  </si>
  <si>
    <t>VN 13H-20H</t>
  </si>
  <si>
    <t>RESP SAM AM | 13:00-20:00</t>
  </si>
  <si>
    <t>Secrétariat 8H30-12H/12H45-16H15</t>
  </si>
  <si>
    <t>Congés Exp</t>
  </si>
  <si>
    <t>Contrôle 12H00-19H30 PM Récup</t>
  </si>
  <si>
    <t>HS VN 13H-20H</t>
  </si>
  <si>
    <t>Secrétariat 8H30-12H /12H30-17H</t>
  </si>
  <si>
    <t>AT</t>
  </si>
  <si>
    <t>PRESTATIONS</t>
  </si>
  <si>
    <t>HS Norm</t>
  </si>
  <si>
    <t>HS Férié</t>
  </si>
  <si>
    <t>HS Nuit</t>
  </si>
  <si>
    <t>Nuit</t>
  </si>
  <si>
    <t>Insalubrité</t>
  </si>
  <si>
    <t>INDICE COLLONE E
PLANNING MENSUEL</t>
  </si>
  <si>
    <t>HORAIRES A RENSEIGNER</t>
  </si>
  <si>
    <t>CONCATENATION</t>
  </si>
  <si>
    <t>HS HORAIRES</t>
  </si>
  <si>
    <t>N</t>
  </si>
  <si>
    <t>A</t>
  </si>
  <si>
    <t>BONIFICATION</t>
  </si>
  <si>
    <t>Congés AM</t>
  </si>
  <si>
    <t>Congés Matin</t>
  </si>
  <si>
    <t>Congés CET</t>
  </si>
  <si>
    <t>ENFANT MALADE</t>
  </si>
  <si>
    <t>RECUP CREDIT</t>
  </si>
  <si>
    <t>RECUP DEBIT / CONGES</t>
  </si>
  <si>
    <t>RTT AM</t>
  </si>
  <si>
    <t>RTT Matin</t>
  </si>
  <si>
    <t>O</t>
  </si>
  <si>
    <t>10:00-11:00</t>
  </si>
  <si>
    <t>13:00-20:00</t>
  </si>
  <si>
    <t>VN DIM 5H-12H</t>
  </si>
  <si>
    <t>05:00-12:00</t>
  </si>
  <si>
    <t>22:00-02:00</t>
  </si>
  <si>
    <t>04:00-11:00</t>
  </si>
  <si>
    <t>04:00-12:00</t>
  </si>
  <si>
    <t>Contrôle ENC DIM Matin PAL</t>
  </si>
  <si>
    <t>Contrôle ENC DIM Matin PAL |05:00-12:00</t>
  </si>
  <si>
    <t>20:00-02:00</t>
  </si>
  <si>
    <t>03:00-09:00</t>
  </si>
  <si>
    <t>06:00-12:00</t>
  </si>
  <si>
    <t>HS Contrôle OM 03H-09H</t>
  </si>
  <si>
    <t>HS presta. Except</t>
  </si>
  <si>
    <t>HS VN 5H-12H</t>
  </si>
  <si>
    <t>03:00-05:00</t>
  </si>
  <si>
    <t>VN 5H-12H</t>
  </si>
  <si>
    <t>MAL / AT / CONGES</t>
  </si>
  <si>
    <t>B</t>
  </si>
  <si>
    <t>CP</t>
  </si>
  <si>
    <t>dCP</t>
  </si>
  <si>
    <t>CEXP</t>
  </si>
  <si>
    <t>CET</t>
  </si>
  <si>
    <t>EM</t>
  </si>
  <si>
    <t>M</t>
  </si>
  <si>
    <t>RD</t>
  </si>
  <si>
    <t>RD/dCP</t>
  </si>
  <si>
    <t>RD/dRTT</t>
  </si>
  <si>
    <t>dRTT</t>
  </si>
  <si>
    <t>HS presta. Except | 18:00-01:00</t>
  </si>
  <si>
    <t>VN | 19:00-02:00</t>
  </si>
  <si>
    <t>RESP SAM MATIN | 04:00-12:00</t>
  </si>
  <si>
    <t>HS presta. Except | 01:00-11:00</t>
  </si>
  <si>
    <t xml:space="preserve">HS presta. Except | 03:00-13:00  </t>
  </si>
  <si>
    <t>Bonification</t>
  </si>
  <si>
    <t>Année :</t>
  </si>
  <si>
    <t>SIERREUR(PETITE.VALEUR(SI(ESTNUM(CHERCHE("CP";C41:AG41));$C$40:$AG$40;SI(ESTNUM(CHERCHE("RD";C41:AG41));$C$40:$AG$40;SI(ESTNUM(CHERCHE("B";C41:AG41));$C$40:$AG$40;SI(ESTNUM(CHERCHE("CET";C41:AG41));$C$40:$AG$40;""))));1)</t>
  </si>
  <si>
    <t>sans RTT dans les congés</t>
  </si>
  <si>
    <t>Nom :</t>
  </si>
  <si>
    <t>SIERREUR(PETITE.VALEUR(SI(ESTNUM(CHERCHE("CP";C41:AG41));$C$40:$AG$40;SI(ESTNUM(CHERCHE("RD";C41:AG41));$C$40:$AG$40;SI(ESTNUM(CHERCHE("B";C41:AG41));$C$40:$AG$40;SI(ESTNUM(CHERCHE("CET";C41:AG41));$C$40:$AG$40;SI(ESTNUM(CHERCHE("RTT";C41:AG41));$C$40:$AG$40;"")))));1)&amp;"-";"")</t>
  </si>
  <si>
    <t>avec RTT dans les congés</t>
  </si>
  <si>
    <t>Matricule :</t>
  </si>
  <si>
    <t>DECALER(Pointage!$H$2;0;0;NB.SI(Pointage!$BH:$BH;"&lt;&gt;")-1;1)</t>
  </si>
  <si>
    <t>Pour liste déroulante</t>
  </si>
  <si>
    <t>Service :</t>
  </si>
  <si>
    <t>SIERREUR(PETITE.VALEUR(SI(ESTNUM(CHERCHE("CEXP";C43:AG43));$C$40:$AG$40;SI(ESTNUM(CHERCHE("EM";C43:AG43));$C$40:$AG$40;""));1)&amp;"-";"")</t>
  </si>
  <si>
    <t>Titulaire</t>
  </si>
  <si>
    <t>Régie pour la Gestion des Déchets Ménagers et Assimilés</t>
  </si>
  <si>
    <t>Demande de Congés</t>
  </si>
  <si>
    <t>JOURS EN COMPTE EPARGNE TEMPS AU 31/12/2018</t>
  </si>
  <si>
    <t>Commune origine</t>
  </si>
  <si>
    <t>NICE</t>
  </si>
  <si>
    <t>Congés en plus (HS, Fériés, etc.) détaillés 2019</t>
  </si>
  <si>
    <t>SOLDE</t>
  </si>
  <si>
    <t>Débit (+)</t>
  </si>
  <si>
    <t>Crédit (-)</t>
  </si>
  <si>
    <t>Observations</t>
  </si>
  <si>
    <t>Visa
de
l'agent</t>
  </si>
  <si>
    <t>Visa
 du
respons.</t>
  </si>
  <si>
    <t>JOURS EN COMPTE EPARGNE TEMPS basculés en 2019</t>
  </si>
  <si>
    <t>de l'agent</t>
  </si>
  <si>
    <t>Respons.</t>
  </si>
  <si>
    <t>TOTAL DU COMPTE EPARGNE TEMPS AU 30/04/2019</t>
  </si>
  <si>
    <t>JANVIER</t>
  </si>
  <si>
    <t>CONGES ANNUELS 2019</t>
  </si>
  <si>
    <t>FEVRIER</t>
  </si>
  <si>
    <t>Report CP 2018 à solder avant le 30 avril 2019</t>
  </si>
  <si>
    <t>Report CP</t>
  </si>
  <si>
    <t>MARS</t>
  </si>
  <si>
    <t>Total CP</t>
  </si>
  <si>
    <t>AVRIL</t>
  </si>
  <si>
    <t>Solde ANNEE 2018 à prendre avant le 30/04/2019</t>
  </si>
  <si>
    <t>Agent transféré le :</t>
  </si>
  <si>
    <t>FEUILLE ARTT &amp; SUJETIONS SPECIALES 2019</t>
  </si>
  <si>
    <t>MAI</t>
  </si>
  <si>
    <t>Quantièmes non reportables dans le CET</t>
  </si>
  <si>
    <t>JUIN</t>
  </si>
  <si>
    <t xml:space="preserve">Report Récup </t>
  </si>
  <si>
    <t>Code service :</t>
  </si>
  <si>
    <t>à renseigner par l'administration</t>
  </si>
  <si>
    <t>à renseigner par le responsable</t>
  </si>
  <si>
    <t>JUILLET</t>
  </si>
  <si>
    <t>2018 à prendre impérativement avant le 30 avril 2019</t>
  </si>
  <si>
    <t>Soldes ARTT</t>
  </si>
  <si>
    <t>Droits ARTT Générés</t>
  </si>
  <si>
    <t>Pris en ARTT</t>
  </si>
  <si>
    <t>RTT restant
à prendre</t>
  </si>
  <si>
    <t>Saisis dans HR ACCESS</t>
  </si>
  <si>
    <t>AOUT</t>
  </si>
  <si>
    <t>Les récupérations ne sont pas reportables dans le CET</t>
  </si>
  <si>
    <t>SEPTEMBRE</t>
  </si>
  <si>
    <t>Bonification congés hors période sur année 2018</t>
  </si>
  <si>
    <t>OCTOBRE</t>
  </si>
  <si>
    <t>NOVEMBRE</t>
  </si>
  <si>
    <t>Mois</t>
  </si>
  <si>
    <t xml:space="preserve">Date des congés
</t>
  </si>
  <si>
    <t>Débit sur bonif</t>
  </si>
  <si>
    <t>Débit sur CET</t>
  </si>
  <si>
    <t>Soldes
CET</t>
  </si>
  <si>
    <t>Débit sur Congés</t>
  </si>
  <si>
    <t>Soldes
CP</t>
  </si>
  <si>
    <t>Débit sur Récup</t>
  </si>
  <si>
    <t>Soldes
Récup</t>
  </si>
  <si>
    <t>Pris en
ARTT</t>
  </si>
  <si>
    <t>Droits
ARTT
Générés</t>
  </si>
  <si>
    <t>Soldes
ARTT</t>
  </si>
  <si>
    <t>ARTT
restant
à prendre</t>
  </si>
  <si>
    <t>DECEMBRE</t>
  </si>
  <si>
    <r>
      <t>AUTORISATIONS EXCEPTIONNELLES D'ABSENCE</t>
    </r>
    <r>
      <rPr>
        <b/>
        <i/>
        <sz val="11"/>
        <rFont val="Arial"/>
        <family val="2"/>
      </rPr>
      <t xml:space="preserve">
     </t>
    </r>
    <r>
      <rPr>
        <b/>
        <i/>
        <sz val="9"/>
        <rFont val="Arial"/>
        <family val="2"/>
      </rPr>
      <t>ne peuvent pas être transformées en jours de congés. Ces jours d'absence sont des jours ouvrables : le samedi est compris ainsi que le jour du fait générateur</t>
    </r>
    <r>
      <rPr>
        <b/>
        <i/>
        <sz val="10"/>
        <rFont val="Arial"/>
        <family val="2"/>
      </rPr>
      <t xml:space="preserve"> </t>
    </r>
  </si>
  <si>
    <t>Nombre jours excep.</t>
  </si>
  <si>
    <t>Jours enfant malade</t>
  </si>
  <si>
    <t>Solde Enfant Malade (sur 6J)</t>
  </si>
  <si>
    <t>Visa
 du
respons</t>
  </si>
  <si>
    <t>Contractuel</t>
  </si>
  <si>
    <t>% d'Activité</t>
  </si>
  <si>
    <t>Mal</t>
  </si>
  <si>
    <t>CP Annuels Contractuel</t>
  </si>
  <si>
    <t>CP Annuels % Activité</t>
  </si>
  <si>
    <t>Signature Agent :</t>
  </si>
  <si>
    <t>Signature du responsable Secteur :</t>
  </si>
  <si>
    <t xml:space="preserve">AUTORISATIONS EXCEPTIONNELLES D'ABSENCE
ne peuvent pas être transformées en jours de congés. Ces jours d'absence sont des jours ouvrables : le samedi est compris ainsi que le jour du fait générateur </t>
  </si>
  <si>
    <t>Dates des jours de congés except</t>
  </si>
  <si>
    <t>Nbr de jours
Excep</t>
  </si>
  <si>
    <t>Nbr de jours
Enfant Malade</t>
  </si>
  <si>
    <t>Solde
Enfant Malade
sur 6 jours</t>
  </si>
  <si>
    <t>Jours fériés</t>
  </si>
  <si>
    <t>Jour de l'an</t>
  </si>
  <si>
    <t>Lundi de Pâques</t>
  </si>
  <si>
    <t>Fête du Travail</t>
  </si>
  <si>
    <t>8 mai 1945</t>
  </si>
  <si>
    <t>Jeudi de l'Ascension</t>
  </si>
  <si>
    <t>Fête Nationale</t>
  </si>
  <si>
    <t>Assomption</t>
  </si>
  <si>
    <t>La Toussaint</t>
  </si>
  <si>
    <t>Armistice</t>
  </si>
  <si>
    <t>Noël</t>
  </si>
  <si>
    <t>ABSENT COVID19 GDF</t>
  </si>
  <si>
    <t>ABSENT COVID19 PATHO</t>
  </si>
  <si>
    <t>Fin de Mois</t>
  </si>
  <si>
    <t>RECUP DÉBIT / RTT</t>
  </si>
  <si>
    <t>Dupont Nicolas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</si>
</sst>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40C]General"/>
    <numFmt numFmtId="165" formatCode="[$-40C]mmm\-yy;@"/>
    <numFmt numFmtId="166" formatCode="0.0"/>
    <numFmt numFmtId="167" formatCode="ddd\ dd\-mm"/>
  </numFmts>
  <fonts count="8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8"/>
      <color rgb="FF000000"/>
      <name val="Times New Roman"/>
      <family val="1"/>
    </font>
    <font>
      <b/>
      <sz val="9"/>
      <name val="Times New Roman"/>
      <family val="1"/>
    </font>
    <font>
      <b/>
      <sz val="8"/>
      <color rgb="FF000000"/>
      <name val="Arial"/>
      <family val="2"/>
    </font>
    <font>
      <sz val="8"/>
      <color rgb="FF000000"/>
      <name val="Arial"/>
      <family val="2"/>
    </font>
    <font>
      <b/>
      <sz val="8"/>
      <color theme="1"/>
      <name val="Arial"/>
      <family val="2"/>
    </font>
    <font>
      <b/>
      <sz val="8"/>
      <name val="Arial"/>
      <family val="2"/>
    </font>
    <font>
      <sz val="8"/>
      <color theme="1"/>
      <name val="Arial"/>
      <family val="2"/>
    </font>
    <font>
      <sz val="8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12"/>
      <name val="Arial"/>
      <family val="2"/>
      <charset val="204"/>
    </font>
    <font>
      <b/>
      <sz val="10"/>
      <color indexed="10"/>
      <name val="Arial"/>
      <family val="2"/>
      <charset val="204"/>
    </font>
    <font>
      <b/>
      <sz val="10"/>
      <color indexed="57"/>
      <name val="Arial"/>
      <family val="2"/>
      <charset val="204"/>
    </font>
    <font>
      <b/>
      <sz val="10"/>
      <name val="Arial"/>
      <family val="2"/>
      <charset val="204"/>
    </font>
    <font>
      <b/>
      <sz val="12"/>
      <color indexed="12"/>
      <name val="Arial"/>
      <family val="2"/>
      <charset val="204"/>
    </font>
    <font>
      <b/>
      <sz val="12"/>
      <color indexed="10"/>
      <name val="Arial"/>
      <family val="2"/>
      <charset val="204"/>
    </font>
    <font>
      <b/>
      <sz val="12"/>
      <color indexed="57"/>
      <name val="Arial"/>
      <family val="2"/>
      <charset val="204"/>
    </font>
    <font>
      <b/>
      <sz val="12"/>
      <color rgb="FF0432FF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sz val="12"/>
      <name val="Calibri"/>
      <family val="2"/>
      <scheme val="minor"/>
    </font>
    <font>
      <b/>
      <sz val="12"/>
      <color rgb="FF0070C0"/>
      <name val="Calibri"/>
      <family val="2"/>
      <scheme val="minor"/>
    </font>
    <font>
      <sz val="11"/>
      <color theme="1"/>
      <name val="Georgia"/>
      <family val="1"/>
    </font>
    <font>
      <sz val="14"/>
      <color rgb="FFFF0000"/>
      <name val="Calibri"/>
      <family val="2"/>
      <scheme val="minor"/>
    </font>
    <font>
      <b/>
      <sz val="16"/>
      <color indexed="9"/>
      <name val="Arial"/>
      <family val="2"/>
    </font>
    <font>
      <b/>
      <sz val="16"/>
      <color theme="1"/>
      <name val="Arial"/>
      <family val="2"/>
    </font>
    <font>
      <b/>
      <sz val="28"/>
      <color indexed="9"/>
      <name val="Arial"/>
      <family val="2"/>
    </font>
    <font>
      <b/>
      <sz val="18"/>
      <name val="Arial"/>
      <family val="2"/>
    </font>
    <font>
      <b/>
      <i/>
      <sz val="10"/>
      <name val="Arial"/>
      <family val="2"/>
    </font>
    <font>
      <b/>
      <sz val="12"/>
      <color theme="0"/>
      <name val="Arial"/>
      <family val="2"/>
    </font>
    <font>
      <b/>
      <i/>
      <sz val="24"/>
      <name val="Arial"/>
      <family val="2"/>
    </font>
    <font>
      <b/>
      <i/>
      <sz val="24"/>
      <color theme="1"/>
      <name val="Arial"/>
      <family val="2"/>
    </font>
    <font>
      <b/>
      <i/>
      <sz val="12"/>
      <name val="Arial"/>
      <family val="2"/>
    </font>
    <font>
      <b/>
      <i/>
      <sz val="11"/>
      <name val="Arial"/>
      <family val="2"/>
    </font>
    <font>
      <b/>
      <i/>
      <sz val="8"/>
      <name val="Arial"/>
      <family val="2"/>
    </font>
    <font>
      <b/>
      <i/>
      <sz val="9"/>
      <name val="Arial"/>
      <family val="2"/>
    </font>
    <font>
      <b/>
      <i/>
      <sz val="12"/>
      <color theme="0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b/>
      <sz val="12"/>
      <name val="Arial"/>
      <family val="2"/>
    </font>
    <font>
      <b/>
      <sz val="48"/>
      <color theme="0"/>
      <name val="Comic Sans MS"/>
      <family val="4"/>
    </font>
    <font>
      <sz val="10"/>
      <color indexed="10"/>
      <name val="Arial"/>
      <family val="2"/>
    </font>
    <font>
      <b/>
      <i/>
      <sz val="14"/>
      <name val="Comic Sans MS"/>
      <family val="4"/>
    </font>
    <font>
      <b/>
      <sz val="14"/>
      <name val="Comic Sans MS"/>
      <family val="4"/>
    </font>
    <font>
      <sz val="14"/>
      <name val="Arial"/>
      <family val="2"/>
    </font>
    <font>
      <b/>
      <sz val="10"/>
      <color theme="0"/>
      <name val="Arial"/>
      <family val="2"/>
    </font>
    <font>
      <b/>
      <sz val="24"/>
      <color theme="0"/>
      <name val="Comic Sans MS"/>
      <family val="4"/>
    </font>
    <font>
      <b/>
      <i/>
      <sz val="10"/>
      <color theme="0"/>
      <name val="Arial"/>
      <family val="2"/>
      <charset val="204"/>
    </font>
    <font>
      <b/>
      <sz val="28"/>
      <color theme="0"/>
      <name val="Comic Sans MS"/>
      <family val="4"/>
    </font>
    <font>
      <b/>
      <sz val="9"/>
      <name val="Arial"/>
      <family val="2"/>
    </font>
    <font>
      <b/>
      <sz val="11"/>
      <name val="Arial"/>
      <family val="2"/>
    </font>
    <font>
      <b/>
      <i/>
      <sz val="12"/>
      <color indexed="9"/>
      <name val="Arial"/>
      <family val="2"/>
    </font>
    <font>
      <b/>
      <sz val="14"/>
      <color indexed="9"/>
      <name val="Arial"/>
      <family val="2"/>
    </font>
    <font>
      <b/>
      <sz val="16"/>
      <name val="Arial"/>
      <family val="2"/>
    </font>
    <font>
      <b/>
      <i/>
      <sz val="18"/>
      <name val="Arial Gras"/>
    </font>
    <font>
      <b/>
      <i/>
      <sz val="16"/>
      <name val="Arial"/>
      <family val="2"/>
    </font>
    <font>
      <b/>
      <i/>
      <sz val="16"/>
      <color theme="0"/>
      <name val="Arial"/>
      <family val="2"/>
    </font>
    <font>
      <sz val="16"/>
      <color theme="1"/>
      <name val="Arial Gras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Arial Gras"/>
    </font>
    <font>
      <b/>
      <sz val="16"/>
      <color theme="0"/>
      <name val="Arial Gras"/>
    </font>
    <font>
      <b/>
      <sz val="16"/>
      <color rgb="FFFFC000"/>
      <name val="Arial Gras"/>
    </font>
    <font>
      <b/>
      <sz val="16"/>
      <color theme="5" tint="0.39997558519241921"/>
      <name val="Arial Gras"/>
    </font>
    <font>
      <b/>
      <sz val="16"/>
      <color indexed="9"/>
      <name val="Arial Gras"/>
    </font>
    <font>
      <b/>
      <sz val="16"/>
      <color rgb="FF00B0F0"/>
      <name val="Arial Gras"/>
    </font>
    <font>
      <b/>
      <sz val="16"/>
      <color rgb="FF00B050"/>
      <name val="Arial Gras"/>
    </font>
    <font>
      <b/>
      <sz val="16"/>
      <name val="Arial Gras"/>
    </font>
    <font>
      <sz val="6"/>
      <color theme="1"/>
      <name val="Calibri"/>
      <family val="2"/>
      <scheme val="minor"/>
    </font>
    <font>
      <sz val="18"/>
      <color theme="1"/>
      <name val="Arial Gras"/>
    </font>
    <font>
      <sz val="10"/>
      <name val="Courier New"/>
      <family val="3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5"/>
      <color rgb="FF555555"/>
      <name val="Helvetica Neue"/>
      <family val="2"/>
    </font>
    <font>
      <u/>
      <sz val="12"/>
      <color theme="10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27"/>
        <bgColor indexed="41"/>
      </patternFill>
    </fill>
    <fill>
      <patternFill patternType="solid">
        <fgColor indexed="2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6"/>
        <bgColor indexed="64"/>
      </patternFill>
    </fill>
    <fill>
      <patternFill patternType="gray0625">
        <bgColor indexed="51"/>
      </patternFill>
    </fill>
    <fill>
      <patternFill patternType="solid">
        <fgColor theme="5" tint="0.39997558519241921"/>
        <bgColor indexed="64"/>
      </patternFill>
    </fill>
    <fill>
      <patternFill patternType="lightUp"/>
    </fill>
    <fill>
      <patternFill patternType="solid">
        <fgColor theme="0"/>
        <bgColor indexed="64"/>
      </patternFill>
    </fill>
    <fill>
      <patternFill patternType="lightUp">
        <bgColor indexed="22"/>
      </patternFill>
    </fill>
    <fill>
      <patternFill patternType="lightUp">
        <bgColor indexed="51"/>
      </patternFill>
    </fill>
    <fill>
      <patternFill patternType="solid">
        <fgColor rgb="FFFF66CC"/>
        <bgColor indexed="64"/>
      </patternFill>
    </fill>
    <fill>
      <patternFill patternType="solid">
        <fgColor indexed="8"/>
        <bgColor indexed="64"/>
      </patternFill>
    </fill>
    <fill>
      <patternFill patternType="gray0625">
        <bgColor indexed="41"/>
      </patternFill>
    </fill>
    <fill>
      <patternFill patternType="solid">
        <fgColor theme="0" tint="-0.249977111117893"/>
        <bgColor indexed="64"/>
      </patternFill>
    </fill>
  </fills>
  <borders count="96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ck">
        <color auto="1"/>
      </top>
      <bottom/>
      <diagonal/>
    </border>
    <border>
      <left style="thick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/>
      <top/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/>
      <right style="thin">
        <color auto="1"/>
      </right>
      <top/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/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/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thick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 style="medium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thick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medium">
        <color auto="1"/>
      </right>
      <top style="thick">
        <color auto="1"/>
      </top>
      <bottom/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164" fontId="3" fillId="0" borderId="0"/>
    <xf numFmtId="0" fontId="12" fillId="0" borderId="0"/>
    <xf numFmtId="0" fontId="12" fillId="0" borderId="0"/>
    <xf numFmtId="0" fontId="73" fillId="0" borderId="0"/>
    <xf numFmtId="0" fontId="75" fillId="0" borderId="0"/>
    <xf numFmtId="0" fontId="76" fillId="0" borderId="0">
      <alignment horizontal="left" vertical="center"/>
    </xf>
    <xf numFmtId="0" fontId="78" fillId="0" borderId="0" applyNumberFormat="0" applyFill="0" applyBorder="0" applyAlignment="0" applyProtection="0"/>
  </cellStyleXfs>
  <cellXfs count="470">
    <xf numFmtId="0" fontId="0" fillId="0" borderId="0" xfId="0"/>
    <xf numFmtId="164" fontId="4" fillId="2" borderId="1" xfId="1" applyFont="1" applyFill="1" applyBorder="1" applyAlignment="1">
      <alignment horizontal="center" vertical="center"/>
    </xf>
    <xf numFmtId="164" fontId="4" fillId="2" borderId="2" xfId="1" applyFont="1" applyFill="1" applyBorder="1" applyAlignment="1">
      <alignment horizontal="center" vertical="center"/>
    </xf>
    <xf numFmtId="164" fontId="4" fillId="2" borderId="3" xfId="1" applyFont="1" applyFill="1" applyBorder="1" applyAlignment="1">
      <alignment horizontal="center" vertical="center"/>
    </xf>
    <xf numFmtId="164" fontId="4" fillId="2" borderId="4" xfId="1" applyFont="1" applyFill="1" applyBorder="1" applyAlignment="1">
      <alignment horizontal="center" vertical="center"/>
    </xf>
    <xf numFmtId="164" fontId="4" fillId="2" borderId="0" xfId="1" applyFont="1" applyFill="1" applyAlignment="1">
      <alignment horizontal="center" vertical="center"/>
    </xf>
    <xf numFmtId="164" fontId="4" fillId="2" borderId="5" xfId="1" applyFont="1" applyFill="1" applyBorder="1" applyAlignment="1">
      <alignment horizontal="center" vertical="center"/>
    </xf>
    <xf numFmtId="0" fontId="0" fillId="0" borderId="6" xfId="0" applyBorder="1"/>
    <xf numFmtId="14" fontId="5" fillId="0" borderId="6" xfId="1" applyNumberFormat="1" applyFont="1" applyBorder="1" applyAlignment="1">
      <alignment horizontal="center" vertical="center"/>
    </xf>
    <xf numFmtId="14" fontId="5" fillId="0" borderId="2" xfId="1" applyNumberFormat="1" applyFont="1" applyBorder="1" applyAlignment="1">
      <alignment horizontal="center" vertical="center"/>
    </xf>
    <xf numFmtId="164" fontId="6" fillId="2" borderId="7" xfId="1" applyFont="1" applyFill="1" applyBorder="1" applyAlignment="1">
      <alignment horizontal="center" vertical="center"/>
    </xf>
    <xf numFmtId="164" fontId="6" fillId="2" borderId="8" xfId="1" applyFont="1" applyFill="1" applyBorder="1" applyAlignment="1">
      <alignment horizontal="center" vertical="center"/>
    </xf>
    <xf numFmtId="164" fontId="6" fillId="2" borderId="9" xfId="1" applyFont="1" applyFill="1" applyBorder="1" applyAlignment="1">
      <alignment horizontal="center" vertical="center"/>
    </xf>
    <xf numFmtId="164" fontId="6" fillId="2" borderId="10" xfId="1" applyFont="1" applyFill="1" applyBorder="1" applyAlignment="1">
      <alignment horizontal="center" vertical="center"/>
    </xf>
    <xf numFmtId="164" fontId="6" fillId="2" borderId="11" xfId="1" applyFont="1" applyFill="1" applyBorder="1" applyAlignment="1">
      <alignment horizontal="center" vertical="center"/>
    </xf>
    <xf numFmtId="164" fontId="7" fillId="2" borderId="12" xfId="1" applyFont="1" applyFill="1" applyBorder="1" applyAlignment="1">
      <alignment horizontal="center" vertical="center"/>
    </xf>
    <xf numFmtId="0" fontId="0" fillId="0" borderId="13" xfId="0" applyBorder="1"/>
    <xf numFmtId="0" fontId="0" fillId="0" borderId="14" xfId="0" applyBorder="1"/>
    <xf numFmtId="0" fontId="8" fillId="0" borderId="14" xfId="0" applyFont="1" applyBorder="1" applyAlignment="1">
      <alignment horizontal="center" vertical="center"/>
    </xf>
    <xf numFmtId="164" fontId="9" fillId="0" borderId="14" xfId="1" applyFont="1" applyBorder="1" applyAlignment="1">
      <alignment horizontal="center" vertical="center"/>
    </xf>
    <xf numFmtId="164" fontId="9" fillId="0" borderId="14" xfId="1" applyFont="1" applyBorder="1" applyAlignment="1" applyProtection="1">
      <alignment horizontal="center" vertical="center"/>
      <protection locked="0"/>
    </xf>
    <xf numFmtId="164" fontId="9" fillId="0" borderId="15" xfId="1" applyFont="1" applyBorder="1" applyAlignment="1" applyProtection="1">
      <alignment horizontal="center" vertical="center"/>
      <protection locked="0"/>
    </xf>
    <xf numFmtId="164" fontId="9" fillId="0" borderId="6" xfId="1" applyFont="1" applyBorder="1" applyAlignment="1" applyProtection="1">
      <alignment horizontal="center" vertical="center"/>
      <protection locked="0"/>
    </xf>
    <xf numFmtId="164" fontId="9" fillId="0" borderId="17" xfId="1" applyFont="1" applyBorder="1" applyAlignment="1" applyProtection="1">
      <alignment horizontal="center" vertical="center"/>
      <protection locked="0"/>
    </xf>
    <xf numFmtId="0" fontId="10" fillId="0" borderId="0" xfId="0" applyFont="1" applyProtection="1">
      <protection locked="0"/>
    </xf>
    <xf numFmtId="0" fontId="10" fillId="0" borderId="0" xfId="0" applyFont="1"/>
    <xf numFmtId="164" fontId="6" fillId="0" borderId="18" xfId="1" applyFont="1" applyBorder="1" applyAlignment="1">
      <alignment horizontal="center" vertical="center"/>
    </xf>
    <xf numFmtId="164" fontId="6" fillId="0" borderId="15" xfId="1" applyFont="1" applyBorder="1" applyAlignment="1">
      <alignment horizontal="center" vertical="center"/>
    </xf>
    <xf numFmtId="164" fontId="6" fillId="0" borderId="19" xfId="1" applyFont="1" applyBorder="1" applyAlignment="1">
      <alignment horizontal="center" vertical="center"/>
    </xf>
    <xf numFmtId="164" fontId="6" fillId="2" borderId="20" xfId="1" applyFont="1" applyFill="1" applyBorder="1" applyAlignment="1">
      <alignment horizontal="center" vertical="center"/>
    </xf>
    <xf numFmtId="164" fontId="6" fillId="2" borderId="21" xfId="1" applyFont="1" applyFill="1" applyBorder="1" applyAlignment="1">
      <alignment horizontal="center" vertical="center"/>
    </xf>
    <xf numFmtId="164" fontId="7" fillId="0" borderId="21" xfId="1" applyFont="1" applyBorder="1" applyAlignment="1">
      <alignment horizontal="center" vertical="center"/>
    </xf>
    <xf numFmtId="0" fontId="0" fillId="0" borderId="18" xfId="0" applyBorder="1"/>
    <xf numFmtId="0" fontId="0" fillId="0" borderId="15" xfId="0" applyBorder="1"/>
    <xf numFmtId="0" fontId="8" fillId="0" borderId="15" xfId="0" applyFont="1" applyBorder="1" applyAlignment="1">
      <alignment horizontal="center" vertical="center"/>
    </xf>
    <xf numFmtId="164" fontId="9" fillId="0" borderId="15" xfId="1" applyFont="1" applyBorder="1" applyAlignment="1">
      <alignment horizontal="center" vertical="center"/>
    </xf>
    <xf numFmtId="164" fontId="9" fillId="0" borderId="22" xfId="1" applyFont="1" applyBorder="1" applyAlignment="1" applyProtection="1">
      <alignment horizontal="center" vertical="center"/>
      <protection locked="0"/>
    </xf>
    <xf numFmtId="164" fontId="6" fillId="0" borderId="18" xfId="1" applyFont="1" applyBorder="1" applyAlignment="1" applyProtection="1">
      <alignment horizontal="center" vertical="center"/>
      <protection locked="0"/>
    </xf>
    <xf numFmtId="0" fontId="1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15" xfId="0" applyBorder="1" applyProtection="1">
      <protection locked="0"/>
    </xf>
    <xf numFmtId="0" fontId="0" fillId="0" borderId="15" xfId="0" applyBorder="1" applyAlignment="1">
      <alignment horizontal="center" vertical="center"/>
    </xf>
    <xf numFmtId="0" fontId="13" fillId="0" borderId="15" xfId="2" applyFont="1" applyBorder="1" applyAlignment="1">
      <alignment horizontal="center" vertical="center"/>
    </xf>
    <xf numFmtId="0" fontId="14" fillId="0" borderId="15" xfId="2" applyFont="1" applyBorder="1" applyAlignment="1">
      <alignment horizontal="center" vertical="center"/>
    </xf>
    <xf numFmtId="0" fontId="15" fillId="0" borderId="15" xfId="2" applyFont="1" applyBorder="1" applyAlignment="1">
      <alignment horizontal="center" vertical="center"/>
    </xf>
    <xf numFmtId="0" fontId="16" fillId="6" borderId="15" xfId="2" applyFont="1" applyFill="1" applyBorder="1" applyAlignment="1">
      <alignment horizontal="center" vertical="center"/>
    </xf>
    <xf numFmtId="0" fontId="0" fillId="0" borderId="15" xfId="0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7" fillId="0" borderId="15" xfId="2" applyFont="1" applyBorder="1" applyAlignment="1">
      <alignment horizontal="center" vertical="center"/>
    </xf>
    <xf numFmtId="0" fontId="18" fillId="0" borderId="15" xfId="2" applyFont="1" applyBorder="1" applyAlignment="1">
      <alignment horizontal="center" vertical="center"/>
    </xf>
    <xf numFmtId="0" fontId="19" fillId="0" borderId="15" xfId="2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0" fillId="0" borderId="15" xfId="0" applyFont="1" applyBorder="1" applyAlignment="1">
      <alignment horizontal="center" vertical="center"/>
    </xf>
    <xf numFmtId="0" fontId="21" fillId="0" borderId="15" xfId="0" applyFont="1" applyBorder="1" applyAlignment="1">
      <alignment horizontal="center" vertical="center"/>
    </xf>
    <xf numFmtId="0" fontId="22" fillId="0" borderId="15" xfId="0" applyFont="1" applyBorder="1" applyAlignment="1">
      <alignment horizontal="center" vertical="center"/>
    </xf>
    <xf numFmtId="0" fontId="1" fillId="0" borderId="0" xfId="0" applyFont="1"/>
    <xf numFmtId="0" fontId="0" fillId="4" borderId="15" xfId="0" applyFill="1" applyBorder="1" applyAlignment="1">
      <alignment horizontal="center" vertical="center"/>
    </xf>
    <xf numFmtId="0" fontId="23" fillId="4" borderId="15" xfId="0" applyFont="1" applyFill="1" applyBorder="1" applyAlignment="1">
      <alignment horizontal="center" vertical="center"/>
    </xf>
    <xf numFmtId="0" fontId="1" fillId="0" borderId="15" xfId="0" applyFont="1" applyBorder="1"/>
    <xf numFmtId="14" fontId="23" fillId="4" borderId="15" xfId="0" applyNumberFormat="1" applyFont="1" applyFill="1" applyBorder="1" applyAlignment="1">
      <alignment horizontal="center" vertical="center" wrapText="1"/>
    </xf>
    <xf numFmtId="0" fontId="0" fillId="4" borderId="15" xfId="0" applyFill="1" applyBorder="1" applyAlignment="1">
      <alignment horizontal="center" vertical="center" wrapText="1"/>
    </xf>
    <xf numFmtId="0" fontId="24" fillId="0" borderId="15" xfId="0" applyFont="1" applyBorder="1" applyAlignment="1">
      <alignment horizontal="center" vertical="center"/>
    </xf>
    <xf numFmtId="14" fontId="23" fillId="4" borderId="15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0" borderId="14" xfId="0" applyBorder="1" applyProtection="1">
      <protection locked="0"/>
    </xf>
    <xf numFmtId="164" fontId="6" fillId="0" borderId="15" xfId="1" applyFont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25" fillId="0" borderId="0" xfId="0" applyFont="1" applyAlignment="1">
      <alignment vertical="center"/>
    </xf>
    <xf numFmtId="0" fontId="26" fillId="4" borderId="15" xfId="0" applyFont="1" applyFill="1" applyBorder="1" applyAlignment="1">
      <alignment horizontal="center" vertical="center"/>
    </xf>
    <xf numFmtId="9" fontId="0" fillId="0" borderId="15" xfId="0" applyNumberFormat="1" applyBorder="1" applyAlignment="1">
      <alignment horizontal="center" vertical="center"/>
    </xf>
    <xf numFmtId="0" fontId="27" fillId="0" borderId="28" xfId="0" applyFont="1" applyBorder="1"/>
    <xf numFmtId="0" fontId="27" fillId="0" borderId="3" xfId="0" applyFont="1" applyBorder="1"/>
    <xf numFmtId="0" fontId="28" fillId="0" borderId="3" xfId="0" applyFont="1" applyBorder="1" applyAlignment="1">
      <alignment horizontal="center" vertical="center"/>
    </xf>
    <xf numFmtId="0" fontId="27" fillId="0" borderId="29" xfId="0" applyFont="1" applyBorder="1"/>
    <xf numFmtId="0" fontId="27" fillId="0" borderId="33" xfId="0" applyFont="1" applyBorder="1"/>
    <xf numFmtId="0" fontId="27" fillId="0" borderId="34" xfId="0" applyFont="1" applyBorder="1"/>
    <xf numFmtId="0" fontId="28" fillId="0" borderId="34" xfId="0" applyFont="1" applyBorder="1" applyAlignment="1">
      <alignment horizontal="center" vertical="center"/>
    </xf>
    <xf numFmtId="0" fontId="27" fillId="0" borderId="35" xfId="0" applyFont="1" applyBorder="1"/>
    <xf numFmtId="0" fontId="31" fillId="9" borderId="3" xfId="0" applyFont="1" applyFill="1" applyBorder="1" applyAlignment="1">
      <alignment horizontal="center" vertical="center"/>
    </xf>
    <xf numFmtId="0" fontId="31" fillId="9" borderId="3" xfId="0" applyFont="1" applyFill="1" applyBorder="1" applyAlignment="1">
      <alignment vertical="center"/>
    </xf>
    <xf numFmtId="0" fontId="32" fillId="9" borderId="39" xfId="0" applyFont="1" applyFill="1" applyBorder="1" applyAlignment="1">
      <alignment horizontal="center" vertical="center"/>
    </xf>
    <xf numFmtId="0" fontId="38" fillId="9" borderId="0" xfId="0" applyFont="1" applyFill="1" applyAlignment="1">
      <alignment vertical="center"/>
    </xf>
    <xf numFmtId="0" fontId="38" fillId="9" borderId="46" xfId="0" applyFont="1" applyFill="1" applyBorder="1" applyAlignment="1">
      <alignment vertical="center"/>
    </xf>
    <xf numFmtId="0" fontId="39" fillId="9" borderId="47" xfId="0" applyFont="1" applyFill="1" applyBorder="1" applyAlignment="1">
      <alignment horizontal="center" vertical="center"/>
    </xf>
    <xf numFmtId="0" fontId="31" fillId="9" borderId="34" xfId="0" applyFont="1" applyFill="1" applyBorder="1" applyAlignment="1">
      <alignment vertical="center"/>
    </xf>
    <xf numFmtId="0" fontId="31" fillId="9" borderId="35" xfId="0" applyFont="1" applyFill="1" applyBorder="1" applyAlignment="1">
      <alignment vertical="center"/>
    </xf>
    <xf numFmtId="0" fontId="39" fillId="9" borderId="53" xfId="0" applyFont="1" applyFill="1" applyBorder="1" applyAlignment="1">
      <alignment horizontal="center" vertical="center"/>
    </xf>
    <xf numFmtId="0" fontId="16" fillId="14" borderId="54" xfId="0" applyFont="1" applyFill="1" applyBorder="1"/>
    <xf numFmtId="0" fontId="40" fillId="12" borderId="55" xfId="0" applyFont="1" applyFill="1" applyBorder="1" applyAlignment="1">
      <alignment horizontal="left" vertical="center"/>
    </xf>
    <xf numFmtId="2" fontId="41" fillId="10" borderId="56" xfId="0" applyNumberFormat="1" applyFont="1" applyFill="1" applyBorder="1" applyAlignment="1">
      <alignment horizontal="center" vertical="center"/>
    </xf>
    <xf numFmtId="2" fontId="40" fillId="12" borderId="0" xfId="0" applyNumberFormat="1" applyFont="1" applyFill="1" applyAlignment="1">
      <alignment horizontal="center" vertical="center"/>
    </xf>
    <xf numFmtId="2" fontId="0" fillId="13" borderId="57" xfId="0" applyNumberFormat="1" applyFill="1" applyBorder="1" applyAlignment="1">
      <alignment horizontal="center" vertical="center"/>
    </xf>
    <xf numFmtId="0" fontId="0" fillId="10" borderId="56" xfId="0" applyFill="1" applyBorder="1" applyAlignment="1">
      <alignment horizontal="center" vertical="center"/>
    </xf>
    <xf numFmtId="0" fontId="16" fillId="15" borderId="0" xfId="0" applyFont="1" applyFill="1" applyAlignment="1">
      <alignment horizontal="center" vertical="center"/>
    </xf>
    <xf numFmtId="2" fontId="42" fillId="15" borderId="47" xfId="0" applyNumberFormat="1" applyFont="1" applyFill="1" applyBorder="1" applyAlignment="1">
      <alignment horizontal="center" vertical="center"/>
    </xf>
    <xf numFmtId="0" fontId="40" fillId="12" borderId="54" xfId="0" applyFont="1" applyFill="1" applyBorder="1" applyAlignment="1">
      <alignment horizontal="left" vertical="center"/>
    </xf>
    <xf numFmtId="2" fontId="41" fillId="10" borderId="54" xfId="0" applyNumberFormat="1" applyFont="1" applyFill="1" applyBorder="1" applyAlignment="1">
      <alignment horizontal="center" vertical="center"/>
    </xf>
    <xf numFmtId="2" fontId="0" fillId="13" borderId="54" xfId="0" applyNumberFormat="1" applyFill="1" applyBorder="1" applyAlignment="1">
      <alignment horizontal="center" vertical="center"/>
    </xf>
    <xf numFmtId="0" fontId="0" fillId="10" borderId="54" xfId="0" applyFill="1" applyBorder="1" applyAlignment="1">
      <alignment horizontal="center" vertical="center"/>
    </xf>
    <xf numFmtId="0" fontId="42" fillId="15" borderId="47" xfId="0" applyFont="1" applyFill="1" applyBorder="1" applyAlignment="1">
      <alignment horizontal="center" vertical="center"/>
    </xf>
    <xf numFmtId="2" fontId="40" fillId="13" borderId="54" xfId="0" applyNumberFormat="1" applyFont="1" applyFill="1" applyBorder="1" applyAlignment="1">
      <alignment horizontal="center" vertical="center"/>
    </xf>
    <xf numFmtId="0" fontId="44" fillId="10" borderId="54" xfId="0" applyFont="1" applyFill="1" applyBorder="1" applyAlignment="1">
      <alignment horizontal="center" vertical="center"/>
    </xf>
    <xf numFmtId="0" fontId="47" fillId="0" borderId="0" xfId="0" applyFont="1"/>
    <xf numFmtId="0" fontId="48" fillId="3" borderId="0" xfId="0" applyFont="1" applyFill="1" applyAlignment="1">
      <alignment horizontal="center" vertical="center"/>
    </xf>
    <xf numFmtId="0" fontId="48" fillId="3" borderId="12" xfId="0" applyFont="1" applyFill="1" applyBorder="1"/>
    <xf numFmtId="0" fontId="32" fillId="3" borderId="39" xfId="0" applyFont="1" applyFill="1" applyBorder="1" applyAlignment="1">
      <alignment horizontal="center" vertical="center"/>
    </xf>
    <xf numFmtId="0" fontId="0" fillId="0" borderId="0" xfId="0"/>
    <xf numFmtId="0" fontId="16" fillId="14" borderId="39" xfId="0" applyFont="1" applyFill="1" applyBorder="1" applyAlignment="1">
      <alignment horizontal="left"/>
    </xf>
    <xf numFmtId="0" fontId="12" fillId="12" borderId="54" xfId="0" applyFont="1" applyFill="1" applyBorder="1" applyAlignment="1">
      <alignment horizontal="left" vertical="center"/>
    </xf>
    <xf numFmtId="0" fontId="50" fillId="3" borderId="34" xfId="0" applyFont="1" applyFill="1" applyBorder="1" applyAlignment="1">
      <alignment horizontal="center" vertical="center"/>
    </xf>
    <xf numFmtId="0" fontId="50" fillId="3" borderId="26" xfId="0" applyFont="1" applyFill="1" applyBorder="1"/>
    <xf numFmtId="0" fontId="50" fillId="3" borderId="34" xfId="0" applyFont="1" applyFill="1" applyBorder="1"/>
    <xf numFmtId="0" fontId="50" fillId="3" borderId="53" xfId="0" applyFont="1" applyFill="1" applyBorder="1"/>
    <xf numFmtId="0" fontId="0" fillId="12" borderId="54" xfId="0" applyFill="1" applyBorder="1" applyAlignment="1">
      <alignment horizontal="left" vertical="center"/>
    </xf>
    <xf numFmtId="0" fontId="50" fillId="5" borderId="0" xfId="0" applyFont="1" applyFill="1" applyAlignment="1">
      <alignment horizontal="center" vertical="center"/>
    </xf>
    <xf numFmtId="0" fontId="0" fillId="16" borderId="0" xfId="0" applyFill="1"/>
    <xf numFmtId="2" fontId="48" fillId="17" borderId="54" xfId="0" applyNumberFormat="1" applyFont="1" applyFill="1" applyBorder="1" applyAlignment="1">
      <alignment horizontal="center" vertical="center"/>
    </xf>
    <xf numFmtId="2" fontId="41" fillId="0" borderId="54" xfId="0" applyNumberFormat="1" applyFont="1" applyBorder="1" applyAlignment="1">
      <alignment horizontal="center" vertical="center"/>
    </xf>
    <xf numFmtId="0" fontId="48" fillId="5" borderId="34" xfId="0" applyFont="1" applyFill="1" applyBorder="1" applyAlignment="1">
      <alignment horizontal="center" vertical="center"/>
    </xf>
    <xf numFmtId="0" fontId="52" fillId="14" borderId="54" xfId="0" applyFont="1" applyFill="1" applyBorder="1"/>
    <xf numFmtId="0" fontId="42" fillId="20" borderId="61" xfId="0" applyFont="1" applyFill="1" applyBorder="1" applyAlignment="1">
      <alignment horizontal="center" vertical="center"/>
    </xf>
    <xf numFmtId="0" fontId="42" fillId="20" borderId="5" xfId="0" applyFont="1" applyFill="1" applyBorder="1" applyAlignment="1">
      <alignment vertical="center"/>
    </xf>
    <xf numFmtId="0" fontId="42" fillId="20" borderId="53" xfId="0" applyFont="1" applyFill="1" applyBorder="1" applyAlignment="1">
      <alignment horizontal="center" vertical="center"/>
    </xf>
    <xf numFmtId="164" fontId="53" fillId="0" borderId="13" xfId="1" applyFont="1" applyBorder="1" applyAlignment="1">
      <alignment horizontal="center" vertical="center" wrapText="1"/>
    </xf>
    <xf numFmtId="2" fontId="35" fillId="0" borderId="17" xfId="0" applyNumberFormat="1" applyFont="1" applyBorder="1" applyAlignment="1">
      <alignment horizontal="center" vertical="center"/>
    </xf>
    <xf numFmtId="0" fontId="42" fillId="21" borderId="75" xfId="0" applyFont="1" applyFill="1" applyBorder="1" applyAlignment="1">
      <alignment horizontal="center" vertical="center"/>
    </xf>
    <xf numFmtId="0" fontId="54" fillId="21" borderId="76" xfId="0" applyFont="1" applyFill="1" applyBorder="1" applyAlignment="1">
      <alignment horizontal="center" vertical="center" wrapText="1"/>
    </xf>
    <xf numFmtId="0" fontId="54" fillId="21" borderId="75" xfId="0" applyFont="1" applyFill="1" applyBorder="1" applyAlignment="1">
      <alignment horizontal="center" vertical="center" wrapText="1"/>
    </xf>
    <xf numFmtId="0" fontId="53" fillId="0" borderId="23" xfId="0" applyFont="1" applyBorder="1" applyAlignment="1">
      <alignment horizontal="center" vertical="center"/>
    </xf>
    <xf numFmtId="2" fontId="35" fillId="0" borderId="27" xfId="1" applyNumberFormat="1" applyFont="1" applyBorder="1" applyAlignment="1">
      <alignment horizontal="center" vertical="center"/>
    </xf>
    <xf numFmtId="0" fontId="42" fillId="21" borderId="0" xfId="0" applyFont="1" applyFill="1" applyAlignment="1">
      <alignment horizontal="center" vertical="center"/>
    </xf>
    <xf numFmtId="0" fontId="54" fillId="21" borderId="51" xfId="0" applyFont="1" applyFill="1" applyBorder="1" applyAlignment="1">
      <alignment horizontal="center" vertical="center" wrapText="1"/>
    </xf>
    <xf numFmtId="0" fontId="54" fillId="21" borderId="37" xfId="0" applyFont="1" applyFill="1" applyBorder="1" applyAlignment="1">
      <alignment horizontal="center" vertical="center" wrapText="1"/>
    </xf>
    <xf numFmtId="165" fontId="42" fillId="22" borderId="28" xfId="0" applyNumberFormat="1" applyFont="1" applyFill="1" applyBorder="1" applyAlignment="1">
      <alignment horizontal="center" wrapText="1"/>
    </xf>
    <xf numFmtId="0" fontId="16" fillId="12" borderId="78" xfId="0" applyFont="1" applyFill="1" applyBorder="1"/>
    <xf numFmtId="2" fontId="42" fillId="17" borderId="73" xfId="0" applyNumberFormat="1" applyFont="1" applyFill="1" applyBorder="1" applyAlignment="1">
      <alignment horizontal="center" vertical="center"/>
    </xf>
    <xf numFmtId="2" fontId="42" fillId="0" borderId="79" xfId="0" applyNumberFormat="1" applyFont="1" applyBorder="1" applyAlignment="1">
      <alignment horizontal="center" vertical="center"/>
    </xf>
    <xf numFmtId="0" fontId="42" fillId="3" borderId="78" xfId="0" applyFont="1" applyFill="1" applyBorder="1" applyAlignment="1">
      <alignment horizontal="center" vertical="center"/>
    </xf>
    <xf numFmtId="2" fontId="41" fillId="0" borderId="80" xfId="0" applyNumberFormat="1" applyFont="1" applyBorder="1" applyAlignment="1">
      <alignment horizontal="center" vertical="center"/>
    </xf>
    <xf numFmtId="0" fontId="0" fillId="10" borderId="81" xfId="0" applyFill="1" applyBorder="1" applyAlignment="1">
      <alignment horizontal="center" vertical="center"/>
    </xf>
    <xf numFmtId="0" fontId="0" fillId="10" borderId="82" xfId="0" applyFill="1" applyBorder="1" applyAlignment="1">
      <alignment horizontal="center" vertical="center"/>
    </xf>
    <xf numFmtId="165" fontId="42" fillId="22" borderId="39" xfId="0" applyNumberFormat="1" applyFont="1" applyFill="1" applyBorder="1" applyAlignment="1">
      <alignment horizontal="center" wrapText="1"/>
    </xf>
    <xf numFmtId="0" fontId="16" fillId="12" borderId="1" xfId="0" applyFont="1" applyFill="1" applyBorder="1"/>
    <xf numFmtId="2" fontId="42" fillId="17" borderId="2" xfId="0" applyNumberFormat="1" applyFont="1" applyFill="1" applyBorder="1" applyAlignment="1">
      <alignment horizontal="center" vertical="center"/>
    </xf>
    <xf numFmtId="0" fontId="42" fillId="3" borderId="1" xfId="0" applyFont="1" applyFill="1" applyBorder="1" applyAlignment="1">
      <alignment horizontal="center" vertical="center"/>
    </xf>
    <xf numFmtId="0" fontId="0" fillId="0" borderId="54" xfId="0" applyBorder="1"/>
    <xf numFmtId="0" fontId="61" fillId="0" borderId="61" xfId="0" applyFont="1" applyBorder="1" applyAlignment="1">
      <alignment horizontal="center" vertical="center"/>
    </xf>
    <xf numFmtId="0" fontId="62" fillId="0" borderId="5" xfId="0" applyFont="1" applyBorder="1" applyAlignment="1">
      <alignment vertical="center"/>
    </xf>
    <xf numFmtId="0" fontId="62" fillId="0" borderId="3" xfId="0" applyFont="1" applyBorder="1" applyAlignment="1">
      <alignment vertical="center"/>
    </xf>
    <xf numFmtId="0" fontId="63" fillId="20" borderId="87" xfId="0" applyFont="1" applyFill="1" applyBorder="1" applyAlignment="1">
      <alignment horizontal="center" vertical="center"/>
    </xf>
    <xf numFmtId="166" fontId="64" fillId="9" borderId="7" xfId="0" applyNumberFormat="1" applyFont="1" applyFill="1" applyBorder="1" applyAlignment="1">
      <alignment horizontal="center" vertical="center"/>
    </xf>
    <xf numFmtId="2" fontId="65" fillId="9" borderId="9" xfId="0" applyNumberFormat="1" applyFont="1" applyFill="1" applyBorder="1" applyAlignment="1">
      <alignment horizontal="center" vertical="center"/>
    </xf>
    <xf numFmtId="166" fontId="60" fillId="15" borderId="13" xfId="0" applyNumberFormat="1" applyFont="1" applyFill="1" applyBorder="1" applyAlignment="1">
      <alignment horizontal="center" vertical="center"/>
    </xf>
    <xf numFmtId="2" fontId="66" fillId="15" borderId="88" xfId="0" applyNumberFormat="1" applyFont="1" applyFill="1" applyBorder="1" applyAlignment="1">
      <alignment horizontal="center" vertical="center"/>
    </xf>
    <xf numFmtId="2" fontId="67" fillId="5" borderId="13" xfId="0" applyNumberFormat="1" applyFont="1" applyFill="1" applyBorder="1" applyAlignment="1">
      <alignment horizontal="center" vertical="center"/>
    </xf>
    <xf numFmtId="2" fontId="68" fillId="5" borderId="88" xfId="0" applyNumberFormat="1" applyFont="1" applyFill="1" applyBorder="1" applyAlignment="1">
      <alignment horizontal="center" vertical="center"/>
    </xf>
    <xf numFmtId="166" fontId="64" fillId="3" borderId="13" xfId="0" applyNumberFormat="1" applyFont="1" applyFill="1" applyBorder="1" applyAlignment="1">
      <alignment horizontal="center" vertical="center"/>
    </xf>
    <xf numFmtId="2" fontId="64" fillId="3" borderId="14" xfId="0" applyNumberFormat="1" applyFont="1" applyFill="1" applyBorder="1" applyAlignment="1">
      <alignment horizontal="center" vertical="center"/>
    </xf>
    <xf numFmtId="2" fontId="69" fillId="3" borderId="17" xfId="0" applyNumberFormat="1" applyFont="1" applyFill="1" applyBorder="1" applyAlignment="1">
      <alignment horizontal="center" vertical="center"/>
    </xf>
    <xf numFmtId="2" fontId="64" fillId="3" borderId="16" xfId="0" applyNumberFormat="1" applyFont="1" applyFill="1" applyBorder="1" applyAlignment="1">
      <alignment horizontal="center" vertical="center"/>
    </xf>
    <xf numFmtId="0" fontId="44" fillId="10" borderId="81" xfId="0" applyFont="1" applyFill="1" applyBorder="1" applyAlignment="1">
      <alignment horizontal="center" vertical="center"/>
    </xf>
    <xf numFmtId="0" fontId="44" fillId="10" borderId="82" xfId="0" applyFont="1" applyFill="1" applyBorder="1" applyAlignment="1">
      <alignment horizontal="center" vertical="center"/>
    </xf>
    <xf numFmtId="0" fontId="62" fillId="0" borderId="0" xfId="0" applyFont="1" applyAlignment="1">
      <alignment vertical="center"/>
    </xf>
    <xf numFmtId="0" fontId="63" fillId="20" borderId="89" xfId="0" applyFont="1" applyFill="1" applyBorder="1" applyAlignment="1">
      <alignment horizontal="center" vertical="center"/>
    </xf>
    <xf numFmtId="166" fontId="64" fillId="9" borderId="18" xfId="0" applyNumberFormat="1" applyFont="1" applyFill="1" applyBorder="1" applyAlignment="1">
      <alignment horizontal="center" vertical="center"/>
    </xf>
    <xf numFmtId="2" fontId="65" fillId="9" borderId="19" xfId="0" applyNumberFormat="1" applyFont="1" applyFill="1" applyBorder="1" applyAlignment="1">
      <alignment horizontal="center" vertical="center"/>
    </xf>
    <xf numFmtId="166" fontId="60" fillId="15" borderId="18" xfId="0" applyNumberFormat="1" applyFont="1" applyFill="1" applyBorder="1" applyAlignment="1">
      <alignment horizontal="center" vertical="center"/>
    </xf>
    <xf numFmtId="2" fontId="66" fillId="15" borderId="19" xfId="0" applyNumberFormat="1" applyFont="1" applyFill="1" applyBorder="1" applyAlignment="1">
      <alignment horizontal="center" vertical="center"/>
    </xf>
    <xf numFmtId="2" fontId="67" fillId="5" borderId="18" xfId="0" applyNumberFormat="1" applyFont="1" applyFill="1" applyBorder="1" applyAlignment="1">
      <alignment horizontal="center" vertical="center"/>
    </xf>
    <xf numFmtId="2" fontId="68" fillId="5" borderId="19" xfId="0" applyNumberFormat="1" applyFont="1" applyFill="1" applyBorder="1" applyAlignment="1">
      <alignment horizontal="center" vertical="center"/>
    </xf>
    <xf numFmtId="166" fontId="64" fillId="3" borderId="18" xfId="0" applyNumberFormat="1" applyFont="1" applyFill="1" applyBorder="1" applyAlignment="1">
      <alignment horizontal="center" vertical="center"/>
    </xf>
    <xf numFmtId="2" fontId="64" fillId="3" borderId="15" xfId="0" applyNumberFormat="1" applyFont="1" applyFill="1" applyBorder="1" applyAlignment="1">
      <alignment horizontal="center" vertical="center"/>
    </xf>
    <xf numFmtId="2" fontId="69" fillId="3" borderId="22" xfId="0" applyNumberFormat="1" applyFont="1" applyFill="1" applyBorder="1" applyAlignment="1">
      <alignment horizontal="center" vertical="center"/>
    </xf>
    <xf numFmtId="2" fontId="64" fillId="3" borderId="22" xfId="0" applyNumberFormat="1" applyFont="1" applyFill="1" applyBorder="1" applyAlignment="1">
      <alignment horizontal="center" vertical="center"/>
    </xf>
    <xf numFmtId="2" fontId="0" fillId="13" borderId="53" xfId="0" applyNumberFormat="1" applyFill="1" applyBorder="1" applyAlignment="1">
      <alignment horizontal="center" vertical="center"/>
    </xf>
    <xf numFmtId="0" fontId="0" fillId="10" borderId="53" xfId="0" applyFill="1" applyBorder="1" applyAlignment="1">
      <alignment horizontal="center" vertical="center"/>
    </xf>
    <xf numFmtId="2" fontId="41" fillId="0" borderId="90" xfId="0" applyNumberFormat="1" applyFont="1" applyBorder="1" applyAlignment="1">
      <alignment horizontal="center" vertical="center"/>
    </xf>
    <xf numFmtId="0" fontId="0" fillId="10" borderId="91" xfId="0" applyFill="1" applyBorder="1" applyAlignment="1">
      <alignment horizontal="center" vertical="center"/>
    </xf>
    <xf numFmtId="0" fontId="0" fillId="10" borderId="32" xfId="0" applyFill="1" applyBorder="1" applyAlignment="1">
      <alignment horizontal="center" vertical="center"/>
    </xf>
    <xf numFmtId="165" fontId="42" fillId="22" borderId="54" xfId="0" applyNumberFormat="1" applyFont="1" applyFill="1" applyBorder="1" applyAlignment="1">
      <alignment horizontal="center" wrapText="1"/>
    </xf>
    <xf numFmtId="2" fontId="42" fillId="0" borderId="92" xfId="0" applyNumberFormat="1" applyFont="1" applyBorder="1" applyAlignment="1">
      <alignment horizontal="center" vertical="center"/>
    </xf>
    <xf numFmtId="2" fontId="41" fillId="0" borderId="1" xfId="0" applyNumberFormat="1" applyFont="1" applyBorder="1" applyAlignment="1">
      <alignment horizontal="center" vertical="center"/>
    </xf>
    <xf numFmtId="0" fontId="0" fillId="10" borderId="79" xfId="0" applyFill="1" applyBorder="1" applyAlignment="1">
      <alignment horizontal="center" vertical="center"/>
    </xf>
    <xf numFmtId="0" fontId="0" fillId="10" borderId="5" xfId="0" applyFill="1" applyBorder="1" applyAlignment="1">
      <alignment horizontal="center" vertical="center"/>
    </xf>
    <xf numFmtId="0" fontId="62" fillId="0" borderId="34" xfId="0" applyFont="1" applyBorder="1" applyAlignment="1">
      <alignment vertical="center"/>
    </xf>
    <xf numFmtId="0" fontId="63" fillId="20" borderId="93" xfId="0" applyFont="1" applyFill="1" applyBorder="1" applyAlignment="1">
      <alignment horizontal="center" vertical="center"/>
    </xf>
    <xf numFmtId="166" fontId="64" fillId="9" borderId="23" xfId="0" applyNumberFormat="1" applyFont="1" applyFill="1" applyBorder="1" applyAlignment="1">
      <alignment horizontal="center" vertical="center"/>
    </xf>
    <xf numFmtId="166" fontId="60" fillId="15" borderId="23" xfId="0" applyNumberFormat="1" applyFont="1" applyFill="1" applyBorder="1" applyAlignment="1">
      <alignment horizontal="center" vertical="center"/>
    </xf>
    <xf numFmtId="2" fontId="66" fillId="15" borderId="25" xfId="0" applyNumberFormat="1" applyFont="1" applyFill="1" applyBorder="1" applyAlignment="1">
      <alignment horizontal="center" vertical="center"/>
    </xf>
    <xf numFmtId="2" fontId="67" fillId="5" borderId="23" xfId="0" applyNumberFormat="1" applyFont="1" applyFill="1" applyBorder="1" applyAlignment="1">
      <alignment horizontal="center" vertical="center"/>
    </xf>
    <xf numFmtId="2" fontId="68" fillId="5" borderId="25" xfId="0" applyNumberFormat="1" applyFont="1" applyFill="1" applyBorder="1" applyAlignment="1">
      <alignment horizontal="center" vertical="center"/>
    </xf>
    <xf numFmtId="166" fontId="64" fillId="3" borderId="23" xfId="0" applyNumberFormat="1" applyFont="1" applyFill="1" applyBorder="1" applyAlignment="1">
      <alignment horizontal="center" vertical="center"/>
    </xf>
    <xf numFmtId="2" fontId="64" fillId="3" borderId="24" xfId="0" applyNumberFormat="1" applyFont="1" applyFill="1" applyBorder="1" applyAlignment="1">
      <alignment horizontal="center" vertical="center"/>
    </xf>
    <xf numFmtId="2" fontId="69" fillId="3" borderId="27" xfId="0" applyNumberFormat="1" applyFont="1" applyFill="1" applyBorder="1" applyAlignment="1">
      <alignment horizontal="center" vertical="center"/>
    </xf>
    <xf numFmtId="2" fontId="64" fillId="3" borderId="27" xfId="0" applyNumberFormat="1" applyFont="1" applyFill="1" applyBorder="1" applyAlignment="1">
      <alignment horizontal="center" vertical="center"/>
    </xf>
    <xf numFmtId="2" fontId="40" fillId="0" borderId="0" xfId="0" applyNumberFormat="1" applyFont="1" applyAlignment="1">
      <alignment horizontal="center" vertical="center"/>
    </xf>
    <xf numFmtId="2" fontId="64" fillId="9" borderId="54" xfId="0" applyNumberFormat="1" applyFont="1" applyFill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66" fontId="70" fillId="15" borderId="53" xfId="0" applyNumberFormat="1" applyFont="1" applyFill="1" applyBorder="1" applyAlignment="1">
      <alignment horizontal="center" vertical="center"/>
    </xf>
    <xf numFmtId="2" fontId="64" fillId="5" borderId="53" xfId="0" applyNumberFormat="1" applyFont="1" applyFill="1" applyBorder="1" applyAlignment="1">
      <alignment horizontal="center" vertical="center"/>
    </xf>
    <xf numFmtId="2" fontId="64" fillId="3" borderId="77" xfId="0" applyNumberFormat="1" applyFont="1" applyFill="1" applyBorder="1" applyAlignment="1">
      <alignment horizontal="center" vertical="center"/>
    </xf>
    <xf numFmtId="0" fontId="71" fillId="0" borderId="15" xfId="0" applyFont="1" applyBorder="1" applyAlignment="1">
      <alignment horizontal="center" vertical="center"/>
    </xf>
    <xf numFmtId="0" fontId="71" fillId="0" borderId="0" xfId="0" applyFont="1" applyAlignment="1">
      <alignment horizontal="center" vertical="center"/>
    </xf>
    <xf numFmtId="166" fontId="0" fillId="0" borderId="0" xfId="0" applyNumberFormat="1"/>
    <xf numFmtId="2" fontId="0" fillId="0" borderId="15" xfId="0" applyNumberFormat="1" applyBorder="1" applyAlignment="1">
      <alignment horizontal="center" vertical="center"/>
    </xf>
    <xf numFmtId="166" fontId="0" fillId="0" borderId="15" xfId="0" applyNumberFormat="1" applyBorder="1" applyAlignment="1">
      <alignment horizontal="center" vertical="center"/>
    </xf>
    <xf numFmtId="165" fontId="0" fillId="0" borderId="15" xfId="0" applyNumberFormat="1" applyBorder="1" applyAlignment="1">
      <alignment horizontal="center" vertical="center"/>
    </xf>
    <xf numFmtId="2" fontId="0" fillId="0" borderId="0" xfId="0" applyNumberFormat="1"/>
    <xf numFmtId="0" fontId="74" fillId="0" borderId="0" xfId="4" applyFont="1"/>
    <xf numFmtId="0" fontId="75" fillId="0" borderId="0" xfId="5"/>
    <xf numFmtId="0" fontId="73" fillId="0" borderId="0" xfId="4"/>
    <xf numFmtId="167" fontId="73" fillId="0" borderId="0" xfId="4" applyNumberFormat="1"/>
    <xf numFmtId="15" fontId="73" fillId="0" borderId="0" xfId="4" quotePrefix="1" applyNumberFormat="1"/>
    <xf numFmtId="0" fontId="77" fillId="0" borderId="0" xfId="6" applyFont="1">
      <alignment horizontal="left" vertical="center"/>
    </xf>
    <xf numFmtId="0" fontId="78" fillId="0" borderId="0" xfId="7"/>
    <xf numFmtId="164" fontId="4" fillId="2" borderId="40" xfId="1" applyFont="1" applyFill="1" applyBorder="1" applyAlignment="1">
      <alignment horizontal="center" vertical="center"/>
    </xf>
    <xf numFmtId="164" fontId="4" fillId="2" borderId="6" xfId="1" applyFont="1" applyFill="1" applyBorder="1" applyAlignment="1">
      <alignment horizontal="center" vertical="center"/>
    </xf>
    <xf numFmtId="164" fontId="6" fillId="2" borderId="15" xfId="1" applyFont="1" applyFill="1" applyBorder="1" applyAlignment="1" applyProtection="1">
      <alignment horizontal="center" vertical="center"/>
      <protection locked="0"/>
    </xf>
    <xf numFmtId="164" fontId="6" fillId="2" borderId="15" xfId="1" applyFont="1" applyFill="1" applyBorder="1" applyAlignment="1">
      <alignment horizontal="center" vertical="center"/>
    </xf>
    <xf numFmtId="164" fontId="6" fillId="2" borderId="13" xfId="1" applyFont="1" applyFill="1" applyBorder="1" applyAlignment="1" applyProtection="1">
      <alignment horizontal="center" vertical="center"/>
      <protection locked="0"/>
    </xf>
    <xf numFmtId="164" fontId="6" fillId="2" borderId="14" xfId="1" applyFont="1" applyFill="1" applyBorder="1" applyAlignment="1" applyProtection="1">
      <alignment horizontal="center" vertical="center"/>
      <protection locked="0"/>
    </xf>
    <xf numFmtId="164" fontId="6" fillId="2" borderId="14" xfId="1" applyFont="1" applyFill="1" applyBorder="1" applyAlignment="1">
      <alignment horizontal="center" vertical="center"/>
    </xf>
    <xf numFmtId="0" fontId="0" fillId="0" borderId="94" xfId="0" applyBorder="1" applyProtection="1">
      <protection locked="0"/>
    </xf>
    <xf numFmtId="0" fontId="0" fillId="0" borderId="95" xfId="0" applyBorder="1" applyProtection="1">
      <protection locked="0"/>
    </xf>
    <xf numFmtId="164" fontId="7" fillId="2" borderId="17" xfId="1" applyFont="1" applyFill="1" applyBorder="1" applyAlignment="1" applyProtection="1">
      <alignment horizontal="center" vertical="center"/>
      <protection locked="0"/>
    </xf>
    <xf numFmtId="164" fontId="7" fillId="0" borderId="22" xfId="1" applyFont="1" applyBorder="1" applyAlignment="1" applyProtection="1">
      <alignment horizontal="center" vertical="center"/>
      <protection locked="0"/>
    </xf>
    <xf numFmtId="0" fontId="0" fillId="0" borderId="0" xfId="0"/>
    <xf numFmtId="0" fontId="0" fillId="0" borderId="0" xfId="0"/>
    <xf numFmtId="0" fontId="0" fillId="0" borderId="0" xfId="0"/>
    <xf numFmtId="0" fontId="48" fillId="5" borderId="34" xfId="0" applyFont="1" applyFill="1" applyBorder="1" applyAlignment="1">
      <alignment horizontal="center" vertical="center"/>
    </xf>
    <xf numFmtId="0" fontId="42" fillId="20" borderId="61" xfId="0" applyFont="1" applyFill="1" applyBorder="1" applyAlignment="1">
      <alignment horizontal="center" vertical="center"/>
    </xf>
    <xf numFmtId="0" fontId="50" fillId="5" borderId="0" xfId="0" applyFont="1" applyFill="1" applyAlignment="1">
      <alignment horizontal="center" vertical="center"/>
    </xf>
    <xf numFmtId="0" fontId="0" fillId="0" borderId="0" xfId="0"/>
    <xf numFmtId="0" fontId="50" fillId="3" borderId="34" xfId="0" applyFont="1" applyFill="1" applyBorder="1" applyAlignment="1">
      <alignment horizontal="center" vertical="center"/>
    </xf>
    <xf numFmtId="0" fontId="16" fillId="15" borderId="0" xfId="0" applyFont="1" applyFill="1" applyAlignment="1">
      <alignment horizontal="center" vertical="center"/>
    </xf>
    <xf numFmtId="0" fontId="28" fillId="0" borderId="3" xfId="0" applyFont="1" applyBorder="1" applyAlignment="1">
      <alignment horizontal="center" vertical="center"/>
    </xf>
    <xf numFmtId="0" fontId="28" fillId="0" borderId="34" xfId="0" applyFont="1" applyBorder="1" applyAlignment="1">
      <alignment horizontal="center" vertical="center"/>
    </xf>
    <xf numFmtId="0" fontId="31" fillId="9" borderId="3" xfId="0" applyFont="1" applyFill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5" fontId="0" fillId="0" borderId="2" xfId="0" applyNumberFormat="1" applyBorder="1" applyAlignment="1">
      <alignment horizontal="center" vertical="center"/>
    </xf>
    <xf numFmtId="165" fontId="0" fillId="0" borderId="79" xfId="0" applyNumberFormat="1" applyBorder="1" applyAlignment="1">
      <alignment horizontal="center" vertical="center"/>
    </xf>
    <xf numFmtId="0" fontId="79" fillId="0" borderId="7" xfId="0" applyFont="1" applyBorder="1" applyAlignment="1" applyProtection="1">
      <alignment horizontal="center" vertical="center"/>
      <protection locked="0"/>
    </xf>
    <xf numFmtId="0" fontId="79" fillId="0" borderId="8" xfId="0" applyFont="1" applyBorder="1" applyAlignment="1" applyProtection="1">
      <alignment horizontal="center" vertical="center"/>
      <protection locked="0"/>
    </xf>
    <xf numFmtId="0" fontId="79" fillId="0" borderId="16" xfId="0" applyFont="1" applyBorder="1" applyAlignment="1" applyProtection="1">
      <alignment horizontal="center" vertical="center"/>
      <protection locked="0"/>
    </xf>
    <xf numFmtId="0" fontId="79" fillId="0" borderId="18" xfId="0" applyFont="1" applyBorder="1" applyAlignment="1" applyProtection="1">
      <alignment horizontal="center" vertical="center"/>
      <protection locked="0"/>
    </xf>
    <xf numFmtId="0" fontId="79" fillId="0" borderId="15" xfId="0" applyFont="1" applyBorder="1" applyAlignment="1" applyProtection="1">
      <alignment horizontal="center" vertical="center"/>
      <protection locked="0"/>
    </xf>
    <xf numFmtId="0" fontId="79" fillId="0" borderId="22" xfId="0" applyFont="1" applyBorder="1" applyAlignment="1" applyProtection="1">
      <alignment horizontal="center" vertical="center"/>
      <protection locked="0"/>
    </xf>
    <xf numFmtId="0" fontId="80" fillId="0" borderId="0" xfId="0" applyFont="1" applyAlignment="1">
      <alignment horizontal="center" vertical="center"/>
    </xf>
    <xf numFmtId="14" fontId="0" fillId="0" borderId="15" xfId="0" applyNumberFormat="1" applyBorder="1" applyAlignment="1">
      <alignment horizontal="center" vertical="center"/>
    </xf>
    <xf numFmtId="0" fontId="0" fillId="0" borderId="0" xfId="0"/>
    <xf numFmtId="0" fontId="37" fillId="13" borderId="41" xfId="0" applyFont="1" applyFill="1" applyBorder="1" applyAlignment="1">
      <alignment horizontal="center" vertical="center" wrapText="1"/>
    </xf>
    <xf numFmtId="0" fontId="37" fillId="13" borderId="31" xfId="0" applyFont="1" applyFill="1" applyBorder="1" applyAlignment="1">
      <alignment horizontal="center" vertical="center" wrapText="1"/>
    </xf>
    <xf numFmtId="0" fontId="37" fillId="13" borderId="43" xfId="0" applyFont="1" applyFill="1" applyBorder="1" applyAlignment="1">
      <alignment horizontal="center" vertical="center" wrapText="1"/>
    </xf>
    <xf numFmtId="0" fontId="37" fillId="13" borderId="50" xfId="0" applyFont="1" applyFill="1" applyBorder="1" applyAlignment="1">
      <alignment horizontal="center" vertical="center" wrapText="1"/>
    </xf>
    <xf numFmtId="0" fontId="37" fillId="13" borderId="37" xfId="0" applyFont="1" applyFill="1" applyBorder="1" applyAlignment="1">
      <alignment horizontal="center" vertical="center" wrapText="1"/>
    </xf>
    <xf numFmtId="0" fontId="37" fillId="13" borderId="52" xfId="0" applyFont="1" applyFill="1" applyBorder="1" applyAlignment="1">
      <alignment horizontal="center" vertical="center" wrapText="1"/>
    </xf>
    <xf numFmtId="0" fontId="36" fillId="11" borderId="44" xfId="0" applyFont="1" applyFill="1" applyBorder="1" applyAlignment="1">
      <alignment horizontal="center" vertical="center" wrapText="1"/>
    </xf>
    <xf numFmtId="0" fontId="36" fillId="11" borderId="49" xfId="0" applyFont="1" applyFill="1" applyBorder="1" applyAlignment="1">
      <alignment horizontal="center" vertical="center"/>
    </xf>
    <xf numFmtId="0" fontId="38" fillId="9" borderId="45" xfId="0" applyFont="1" applyFill="1" applyBorder="1" applyAlignment="1">
      <alignment horizontal="center" vertical="center"/>
    </xf>
    <xf numFmtId="0" fontId="38" fillId="9" borderId="0" xfId="0" applyFont="1" applyFill="1" applyAlignment="1">
      <alignment horizontal="center" vertical="center"/>
    </xf>
    <xf numFmtId="0" fontId="31" fillId="9" borderId="33" xfId="0" applyFont="1" applyFill="1" applyBorder="1" applyAlignment="1">
      <alignment horizontal="center" vertical="center"/>
    </xf>
    <xf numFmtId="0" fontId="31" fillId="9" borderId="34" xfId="0" applyFont="1" applyFill="1" applyBorder="1" applyAlignment="1">
      <alignment horizontal="center" vertical="center"/>
    </xf>
    <xf numFmtId="2" fontId="41" fillId="0" borderId="57" xfId="0" applyNumberFormat="1" applyFont="1" applyBorder="1" applyAlignment="1">
      <alignment horizontal="center" vertical="center"/>
    </xf>
    <xf numFmtId="2" fontId="41" fillId="0" borderId="58" xfId="0" applyNumberFormat="1" applyFont="1" applyBorder="1" applyAlignment="1">
      <alignment horizontal="center" vertical="center"/>
    </xf>
    <xf numFmtId="2" fontId="41" fillId="0" borderId="59" xfId="0" applyNumberFormat="1" applyFont="1" applyBorder="1" applyAlignment="1">
      <alignment horizontal="center" vertical="center"/>
    </xf>
    <xf numFmtId="0" fontId="28" fillId="0" borderId="3" xfId="0" applyFont="1" applyBorder="1" applyAlignment="1">
      <alignment horizontal="center" vertical="center"/>
    </xf>
    <xf numFmtId="0" fontId="28" fillId="0" borderId="34" xfId="0" applyFont="1" applyBorder="1" applyAlignment="1">
      <alignment horizontal="center" vertical="center"/>
    </xf>
    <xf numFmtId="0" fontId="29" fillId="7" borderId="28" xfId="0" applyFont="1" applyFill="1" applyBorder="1" applyAlignment="1">
      <alignment horizontal="center" vertical="center"/>
    </xf>
    <xf numFmtId="0" fontId="29" fillId="7" borderId="3" xfId="0" applyFont="1" applyFill="1" applyBorder="1" applyAlignment="1">
      <alignment horizontal="center" vertical="center"/>
    </xf>
    <xf numFmtId="0" fontId="29" fillId="7" borderId="29" xfId="0" applyFont="1" applyFill="1" applyBorder="1" applyAlignment="1">
      <alignment horizontal="center" vertical="center"/>
    </xf>
    <xf numFmtId="0" fontId="29" fillId="7" borderId="33" xfId="0" applyFont="1" applyFill="1" applyBorder="1" applyAlignment="1">
      <alignment horizontal="center" vertical="center"/>
    </xf>
    <xf numFmtId="0" fontId="29" fillId="7" borderId="34" xfId="0" applyFont="1" applyFill="1" applyBorder="1" applyAlignment="1">
      <alignment horizontal="center" vertical="center"/>
    </xf>
    <xf numFmtId="0" fontId="29" fillId="7" borderId="35" xfId="0" applyFont="1" applyFill="1" applyBorder="1" applyAlignment="1">
      <alignment horizontal="center" vertical="center"/>
    </xf>
    <xf numFmtId="0" fontId="30" fillId="8" borderId="30" xfId="0" applyFont="1" applyFill="1" applyBorder="1" applyAlignment="1">
      <alignment horizontal="center" vertical="center"/>
    </xf>
    <xf numFmtId="0" fontId="30" fillId="8" borderId="31" xfId="0" applyFont="1" applyFill="1" applyBorder="1" applyAlignment="1">
      <alignment horizontal="center" vertical="center"/>
    </xf>
    <xf numFmtId="0" fontId="30" fillId="8" borderId="32" xfId="0" applyFont="1" applyFill="1" applyBorder="1" applyAlignment="1">
      <alignment horizontal="center" vertical="center"/>
    </xf>
    <xf numFmtId="0" fontId="30" fillId="8" borderId="36" xfId="0" applyFont="1" applyFill="1" applyBorder="1" applyAlignment="1">
      <alignment horizontal="center" vertical="center"/>
    </xf>
    <xf numFmtId="0" fontId="30" fillId="8" borderId="37" xfId="0" applyFont="1" applyFill="1" applyBorder="1" applyAlignment="1">
      <alignment horizontal="center" vertical="center"/>
    </xf>
    <xf numFmtId="0" fontId="30" fillId="8" borderId="38" xfId="0" applyFont="1" applyFill="1" applyBorder="1" applyAlignment="1">
      <alignment horizontal="center" vertical="center"/>
    </xf>
    <xf numFmtId="0" fontId="31" fillId="9" borderId="28" xfId="0" applyFont="1" applyFill="1" applyBorder="1" applyAlignment="1">
      <alignment horizontal="center" vertical="center"/>
    </xf>
    <xf numFmtId="0" fontId="31" fillId="9" borderId="3" xfId="0" applyFont="1" applyFill="1" applyBorder="1" applyAlignment="1">
      <alignment horizontal="center" vertical="center"/>
    </xf>
    <xf numFmtId="0" fontId="33" fillId="10" borderId="28" xfId="0" applyFont="1" applyFill="1" applyBorder="1" applyAlignment="1">
      <alignment horizontal="center" vertical="center"/>
    </xf>
    <xf numFmtId="0" fontId="33" fillId="10" borderId="3" xfId="0" applyFont="1" applyFill="1" applyBorder="1" applyAlignment="1">
      <alignment horizontal="center" vertical="center"/>
    </xf>
    <xf numFmtId="0" fontId="33" fillId="10" borderId="29" xfId="0" applyFont="1" applyFill="1" applyBorder="1" applyAlignment="1">
      <alignment horizontal="center" vertical="center"/>
    </xf>
    <xf numFmtId="0" fontId="33" fillId="10" borderId="45" xfId="0" applyFont="1" applyFill="1" applyBorder="1" applyAlignment="1">
      <alignment horizontal="center" vertical="center"/>
    </xf>
    <xf numFmtId="0" fontId="33" fillId="10" borderId="0" xfId="0" applyFont="1" applyFill="1" applyAlignment="1">
      <alignment horizontal="center" vertical="center"/>
    </xf>
    <xf numFmtId="0" fontId="33" fillId="10" borderId="46" xfId="0" applyFont="1" applyFill="1" applyBorder="1" applyAlignment="1">
      <alignment horizontal="center" vertical="center"/>
    </xf>
    <xf numFmtId="0" fontId="33" fillId="10" borderId="33" xfId="0" applyFont="1" applyFill="1" applyBorder="1" applyAlignment="1">
      <alignment horizontal="center" vertical="center"/>
    </xf>
    <xf numFmtId="0" fontId="33" fillId="10" borderId="34" xfId="0" applyFont="1" applyFill="1" applyBorder="1" applyAlignment="1">
      <alignment horizontal="center" vertical="center"/>
    </xf>
    <xf numFmtId="0" fontId="33" fillId="10" borderId="35" xfId="0" applyFont="1" applyFill="1" applyBorder="1" applyAlignment="1">
      <alignment horizontal="center" vertical="center"/>
    </xf>
    <xf numFmtId="0" fontId="34" fillId="0" borderId="28" xfId="0" applyFont="1" applyBorder="1" applyAlignment="1">
      <alignment horizontal="center" vertical="center"/>
    </xf>
    <xf numFmtId="0" fontId="34" fillId="0" borderId="3" xfId="0" applyFont="1" applyBorder="1" applyAlignment="1">
      <alignment horizontal="center" vertical="center"/>
    </xf>
    <xf numFmtId="0" fontId="34" fillId="0" borderId="29" xfId="0" applyFont="1" applyBorder="1" applyAlignment="1">
      <alignment horizontal="center" vertical="center"/>
    </xf>
    <xf numFmtId="0" fontId="34" fillId="0" borderId="45" xfId="0" applyFont="1" applyBorder="1" applyAlignment="1">
      <alignment horizontal="center" vertical="center"/>
    </xf>
    <xf numFmtId="0" fontId="34" fillId="0" borderId="0" xfId="0" applyFont="1" applyAlignment="1">
      <alignment horizontal="center" vertical="center"/>
    </xf>
    <xf numFmtId="0" fontId="34" fillId="0" borderId="46" xfId="0" applyFont="1" applyBorder="1" applyAlignment="1">
      <alignment horizontal="center" vertical="center"/>
    </xf>
    <xf numFmtId="0" fontId="34" fillId="0" borderId="33" xfId="0" applyFont="1" applyBorder="1" applyAlignment="1">
      <alignment horizontal="center" vertical="center"/>
    </xf>
    <xf numFmtId="0" fontId="34" fillId="0" borderId="34" xfId="0" applyFont="1" applyBorder="1" applyAlignment="1">
      <alignment horizontal="center" vertical="center"/>
    </xf>
    <xf numFmtId="0" fontId="34" fillId="0" borderId="35" xfId="0" applyFont="1" applyBorder="1" applyAlignment="1">
      <alignment horizontal="center" vertical="center"/>
    </xf>
    <xf numFmtId="0" fontId="35" fillId="11" borderId="40" xfId="0" applyFont="1" applyFill="1" applyBorder="1" applyAlignment="1">
      <alignment horizontal="center" vertical="center" wrapText="1"/>
    </xf>
    <xf numFmtId="0" fontId="35" fillId="11" borderId="48" xfId="0" applyFont="1" applyFill="1" applyBorder="1" applyAlignment="1">
      <alignment horizontal="center" vertical="center"/>
    </xf>
    <xf numFmtId="0" fontId="16" fillId="12" borderId="6" xfId="0" applyFont="1" applyFill="1" applyBorder="1" applyAlignment="1">
      <alignment horizontal="center" vertical="center" wrapText="1"/>
    </xf>
    <xf numFmtId="0" fontId="16" fillId="12" borderId="49" xfId="0" applyFont="1" applyFill="1" applyBorder="1" applyAlignment="1">
      <alignment horizontal="center" vertical="center"/>
    </xf>
    <xf numFmtId="0" fontId="36" fillId="12" borderId="41" xfId="0" applyFont="1" applyFill="1" applyBorder="1" applyAlignment="1">
      <alignment horizontal="center" vertical="center" wrapText="1"/>
    </xf>
    <xf numFmtId="0" fontId="36" fillId="12" borderId="32" xfId="0" applyFont="1" applyFill="1" applyBorder="1" applyAlignment="1">
      <alignment horizontal="center" vertical="center" wrapText="1"/>
    </xf>
    <xf numFmtId="0" fontId="36" fillId="12" borderId="50" xfId="0" applyFont="1" applyFill="1" applyBorder="1" applyAlignment="1">
      <alignment horizontal="center" vertical="center" wrapText="1"/>
    </xf>
    <xf numFmtId="0" fontId="36" fillId="12" borderId="38" xfId="0" applyFont="1" applyFill="1" applyBorder="1" applyAlignment="1">
      <alignment horizontal="center" vertical="center" wrapText="1"/>
    </xf>
    <xf numFmtId="0" fontId="36" fillId="13" borderId="42" xfId="0" applyFont="1" applyFill="1" applyBorder="1" applyAlignment="1">
      <alignment horizontal="center" vertical="center" wrapText="1"/>
    </xf>
    <xf numFmtId="0" fontId="36" fillId="13" borderId="51" xfId="0" applyFont="1" applyFill="1" applyBorder="1" applyAlignment="1">
      <alignment horizontal="center" vertical="center" wrapText="1"/>
    </xf>
    <xf numFmtId="0" fontId="16" fillId="15" borderId="45" xfId="0" applyFont="1" applyFill="1" applyBorder="1" applyAlignment="1">
      <alignment horizontal="center" vertical="center"/>
    </xf>
    <xf numFmtId="0" fontId="16" fillId="15" borderId="0" xfId="0" applyFont="1" applyFill="1" applyAlignment="1">
      <alignment horizontal="center" vertical="center"/>
    </xf>
    <xf numFmtId="0" fontId="43" fillId="8" borderId="28" xfId="0" applyFont="1" applyFill="1" applyBorder="1" applyAlignment="1">
      <alignment horizontal="center" vertical="center"/>
    </xf>
    <xf numFmtId="0" fontId="43" fillId="8" borderId="3" xfId="0" applyFont="1" applyFill="1" applyBorder="1" applyAlignment="1">
      <alignment horizontal="center" vertical="center"/>
    </xf>
    <xf numFmtId="0" fontId="43" fillId="8" borderId="45" xfId="0" applyFont="1" applyFill="1" applyBorder="1" applyAlignment="1">
      <alignment horizontal="center" vertical="center"/>
    </xf>
    <xf numFmtId="0" fontId="43" fillId="8" borderId="0" xfId="0" applyFont="1" applyFill="1" applyAlignment="1">
      <alignment horizontal="center" vertical="center"/>
    </xf>
    <xf numFmtId="2" fontId="40" fillId="12" borderId="60" xfId="0" applyNumberFormat="1" applyFont="1" applyFill="1" applyBorder="1" applyAlignment="1">
      <alignment horizontal="center" vertical="center"/>
    </xf>
    <xf numFmtId="2" fontId="40" fillId="12" borderId="5" xfId="0" applyNumberFormat="1" applyFont="1" applyFill="1" applyBorder="1" applyAlignment="1">
      <alignment horizontal="center" vertical="center"/>
    </xf>
    <xf numFmtId="2" fontId="41" fillId="0" borderId="60" xfId="0" applyNumberFormat="1" applyFont="1" applyBorder="1" applyAlignment="1">
      <alignment horizontal="center" vertical="center"/>
    </xf>
    <xf numFmtId="2" fontId="41" fillId="0" borderId="61" xfId="0" applyNumberFormat="1" applyFont="1" applyBorder="1" applyAlignment="1">
      <alignment horizontal="center" vertical="center"/>
    </xf>
    <xf numFmtId="2" fontId="41" fillId="0" borderId="5" xfId="0" applyNumberFormat="1" applyFont="1" applyBorder="1" applyAlignment="1">
      <alignment horizontal="center" vertical="center"/>
    </xf>
    <xf numFmtId="0" fontId="27" fillId="0" borderId="62" xfId="0" applyFont="1" applyBorder="1" applyAlignment="1">
      <alignment horizontal="center"/>
    </xf>
    <xf numFmtId="0" fontId="27" fillId="0" borderId="63" xfId="0" applyFont="1" applyBorder="1" applyAlignment="1">
      <alignment horizontal="center"/>
    </xf>
    <xf numFmtId="0" fontId="27" fillId="0" borderId="33" xfId="0" applyFont="1" applyBorder="1" applyAlignment="1">
      <alignment horizontal="center"/>
    </xf>
    <xf numFmtId="0" fontId="27" fillId="0" borderId="35" xfId="0" applyFont="1" applyBorder="1" applyAlignment="1">
      <alignment horizontal="center"/>
    </xf>
    <xf numFmtId="0" fontId="27" fillId="7" borderId="60" xfId="0" applyFont="1" applyFill="1" applyBorder="1" applyAlignment="1">
      <alignment horizontal="center"/>
    </xf>
    <xf numFmtId="0" fontId="27" fillId="7" borderId="61" xfId="0" applyFont="1" applyFill="1" applyBorder="1" applyAlignment="1">
      <alignment horizontal="center"/>
    </xf>
    <xf numFmtId="0" fontId="27" fillId="7" borderId="5" xfId="0" applyFont="1" applyFill="1" applyBorder="1" applyAlignment="1">
      <alignment horizontal="center"/>
    </xf>
    <xf numFmtId="0" fontId="16" fillId="15" borderId="34" xfId="0" applyFont="1" applyFill="1" applyBorder="1" applyAlignment="1">
      <alignment horizontal="center" vertical="center"/>
    </xf>
    <xf numFmtId="0" fontId="45" fillId="8" borderId="33" xfId="0" applyFont="1" applyFill="1" applyBorder="1" applyAlignment="1">
      <alignment horizontal="center" vertical="center" wrapText="1"/>
    </xf>
    <xf numFmtId="0" fontId="46" fillId="8" borderId="34" xfId="0" applyFont="1" applyFill="1" applyBorder="1" applyAlignment="1">
      <alignment horizontal="center" vertical="center" wrapText="1"/>
    </xf>
    <xf numFmtId="0" fontId="46" fillId="8" borderId="35" xfId="0" applyFont="1" applyFill="1" applyBorder="1" applyAlignment="1">
      <alignment horizontal="center" vertical="center" wrapText="1"/>
    </xf>
    <xf numFmtId="0" fontId="48" fillId="3" borderId="28" xfId="0" applyFont="1" applyFill="1" applyBorder="1" applyAlignment="1">
      <alignment horizontal="center" vertical="center"/>
    </xf>
    <xf numFmtId="0" fontId="48" fillId="3" borderId="3" xfId="0" applyFont="1" applyFill="1" applyBorder="1" applyAlignment="1">
      <alignment horizontal="center" vertical="center"/>
    </xf>
    <xf numFmtId="0" fontId="48" fillId="3" borderId="29" xfId="0" applyFont="1" applyFill="1" applyBorder="1" applyAlignment="1">
      <alignment horizontal="center" vertical="center"/>
    </xf>
    <xf numFmtId="0" fontId="49" fillId="8" borderId="45" xfId="0" applyFont="1" applyFill="1" applyBorder="1" applyAlignment="1">
      <alignment horizontal="center" vertical="center"/>
    </xf>
    <xf numFmtId="0" fontId="49" fillId="8" borderId="0" xfId="0" applyFont="1" applyFill="1" applyAlignment="1">
      <alignment horizontal="center" vertical="center"/>
    </xf>
    <xf numFmtId="0" fontId="30" fillId="8" borderId="0" xfId="0" applyFont="1" applyFill="1" applyAlignment="1">
      <alignment horizontal="center" vertical="center"/>
    </xf>
    <xf numFmtId="0" fontId="0" fillId="0" borderId="0" xfId="0"/>
    <xf numFmtId="2" fontId="0" fillId="12" borderId="60" xfId="0" applyNumberFormat="1" applyFill="1" applyBorder="1" applyAlignment="1">
      <alignment horizontal="center" vertical="center"/>
    </xf>
    <xf numFmtId="2" fontId="0" fillId="12" borderId="5" xfId="0" applyNumberFormat="1" applyFill="1" applyBorder="1" applyAlignment="1">
      <alignment horizontal="center" vertical="center"/>
    </xf>
    <xf numFmtId="0" fontId="50" fillId="3" borderId="33" xfId="0" applyFont="1" applyFill="1" applyBorder="1" applyAlignment="1">
      <alignment horizontal="center" vertical="center"/>
    </xf>
    <xf numFmtId="0" fontId="50" fillId="3" borderId="34" xfId="0" applyFont="1" applyFill="1" applyBorder="1" applyAlignment="1">
      <alignment horizontal="center" vertical="center"/>
    </xf>
    <xf numFmtId="0" fontId="50" fillId="3" borderId="35" xfId="0" applyFont="1" applyFill="1" applyBorder="1" applyAlignment="1">
      <alignment horizontal="center" vertical="center"/>
    </xf>
    <xf numFmtId="0" fontId="50" fillId="5" borderId="45" xfId="0" applyFont="1" applyFill="1" applyBorder="1" applyAlignment="1">
      <alignment horizontal="center" vertical="center"/>
    </xf>
    <xf numFmtId="0" fontId="50" fillId="5" borderId="0" xfId="0" applyFont="1" applyFill="1" applyAlignment="1">
      <alignment horizontal="center" vertical="center"/>
    </xf>
    <xf numFmtId="0" fontId="50" fillId="5" borderId="46" xfId="0" applyFont="1" applyFill="1" applyBorder="1" applyAlignment="1">
      <alignment horizontal="center" vertical="center"/>
    </xf>
    <xf numFmtId="0" fontId="35" fillId="18" borderId="68" xfId="0" applyFont="1" applyFill="1" applyBorder="1" applyAlignment="1">
      <alignment horizontal="center" vertical="center" wrapText="1"/>
    </xf>
    <xf numFmtId="0" fontId="35" fillId="18" borderId="68" xfId="0" applyFont="1" applyFill="1" applyBorder="1" applyAlignment="1">
      <alignment horizontal="center" vertical="center"/>
    </xf>
    <xf numFmtId="0" fontId="42" fillId="19" borderId="69" xfId="0" applyFont="1" applyFill="1" applyBorder="1" applyAlignment="1">
      <alignment horizontal="center" vertical="center" wrapText="1"/>
    </xf>
    <xf numFmtId="0" fontId="42" fillId="19" borderId="69" xfId="0" applyFont="1" applyFill="1" applyBorder="1" applyAlignment="1">
      <alignment horizontal="center" vertical="center"/>
    </xf>
    <xf numFmtId="0" fontId="42" fillId="3" borderId="42" xfId="0" applyFont="1" applyFill="1" applyBorder="1" applyAlignment="1">
      <alignment horizontal="center" vertical="center" wrapText="1"/>
    </xf>
    <xf numFmtId="0" fontId="42" fillId="3" borderId="72" xfId="0" applyFont="1" applyFill="1" applyBorder="1" applyAlignment="1">
      <alignment horizontal="center" vertical="center"/>
    </xf>
    <xf numFmtId="0" fontId="42" fillId="12" borderId="6" xfId="0" applyFont="1" applyFill="1" applyBorder="1" applyAlignment="1">
      <alignment horizontal="center" vertical="center" wrapText="1"/>
    </xf>
    <xf numFmtId="0" fontId="42" fillId="12" borderId="73" xfId="0" applyFont="1" applyFill="1" applyBorder="1" applyAlignment="1">
      <alignment horizontal="center" vertical="center" wrapText="1"/>
    </xf>
    <xf numFmtId="0" fontId="36" fillId="0" borderId="70" xfId="0" applyFont="1" applyBorder="1" applyAlignment="1">
      <alignment horizontal="center" vertical="center" wrapText="1"/>
    </xf>
    <xf numFmtId="0" fontId="36" fillId="0" borderId="74" xfId="0" applyFont="1" applyBorder="1" applyAlignment="1">
      <alignment horizontal="center" vertical="center" wrapText="1"/>
    </xf>
    <xf numFmtId="0" fontId="36" fillId="0" borderId="52" xfId="0" applyFont="1" applyBorder="1" applyAlignment="1">
      <alignment horizontal="center" vertical="center" wrapText="1"/>
    </xf>
    <xf numFmtId="0" fontId="36" fillId="0" borderId="71" xfId="0" applyFont="1" applyBorder="1" applyAlignment="1">
      <alignment horizontal="center" vertical="center" wrapText="1"/>
    </xf>
    <xf numFmtId="0" fontId="36" fillId="0" borderId="69" xfId="0" applyFont="1" applyBorder="1" applyAlignment="1">
      <alignment horizontal="center" vertical="center" wrapText="1"/>
    </xf>
    <xf numFmtId="0" fontId="36" fillId="0" borderId="50" xfId="0" applyFont="1" applyBorder="1" applyAlignment="1">
      <alignment horizontal="center" vertical="center" wrapText="1"/>
    </xf>
    <xf numFmtId="0" fontId="31" fillId="0" borderId="3" xfId="0" applyFont="1" applyBorder="1" applyAlignment="1">
      <alignment horizontal="center" vertical="center" wrapText="1"/>
    </xf>
    <xf numFmtId="0" fontId="31" fillId="0" borderId="0" xfId="0" applyFont="1" applyAlignment="1">
      <alignment horizontal="center" vertical="center" wrapText="1"/>
    </xf>
    <xf numFmtId="0" fontId="31" fillId="0" borderId="37" xfId="0" applyFont="1" applyBorder="1" applyAlignment="1">
      <alignment horizontal="center" vertical="center" wrapText="1"/>
    </xf>
    <xf numFmtId="0" fontId="55" fillId="7" borderId="60" xfId="3" applyFont="1" applyFill="1" applyBorder="1" applyAlignment="1">
      <alignment horizontal="center" vertical="center"/>
    </xf>
    <xf numFmtId="0" fontId="55" fillId="7" borderId="61" xfId="3" applyFont="1" applyFill="1" applyBorder="1" applyAlignment="1">
      <alignment horizontal="center" vertical="center"/>
    </xf>
    <xf numFmtId="0" fontId="50" fillId="5" borderId="28" xfId="0" applyFont="1" applyFill="1" applyBorder="1" applyAlignment="1">
      <alignment horizontal="center" vertical="center"/>
    </xf>
    <xf numFmtId="0" fontId="50" fillId="5" borderId="3" xfId="0" applyFont="1" applyFill="1" applyBorder="1" applyAlignment="1">
      <alignment horizontal="center" vertical="center"/>
    </xf>
    <xf numFmtId="0" fontId="50" fillId="5" borderId="29" xfId="0" applyFont="1" applyFill="1" applyBorder="1" applyAlignment="1">
      <alignment horizontal="center" vertical="center"/>
    </xf>
    <xf numFmtId="2" fontId="32" fillId="5" borderId="0" xfId="0" applyNumberFormat="1" applyFont="1" applyFill="1" applyAlignment="1">
      <alignment horizontal="center" vertical="center"/>
    </xf>
    <xf numFmtId="2" fontId="32" fillId="5" borderId="34" xfId="0" applyNumberFormat="1" applyFont="1" applyFill="1" applyBorder="1" applyAlignment="1">
      <alignment horizontal="center" vertical="center"/>
    </xf>
    <xf numFmtId="0" fontId="51" fillId="8" borderId="45" xfId="0" applyFont="1" applyFill="1" applyBorder="1" applyAlignment="1">
      <alignment horizontal="center" vertical="center"/>
    </xf>
    <xf numFmtId="0" fontId="51" fillId="8" borderId="0" xfId="0" applyFont="1" applyFill="1" applyAlignment="1">
      <alignment horizontal="center" vertical="center"/>
    </xf>
    <xf numFmtId="0" fontId="51" fillId="8" borderId="33" xfId="0" applyFont="1" applyFill="1" applyBorder="1" applyAlignment="1">
      <alignment horizontal="center" vertical="center"/>
    </xf>
    <xf numFmtId="0" fontId="51" fillId="8" borderId="34" xfId="0" applyFont="1" applyFill="1" applyBorder="1" applyAlignment="1">
      <alignment horizontal="center" vertical="center"/>
    </xf>
    <xf numFmtId="49" fontId="52" fillId="16" borderId="64" xfId="0" applyNumberFormat="1" applyFont="1" applyFill="1" applyBorder="1" applyAlignment="1">
      <alignment horizontal="center" vertical="center" textRotation="3" wrapText="1"/>
    </xf>
    <xf numFmtId="49" fontId="52" fillId="16" borderId="65" xfId="0" applyNumberFormat="1" applyFont="1" applyFill="1" applyBorder="1" applyAlignment="1">
      <alignment horizontal="center" vertical="center" textRotation="3" wrapText="1"/>
    </xf>
    <xf numFmtId="0" fontId="31" fillId="0" borderId="66" xfId="0" applyFont="1" applyBorder="1" applyAlignment="1">
      <alignment horizontal="center" vertical="center" wrapText="1"/>
    </xf>
    <xf numFmtId="0" fontId="31" fillId="0" borderId="58" xfId="0" applyFont="1" applyBorder="1" applyAlignment="1">
      <alignment horizontal="center" vertical="center" wrapText="1"/>
    </xf>
    <xf numFmtId="0" fontId="31" fillId="0" borderId="67" xfId="0" applyFont="1" applyBorder="1" applyAlignment="1">
      <alignment horizontal="center" vertical="center" wrapText="1"/>
    </xf>
    <xf numFmtId="0" fontId="59" fillId="3" borderId="8" xfId="0" applyFont="1" applyFill="1" applyBorder="1" applyAlignment="1">
      <alignment horizontal="center" vertical="center" wrapText="1"/>
    </xf>
    <xf numFmtId="0" fontId="59" fillId="3" borderId="4" xfId="0" applyFont="1" applyFill="1" applyBorder="1" applyAlignment="1">
      <alignment horizontal="center" vertical="center" wrapText="1"/>
    </xf>
    <xf numFmtId="0" fontId="59" fillId="3" borderId="77" xfId="0" applyFont="1" applyFill="1" applyBorder="1" applyAlignment="1">
      <alignment horizontal="center" vertical="center" wrapText="1"/>
    </xf>
    <xf numFmtId="0" fontId="59" fillId="3" borderId="86" xfId="0" applyFont="1" applyFill="1" applyBorder="1" applyAlignment="1">
      <alignment horizontal="center" vertical="center" wrapText="1"/>
    </xf>
    <xf numFmtId="0" fontId="59" fillId="3" borderId="16" xfId="0" applyFont="1" applyFill="1" applyBorder="1" applyAlignment="1">
      <alignment horizontal="center" vertical="center" wrapText="1"/>
    </xf>
    <xf numFmtId="0" fontId="59" fillId="3" borderId="27" xfId="0" applyFont="1" applyFill="1" applyBorder="1" applyAlignment="1">
      <alignment horizontal="center" vertical="center" wrapText="1"/>
    </xf>
    <xf numFmtId="0" fontId="48" fillId="5" borderId="33" xfId="0" applyFont="1" applyFill="1" applyBorder="1" applyAlignment="1">
      <alignment horizontal="center" vertical="center"/>
    </xf>
    <xf numFmtId="0" fontId="48" fillId="5" borderId="34" xfId="0" applyFont="1" applyFill="1" applyBorder="1" applyAlignment="1">
      <alignment horizontal="center" vertical="center"/>
    </xf>
    <xf numFmtId="0" fontId="48" fillId="5" borderId="35" xfId="0" applyFont="1" applyFill="1" applyBorder="1" applyAlignment="1">
      <alignment horizontal="center" vertical="center"/>
    </xf>
    <xf numFmtId="0" fontId="42" fillId="20" borderId="60" xfId="0" applyFont="1" applyFill="1" applyBorder="1" applyAlignment="1">
      <alignment horizontal="center" vertical="center"/>
    </xf>
    <xf numFmtId="0" fontId="42" fillId="20" borderId="61" xfId="0" applyFont="1" applyFill="1" applyBorder="1" applyAlignment="1">
      <alignment horizontal="center" vertical="center"/>
    </xf>
    <xf numFmtId="0" fontId="36" fillId="11" borderId="39" xfId="0" applyFont="1" applyFill="1" applyBorder="1" applyAlignment="1">
      <alignment horizontal="center" vertical="center" wrapText="1"/>
    </xf>
    <xf numFmtId="0" fontId="36" fillId="11" borderId="53" xfId="0" applyFont="1" applyFill="1" applyBorder="1" applyAlignment="1">
      <alignment horizontal="center" vertical="center"/>
    </xf>
    <xf numFmtId="165" fontId="56" fillId="22" borderId="28" xfId="0" applyNumberFormat="1" applyFont="1" applyFill="1" applyBorder="1" applyAlignment="1">
      <alignment horizontal="center" vertical="center" wrapText="1"/>
    </xf>
    <xf numFmtId="165" fontId="56" fillId="22" borderId="3" xfId="0" applyNumberFormat="1" applyFont="1" applyFill="1" applyBorder="1" applyAlignment="1">
      <alignment horizontal="center" vertical="center" wrapText="1"/>
    </xf>
    <xf numFmtId="165" fontId="56" fillId="22" borderId="29" xfId="0" applyNumberFormat="1" applyFont="1" applyFill="1" applyBorder="1" applyAlignment="1">
      <alignment horizontal="center" vertical="center" wrapText="1"/>
    </xf>
    <xf numFmtId="0" fontId="60" fillId="0" borderId="60" xfId="0" applyFont="1" applyBorder="1" applyAlignment="1">
      <alignment horizontal="center" vertical="center"/>
    </xf>
    <xf numFmtId="0" fontId="60" fillId="0" borderId="61" xfId="0" applyFont="1" applyBorder="1" applyAlignment="1">
      <alignment horizontal="center" vertical="center"/>
    </xf>
    <xf numFmtId="2" fontId="41" fillId="17" borderId="33" xfId="0" applyNumberFormat="1" applyFont="1" applyFill="1" applyBorder="1" applyAlignment="1">
      <alignment horizontal="center" vertical="center"/>
    </xf>
    <xf numFmtId="2" fontId="41" fillId="17" borderId="35" xfId="0" applyNumberFormat="1" applyFont="1" applyFill="1" applyBorder="1" applyAlignment="1">
      <alignment horizontal="center" vertical="center"/>
    </xf>
    <xf numFmtId="2" fontId="0" fillId="12" borderId="33" xfId="0" applyNumberFormat="1" applyFill="1" applyBorder="1" applyAlignment="1">
      <alignment horizontal="center" vertical="center"/>
    </xf>
    <xf numFmtId="2" fontId="0" fillId="12" borderId="35" xfId="0" applyNumberFormat="1" applyFill="1" applyBorder="1" applyAlignment="1">
      <alignment horizontal="center" vertical="center"/>
    </xf>
    <xf numFmtId="2" fontId="41" fillId="0" borderId="33" xfId="0" applyNumberFormat="1" applyFont="1" applyBorder="1" applyAlignment="1">
      <alignment horizontal="center" vertical="center"/>
    </xf>
    <xf numFmtId="2" fontId="41" fillId="0" borderId="34" xfId="0" applyNumberFormat="1" applyFont="1" applyBorder="1" applyAlignment="1">
      <alignment horizontal="center" vertical="center"/>
    </xf>
    <xf numFmtId="2" fontId="41" fillId="0" borderId="35" xfId="0" applyNumberFormat="1" applyFont="1" applyBorder="1" applyAlignment="1">
      <alignment horizontal="center" vertical="center"/>
    </xf>
    <xf numFmtId="165" fontId="56" fillId="22" borderId="33" xfId="0" applyNumberFormat="1" applyFont="1" applyFill="1" applyBorder="1" applyAlignment="1">
      <alignment horizontal="center" vertical="center" wrapText="1"/>
    </xf>
    <xf numFmtId="165" fontId="56" fillId="22" borderId="34" xfId="0" applyNumberFormat="1" applyFont="1" applyFill="1" applyBorder="1" applyAlignment="1">
      <alignment horizontal="center" vertical="center" wrapText="1"/>
    </xf>
    <xf numFmtId="165" fontId="56" fillId="22" borderId="35" xfId="0" applyNumberFormat="1" applyFont="1" applyFill="1" applyBorder="1" applyAlignment="1">
      <alignment horizontal="center" vertical="center" wrapText="1"/>
    </xf>
    <xf numFmtId="0" fontId="57" fillId="23" borderId="28" xfId="0" applyFont="1" applyFill="1" applyBorder="1" applyAlignment="1">
      <alignment horizontal="center" vertical="center" wrapText="1"/>
    </xf>
    <xf numFmtId="0" fontId="57" fillId="23" borderId="3" xfId="0" applyFont="1" applyFill="1" applyBorder="1" applyAlignment="1">
      <alignment horizontal="center" vertical="center" wrapText="1"/>
    </xf>
    <xf numFmtId="0" fontId="57" fillId="23" borderId="29" xfId="0" applyFont="1" applyFill="1" applyBorder="1" applyAlignment="1">
      <alignment horizontal="center" vertical="center" wrapText="1"/>
    </xf>
    <xf numFmtId="0" fontId="57" fillId="23" borderId="33" xfId="0" applyFont="1" applyFill="1" applyBorder="1" applyAlignment="1">
      <alignment horizontal="center" vertical="center" wrapText="1"/>
    </xf>
    <xf numFmtId="0" fontId="57" fillId="23" borderId="34" xfId="0" applyFont="1" applyFill="1" applyBorder="1" applyAlignment="1">
      <alignment horizontal="center" vertical="center" wrapText="1"/>
    </xf>
    <xf numFmtId="0" fontId="57" fillId="23" borderId="35" xfId="0" applyFont="1" applyFill="1" applyBorder="1" applyAlignment="1">
      <alignment horizontal="center" vertical="center" wrapText="1"/>
    </xf>
    <xf numFmtId="0" fontId="58" fillId="20" borderId="45" xfId="0" applyFont="1" applyFill="1" applyBorder="1" applyAlignment="1">
      <alignment horizontal="center" vertical="center" wrapText="1"/>
    </xf>
    <xf numFmtId="0" fontId="59" fillId="9" borderId="7" xfId="0" applyFont="1" applyFill="1" applyBorder="1" applyAlignment="1">
      <alignment horizontal="center" vertical="center" wrapText="1"/>
    </xf>
    <xf numFmtId="0" fontId="59" fillId="9" borderId="23" xfId="0" applyFont="1" applyFill="1" applyBorder="1" applyAlignment="1">
      <alignment horizontal="center" vertical="center" wrapText="1"/>
    </xf>
    <xf numFmtId="0" fontId="59" fillId="9" borderId="9" xfId="0" applyFont="1" applyFill="1" applyBorder="1" applyAlignment="1">
      <alignment horizontal="center" vertical="center" wrapText="1"/>
    </xf>
    <xf numFmtId="0" fontId="59" fillId="9" borderId="25" xfId="0" applyFont="1" applyFill="1" applyBorder="1" applyAlignment="1">
      <alignment horizontal="center" vertical="center" wrapText="1"/>
    </xf>
    <xf numFmtId="0" fontId="58" fillId="15" borderId="7" xfId="0" applyFont="1" applyFill="1" applyBorder="1" applyAlignment="1">
      <alignment horizontal="center" vertical="center" wrapText="1"/>
    </xf>
    <xf numFmtId="0" fontId="58" fillId="15" borderId="83" xfId="0" applyFont="1" applyFill="1" applyBorder="1" applyAlignment="1">
      <alignment horizontal="center" vertical="center" wrapText="1"/>
    </xf>
    <xf numFmtId="0" fontId="58" fillId="15" borderId="9" xfId="0" applyFont="1" applyFill="1" applyBorder="1" applyAlignment="1">
      <alignment horizontal="center" vertical="center" wrapText="1"/>
    </xf>
    <xf numFmtId="0" fontId="58" fillId="15" borderId="84" xfId="0" applyFont="1" applyFill="1" applyBorder="1" applyAlignment="1">
      <alignment horizontal="center" vertical="center" wrapText="1"/>
    </xf>
    <xf numFmtId="0" fontId="31" fillId="11" borderId="39" xfId="0" applyFont="1" applyFill="1" applyBorder="1" applyAlignment="1">
      <alignment horizontal="center" vertical="center" wrapText="1"/>
    </xf>
    <xf numFmtId="0" fontId="0" fillId="0" borderId="39" xfId="0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31" fillId="12" borderId="39" xfId="0" applyFont="1" applyFill="1" applyBorder="1" applyAlignment="1">
      <alignment horizontal="center" vertical="center" wrapText="1"/>
    </xf>
    <xf numFmtId="0" fontId="31" fillId="12" borderId="53" xfId="0" applyFont="1" applyFill="1" applyBorder="1" applyAlignment="1">
      <alignment horizontal="center" vertical="center" wrapText="1"/>
    </xf>
    <xf numFmtId="0" fontId="31" fillId="13" borderId="39" xfId="0" applyFont="1" applyFill="1" applyBorder="1" applyAlignment="1">
      <alignment horizontal="center" vertical="center" wrapText="1"/>
    </xf>
    <xf numFmtId="0" fontId="12" fillId="13" borderId="53" xfId="0" applyFont="1" applyFill="1" applyBorder="1" applyAlignment="1">
      <alignment horizontal="center" vertical="center" wrapText="1"/>
    </xf>
    <xf numFmtId="0" fontId="31" fillId="13" borderId="53" xfId="0" applyFont="1" applyFill="1" applyBorder="1" applyAlignment="1">
      <alignment horizontal="center" vertical="center" wrapText="1"/>
    </xf>
    <xf numFmtId="0" fontId="58" fillId="5" borderId="7" xfId="0" applyFont="1" applyFill="1" applyBorder="1" applyAlignment="1">
      <alignment horizontal="center" vertical="center" wrapText="1"/>
    </xf>
    <xf numFmtId="0" fontId="58" fillId="5" borderId="83" xfId="0" applyFont="1" applyFill="1" applyBorder="1" applyAlignment="1">
      <alignment horizontal="center" vertical="center" wrapText="1"/>
    </xf>
    <xf numFmtId="0" fontId="58" fillId="5" borderId="16" xfId="0" applyFont="1" applyFill="1" applyBorder="1" applyAlignment="1">
      <alignment horizontal="center" vertical="center" wrapText="1"/>
    </xf>
    <xf numFmtId="0" fontId="58" fillId="5" borderId="85" xfId="0" applyFont="1" applyFill="1" applyBorder="1" applyAlignment="1">
      <alignment horizontal="center" vertical="center"/>
    </xf>
    <xf numFmtId="2" fontId="41" fillId="10" borderId="60" xfId="0" applyNumberFormat="1" applyFont="1" applyFill="1" applyBorder="1" applyAlignment="1">
      <alignment horizontal="center" vertical="center"/>
    </xf>
    <xf numFmtId="2" fontId="41" fillId="10" borderId="5" xfId="0" applyNumberFormat="1" applyFont="1" applyFill="1" applyBorder="1" applyAlignment="1">
      <alignment horizontal="center" vertical="center"/>
    </xf>
    <xf numFmtId="165" fontId="56" fillId="22" borderId="60" xfId="0" applyNumberFormat="1" applyFont="1" applyFill="1" applyBorder="1" applyAlignment="1">
      <alignment horizontal="center" vertical="center" wrapText="1"/>
    </xf>
    <xf numFmtId="165" fontId="56" fillId="22" borderId="61" xfId="0" applyNumberFormat="1" applyFont="1" applyFill="1" applyBorder="1" applyAlignment="1">
      <alignment horizontal="center" vertical="center" wrapText="1"/>
    </xf>
    <xf numFmtId="165" fontId="56" fillId="22" borderId="5" xfId="0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72" fillId="0" borderId="28" xfId="0" applyFont="1" applyBorder="1" applyAlignment="1">
      <alignment horizontal="center" vertical="center" wrapText="1"/>
    </xf>
    <xf numFmtId="0" fontId="72" fillId="0" borderId="3" xfId="0" applyFont="1" applyBorder="1" applyAlignment="1">
      <alignment horizontal="center" vertical="center" wrapText="1"/>
    </xf>
    <xf numFmtId="0" fontId="72" fillId="0" borderId="29" xfId="0" applyFont="1" applyBorder="1" applyAlignment="1">
      <alignment horizontal="center" vertical="center" wrapText="1"/>
    </xf>
    <xf numFmtId="0" fontId="72" fillId="0" borderId="45" xfId="0" applyFont="1" applyBorder="1" applyAlignment="1">
      <alignment horizontal="center" vertical="center" wrapText="1"/>
    </xf>
    <xf numFmtId="0" fontId="72" fillId="0" borderId="0" xfId="0" applyFont="1" applyAlignment="1">
      <alignment horizontal="center" vertical="center" wrapText="1"/>
    </xf>
    <xf numFmtId="0" fontId="72" fillId="0" borderId="46" xfId="0" applyFont="1" applyBorder="1" applyAlignment="1">
      <alignment horizontal="center" vertical="center" wrapText="1"/>
    </xf>
    <xf numFmtId="0" fontId="72" fillId="0" borderId="33" xfId="0" applyFont="1" applyBorder="1" applyAlignment="1">
      <alignment horizontal="center" vertical="center" wrapText="1"/>
    </xf>
    <xf numFmtId="0" fontId="72" fillId="0" borderId="34" xfId="0" applyFont="1" applyBorder="1" applyAlignment="1">
      <alignment horizontal="center" vertical="center" wrapText="1"/>
    </xf>
    <xf numFmtId="0" fontId="72" fillId="0" borderId="35" xfId="0" applyFont="1" applyBorder="1" applyAlignment="1">
      <alignment horizontal="center" vertical="center" wrapText="1"/>
    </xf>
    <xf numFmtId="0" fontId="72" fillId="0" borderId="28" xfId="0" applyFont="1" applyBorder="1" applyAlignment="1">
      <alignment horizontal="center" vertical="center"/>
    </xf>
    <xf numFmtId="0" fontId="72" fillId="0" borderId="3" xfId="0" applyFont="1" applyBorder="1" applyAlignment="1">
      <alignment horizontal="center" vertical="center"/>
    </xf>
    <xf numFmtId="0" fontId="72" fillId="0" borderId="45" xfId="0" applyFont="1" applyBorder="1" applyAlignment="1">
      <alignment horizontal="center" vertical="center"/>
    </xf>
    <xf numFmtId="0" fontId="72" fillId="0" borderId="0" xfId="0" applyFont="1" applyAlignment="1">
      <alignment horizontal="center" vertical="center"/>
    </xf>
    <xf numFmtId="0" fontId="72" fillId="0" borderId="33" xfId="0" applyFont="1" applyBorder="1" applyAlignment="1">
      <alignment horizontal="center" vertical="center"/>
    </xf>
    <xf numFmtId="0" fontId="72" fillId="0" borderId="34" xfId="0" applyFont="1" applyBorder="1" applyAlignment="1">
      <alignment horizontal="center" vertical="center"/>
    </xf>
    <xf numFmtId="0" fontId="60" fillId="23" borderId="28" xfId="0" applyFont="1" applyFill="1" applyBorder="1" applyAlignment="1">
      <alignment horizontal="center" vertical="center"/>
    </xf>
    <xf numFmtId="0" fontId="60" fillId="23" borderId="3" xfId="0" applyFont="1" applyFill="1" applyBorder="1" applyAlignment="1">
      <alignment horizontal="center" vertical="center"/>
    </xf>
    <xf numFmtId="0" fontId="60" fillId="23" borderId="33" xfId="0" applyFont="1" applyFill="1" applyBorder="1" applyAlignment="1">
      <alignment horizontal="center" vertical="center"/>
    </xf>
    <xf numFmtId="0" fontId="60" fillId="23" borderId="34" xfId="0" applyFont="1" applyFill="1" applyBorder="1" applyAlignment="1">
      <alignment horizontal="center" vertical="center"/>
    </xf>
    <xf numFmtId="0" fontId="60" fillId="0" borderId="28" xfId="0" applyFont="1" applyBorder="1" applyAlignment="1">
      <alignment horizontal="center" vertical="center" wrapText="1"/>
    </xf>
    <xf numFmtId="0" fontId="60" fillId="0" borderId="3" xfId="0" applyFont="1" applyBorder="1" applyAlignment="1">
      <alignment horizontal="center" vertical="center" wrapText="1"/>
    </xf>
    <xf numFmtId="0" fontId="60" fillId="0" borderId="29" xfId="0" applyFont="1" applyBorder="1" applyAlignment="1">
      <alignment horizontal="center" vertical="center" wrapText="1"/>
    </xf>
    <xf numFmtId="0" fontId="60" fillId="0" borderId="33" xfId="0" applyFont="1" applyBorder="1" applyAlignment="1">
      <alignment horizontal="center" vertical="center" wrapText="1"/>
    </xf>
    <xf numFmtId="0" fontId="60" fillId="0" borderId="34" xfId="0" applyFont="1" applyBorder="1" applyAlignment="1">
      <alignment horizontal="center" vertical="center" wrapText="1"/>
    </xf>
    <xf numFmtId="0" fontId="60" fillId="0" borderId="35" xfId="0" applyFont="1" applyBorder="1" applyAlignment="1">
      <alignment horizontal="center" vertical="center" wrapText="1"/>
    </xf>
    <xf numFmtId="0" fontId="60" fillId="0" borderId="5" xfId="0" applyFont="1" applyBorder="1" applyAlignment="1">
      <alignment horizontal="center" vertical="center"/>
    </xf>
    <xf numFmtId="166" fontId="60" fillId="0" borderId="60" xfId="0" applyNumberFormat="1" applyFont="1" applyBorder="1" applyAlignment="1">
      <alignment horizontal="center" vertical="center"/>
    </xf>
  </cellXfs>
  <cellStyles count="8">
    <cellStyle name="Lien hypertexte" xfId="7" builtinId="8"/>
    <cellStyle name="Normal" xfId="0" builtinId="0"/>
    <cellStyle name="Normal 2" xfId="1" xr:uid="{C22FE79D-05E1-C94F-831D-243F5B116A9A}"/>
    <cellStyle name="Normal 2 3" xfId="3" xr:uid="{94EE0176-D371-CD48-B22E-2ADB24686D1D}"/>
    <cellStyle name="Normal 2 3 2" xfId="4" xr:uid="{39F10B68-15F1-BB46-A8C8-1D989F28468C}"/>
    <cellStyle name="Normal 4" xfId="2" xr:uid="{E1317751-DF49-534B-A595-35D512C6E65E}"/>
    <cellStyle name="Normal 6 2" xfId="5" xr:uid="{ACB27504-5FB5-D342-B0FA-8A895244239A}"/>
    <cellStyle name="Normal 7" xfId="6" xr:uid="{4745D154-8414-A847-9B8A-3A1E4EF0D7FE}"/>
  </cellStyles>
  <dxfs count="36336"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auto="1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5" tint="0.39994506668294322"/>
        </patternFill>
      </fill>
    </dxf>
    <dxf>
      <font>
        <color theme="1"/>
      </font>
      <fill>
        <patternFill>
          <bgColor theme="5" tint="0.39994506668294322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F0"/>
      </font>
      <fill>
        <patternFill>
          <bgColor rgb="FF00B0F0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9" tint="-0.24994659260841701"/>
      </font>
      <fill>
        <patternFill>
          <bgColor theme="0" tint="-0.14996795556505021"/>
        </patternFill>
      </fill>
    </dxf>
    <dxf>
      <font>
        <color rgb="FF00B050"/>
      </font>
      <fill>
        <patternFill>
          <bgColor theme="0" tint="-0.14996795556505021"/>
        </patternFill>
      </fill>
    </dxf>
    <dxf>
      <font>
        <color rgb="FFFF0000"/>
      </font>
      <fill>
        <patternFill>
          <bgColor theme="0" tint="-0.14996795556505021"/>
        </patternFill>
      </fill>
    </dxf>
    <dxf>
      <font>
        <color rgb="FF0432FF"/>
      </font>
      <fill>
        <patternFill>
          <bgColor theme="0" tint="-0.1499679555650502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rgb="FF9C0006"/>
      </font>
      <fill>
        <patternFill>
          <bgColor theme="5" tint="0.59996337778862885"/>
        </patternFill>
      </fill>
    </dxf>
    <dxf>
      <font>
        <color rgb="FF9C0006"/>
      </font>
      <fill>
        <patternFill>
          <bgColor rgb="FFFFC000"/>
        </patternFill>
      </fill>
    </dxf>
    <dxf>
      <font>
        <color rgb="FF9C0006"/>
      </font>
      <fill>
        <patternFill patternType="solid">
          <bgColor rgb="FFFF2F92"/>
        </patternFill>
      </fill>
    </dxf>
    <dxf>
      <font>
        <color rgb="FF9C0006"/>
      </font>
      <fill>
        <patternFill>
          <bgColor rgb="FF00B0F0"/>
        </patternFill>
      </fill>
    </dxf>
    <dxf>
      <font>
        <color rgb="FF9C0006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auto="1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5" tint="0.39994506668294322"/>
        </patternFill>
      </fill>
    </dxf>
    <dxf>
      <font>
        <color theme="1"/>
      </font>
      <fill>
        <patternFill>
          <bgColor theme="5" tint="0.39994506668294322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F0"/>
      </font>
      <fill>
        <patternFill>
          <bgColor rgb="FF00B0F0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9" tint="-0.24994659260841701"/>
      </font>
      <fill>
        <patternFill>
          <bgColor theme="0" tint="-0.14996795556505021"/>
        </patternFill>
      </fill>
    </dxf>
    <dxf>
      <font>
        <color rgb="FF00B050"/>
      </font>
      <fill>
        <patternFill>
          <bgColor theme="0" tint="-0.14996795556505021"/>
        </patternFill>
      </fill>
    </dxf>
    <dxf>
      <font>
        <color rgb="FFFF0000"/>
      </font>
      <fill>
        <patternFill>
          <bgColor theme="0" tint="-0.14996795556505021"/>
        </patternFill>
      </fill>
    </dxf>
    <dxf>
      <font>
        <color rgb="FF0432FF"/>
      </font>
      <fill>
        <patternFill>
          <bgColor theme="0" tint="-0.1499679555650502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rgb="FF9C0006"/>
      </font>
      <fill>
        <patternFill>
          <bgColor theme="5" tint="0.59996337778862885"/>
        </patternFill>
      </fill>
    </dxf>
    <dxf>
      <font>
        <color rgb="FF9C0006"/>
      </font>
      <fill>
        <patternFill>
          <bgColor rgb="FFFFC000"/>
        </patternFill>
      </fill>
    </dxf>
    <dxf>
      <font>
        <color rgb="FF9C0006"/>
      </font>
      <fill>
        <patternFill patternType="solid">
          <bgColor rgb="FFFF2F92"/>
        </patternFill>
      </fill>
    </dxf>
    <dxf>
      <font>
        <color rgb="FF9C0006"/>
      </font>
      <fill>
        <patternFill>
          <bgColor rgb="FF00B0F0"/>
        </patternFill>
      </fill>
    </dxf>
    <dxf>
      <font>
        <color rgb="FF9C0006"/>
      </font>
      <fill>
        <patternFill>
          <bgColor rgb="FF00B050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 patternType="gray0625">
          <fgColor rgb="FF0432FF"/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 patternType="gray0625"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B0F0"/>
      </font>
      <fill>
        <patternFill patternType="gray0625">
          <bgColor rgb="FFFFC000"/>
        </patternFill>
      </fill>
    </dxf>
    <dxf>
      <font>
        <color rgb="FF00B0F0"/>
      </font>
      <fill>
        <patternFill>
          <bgColor rgb="FFFFC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microsoft.com/office/2017/10/relationships/person" Target="persons/perso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52</xdr:col>
      <xdr:colOff>933450</xdr:colOff>
      <xdr:row>13</xdr:row>
      <xdr:rowOff>57150</xdr:rowOff>
    </xdr:from>
    <xdr:to>
      <xdr:col>53</xdr:col>
      <xdr:colOff>1057275</xdr:colOff>
      <xdr:row>14</xdr:row>
      <xdr:rowOff>215900</xdr:rowOff>
    </xdr:to>
    <xdr:sp macro="" textlink="">
      <xdr:nvSpPr>
        <xdr:cNvPr id="2" name="Text Box 2">
          <a:extLst>
            <a:ext uri="{FF2B5EF4-FFF2-40B4-BE49-F238E27FC236}">
              <a16:creationId xmlns:a16="http://schemas.microsoft.com/office/drawing/2014/main" id="{AC084C5E-E403-514B-9E99-DDD02F1B4914}"/>
            </a:ext>
          </a:extLst>
        </xdr:cNvPr>
        <xdr:cNvSpPr txBox="1">
          <a:spLocks noChangeArrowheads="1"/>
        </xdr:cNvSpPr>
      </xdr:nvSpPr>
      <xdr:spPr bwMode="auto">
        <a:xfrm>
          <a:off x="30537150" y="3257550"/>
          <a:ext cx="3540125" cy="42545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200" b="1" i="0" u="none" strike="noStrike" baseline="0">
              <a:solidFill>
                <a:srgbClr val="000000"/>
              </a:solidFill>
              <a:latin typeface="Garamond"/>
            </a:rPr>
            <a:t>Pôle développement durable et environnement</a:t>
          </a:r>
        </a:p>
        <a:p>
          <a:pPr algn="l" rtl="0">
            <a:defRPr sz="1000"/>
          </a:pPr>
          <a:r>
            <a:rPr lang="fr-FR" sz="1200" b="1" i="0" u="none" strike="noStrike" baseline="0">
              <a:solidFill>
                <a:srgbClr val="000000"/>
              </a:solidFill>
              <a:latin typeface="Garamond"/>
            </a:rPr>
            <a:t>Direction de la collecte et de la gestion des déchets</a:t>
          </a:r>
        </a:p>
        <a:p>
          <a:pPr algn="l" rtl="0">
            <a:defRPr sz="1000"/>
          </a:pPr>
          <a:r>
            <a:rPr lang="fr-FR" sz="1200" b="1" i="0" u="none" strike="noStrike" baseline="0">
              <a:solidFill>
                <a:srgbClr val="000000"/>
              </a:solidFill>
              <a:latin typeface="Garamond"/>
            </a:rPr>
            <a:t>Division opérationnelle collecte</a:t>
          </a:r>
        </a:p>
      </xdr:txBody>
    </xdr:sp>
    <xdr:clientData/>
  </xdr:twoCellAnchor>
  <xdr:twoCellAnchor>
    <xdr:from>
      <xdr:col>2</xdr:col>
      <xdr:colOff>84667</xdr:colOff>
      <xdr:row>7</xdr:row>
      <xdr:rowOff>42333</xdr:rowOff>
    </xdr:from>
    <xdr:to>
      <xdr:col>8</xdr:col>
      <xdr:colOff>317500</xdr:colOff>
      <xdr:row>8</xdr:row>
      <xdr:rowOff>381000</xdr:rowOff>
    </xdr:to>
    <xdr:pic>
      <xdr:nvPicPr>
        <xdr:cNvPr id="3" name="Image 1" descr="C:\Users\N122961\AppData\Local\Microsoft\Windows\Temporary Internet Files\Content.Outlook\2U3C9H3M\LOGO Metropole BLANC cartouche BLEU_CMJN (4).jpg">
          <a:extLst>
            <a:ext uri="{FF2B5EF4-FFF2-40B4-BE49-F238E27FC236}">
              <a16:creationId xmlns:a16="http://schemas.microsoft.com/office/drawing/2014/main" id="{114CB3E9-9905-4942-8E19-08C5AFB89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980267" y="1553633"/>
          <a:ext cx="2366433" cy="69426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40</xdr:col>
      <xdr:colOff>42333</xdr:colOff>
      <xdr:row>7</xdr:row>
      <xdr:rowOff>21167</xdr:rowOff>
    </xdr:from>
    <xdr:to>
      <xdr:col>40</xdr:col>
      <xdr:colOff>952499</xdr:colOff>
      <xdr:row>8</xdr:row>
      <xdr:rowOff>359834</xdr:rowOff>
    </xdr:to>
    <xdr:pic>
      <xdr:nvPicPr>
        <xdr:cNvPr id="4" name="Image 3" descr="BCS_ISO9001png.png">
          <a:extLst>
            <a:ext uri="{FF2B5EF4-FFF2-40B4-BE49-F238E27FC236}">
              <a16:creationId xmlns:a16="http://schemas.microsoft.com/office/drawing/2014/main" id="{2C3997A6-457E-E04D-BE42-FF5702D9B555}"/>
            </a:ext>
          </a:extLst>
        </xdr:cNvPr>
        <xdr:cNvPicPr/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7454033" y="1532467"/>
          <a:ext cx="910166" cy="694267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52</xdr:col>
      <xdr:colOff>933450</xdr:colOff>
      <xdr:row>13</xdr:row>
      <xdr:rowOff>57150</xdr:rowOff>
    </xdr:from>
    <xdr:to>
      <xdr:col>53</xdr:col>
      <xdr:colOff>1057275</xdr:colOff>
      <xdr:row>14</xdr:row>
      <xdr:rowOff>215900</xdr:rowOff>
    </xdr:to>
    <xdr:sp macro="" textlink="">
      <xdr:nvSpPr>
        <xdr:cNvPr id="2" name="Text Box 2">
          <a:extLst>
            <a:ext uri="{FF2B5EF4-FFF2-40B4-BE49-F238E27FC236}">
              <a16:creationId xmlns:a16="http://schemas.microsoft.com/office/drawing/2014/main" id="{23FA7D8C-1B6B-1745-A819-95DA29B9349A}"/>
            </a:ext>
          </a:extLst>
        </xdr:cNvPr>
        <xdr:cNvSpPr txBox="1">
          <a:spLocks noChangeArrowheads="1"/>
        </xdr:cNvSpPr>
      </xdr:nvSpPr>
      <xdr:spPr bwMode="auto">
        <a:xfrm>
          <a:off x="30537150" y="3257550"/>
          <a:ext cx="3540125" cy="42545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200" b="1" i="0" u="none" strike="noStrike" baseline="0">
              <a:solidFill>
                <a:srgbClr val="000000"/>
              </a:solidFill>
              <a:latin typeface="Garamond"/>
            </a:rPr>
            <a:t>Pôle développement durable et environnement</a:t>
          </a:r>
        </a:p>
        <a:p>
          <a:pPr algn="l" rtl="0">
            <a:defRPr sz="1000"/>
          </a:pPr>
          <a:r>
            <a:rPr lang="fr-FR" sz="1200" b="1" i="0" u="none" strike="noStrike" baseline="0">
              <a:solidFill>
                <a:srgbClr val="000000"/>
              </a:solidFill>
              <a:latin typeface="Garamond"/>
            </a:rPr>
            <a:t>Direction de la collecte et de la gestion des déchets</a:t>
          </a:r>
        </a:p>
        <a:p>
          <a:pPr algn="l" rtl="0">
            <a:defRPr sz="1000"/>
          </a:pPr>
          <a:r>
            <a:rPr lang="fr-FR" sz="1200" b="1" i="0" u="none" strike="noStrike" baseline="0">
              <a:solidFill>
                <a:srgbClr val="000000"/>
              </a:solidFill>
              <a:latin typeface="Garamond"/>
            </a:rPr>
            <a:t>Division opérationnelle collecte</a:t>
          </a:r>
        </a:p>
      </xdr:txBody>
    </xdr:sp>
    <xdr:clientData/>
  </xdr:twoCellAnchor>
  <xdr:twoCellAnchor>
    <xdr:from>
      <xdr:col>2</xdr:col>
      <xdr:colOff>84667</xdr:colOff>
      <xdr:row>7</xdr:row>
      <xdr:rowOff>42333</xdr:rowOff>
    </xdr:from>
    <xdr:to>
      <xdr:col>8</xdr:col>
      <xdr:colOff>317500</xdr:colOff>
      <xdr:row>8</xdr:row>
      <xdr:rowOff>381000</xdr:rowOff>
    </xdr:to>
    <xdr:pic>
      <xdr:nvPicPr>
        <xdr:cNvPr id="3" name="Image 1" descr="C:\Users\N122961\AppData\Local\Microsoft\Windows\Temporary Internet Files\Content.Outlook\2U3C9H3M\LOGO Metropole BLANC cartouche BLEU_CMJN (4).jpg">
          <a:extLst>
            <a:ext uri="{FF2B5EF4-FFF2-40B4-BE49-F238E27FC236}">
              <a16:creationId xmlns:a16="http://schemas.microsoft.com/office/drawing/2014/main" id="{BAD13246-4976-CF4D-A414-962B34A94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980267" y="1553633"/>
          <a:ext cx="2366433" cy="69426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40</xdr:col>
      <xdr:colOff>42333</xdr:colOff>
      <xdr:row>7</xdr:row>
      <xdr:rowOff>21167</xdr:rowOff>
    </xdr:from>
    <xdr:to>
      <xdr:col>40</xdr:col>
      <xdr:colOff>952499</xdr:colOff>
      <xdr:row>8</xdr:row>
      <xdr:rowOff>359834</xdr:rowOff>
    </xdr:to>
    <xdr:pic>
      <xdr:nvPicPr>
        <xdr:cNvPr id="4" name="Image 3" descr="BCS_ISO9001png.png">
          <a:extLst>
            <a:ext uri="{FF2B5EF4-FFF2-40B4-BE49-F238E27FC236}">
              <a16:creationId xmlns:a16="http://schemas.microsoft.com/office/drawing/2014/main" id="{7DA816B0-C4FF-234E-ADCF-8FB99F956E4C}"/>
            </a:ext>
          </a:extLst>
        </xdr:cNvPr>
        <xdr:cNvPicPr/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7454033" y="1532467"/>
          <a:ext cx="910166" cy="694267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arame&#768;tres-Encadrants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%20Fina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_AGENTS"/>
      <sheetName val="DER_RESP_CS"/>
      <sheetName val="DER_ADMIN_CS"/>
      <sheetName val="TA&lt;100%"/>
      <sheetName val="CONTRACTUEL"/>
    </sheetNames>
    <sheetDataSet>
      <sheetData sheetId="0">
        <row r="1">
          <cell r="A1" t="str">
            <v>Mat</v>
          </cell>
          <cell r="B1" t="str">
            <v>NOMS</v>
          </cell>
          <cell r="C1" t="str">
            <v>PRENOMS</v>
          </cell>
          <cell r="D1" t="str">
            <v>NOMS &amp; PRENOMS</v>
          </cell>
          <cell r="E1" t="str">
            <v>NOMS &amp; PRENOMS &amp; MATRICULES</v>
          </cell>
          <cell r="F1" t="str">
            <v>Matricule</v>
          </cell>
          <cell r="G1" t="str">
            <v>Inactif</v>
          </cell>
          <cell r="H1" t="str">
            <v>Code serv</v>
          </cell>
          <cell r="I1" t="str">
            <v>Type agents</v>
          </cell>
          <cell r="J1" t="str">
            <v>Temps d'Activité</v>
          </cell>
          <cell r="K1" t="str">
            <v>Titulaire</v>
          </cell>
          <cell r="L1" t="str">
            <v>Prise de service</v>
          </cell>
          <cell r="M1" t="str">
            <v>Fin de service</v>
          </cell>
          <cell r="N1" t="str">
            <v>Total CP</v>
          </cell>
          <cell r="O1" t="str">
            <v>Report CP</v>
          </cell>
          <cell r="P1" t="str">
            <v>Bonification</v>
          </cell>
          <cell r="Q1" t="str">
            <v>CET</v>
          </cell>
          <cell r="R1" t="str">
            <v xml:space="preserve">Report Récup </v>
          </cell>
          <cell r="S1" t="str">
            <v>RTT</v>
          </cell>
        </row>
        <row r="2">
          <cell r="A2" t="str">
            <v>N0123300</v>
          </cell>
          <cell r="B2" t="str">
            <v>Dupont</v>
          </cell>
          <cell r="C2" t="str">
            <v>Nicolas</v>
          </cell>
          <cell r="D2" t="str">
            <v>Dupont Nicolas</v>
          </cell>
          <cell r="E2" t="str">
            <v>Dupont Nicolas |N0123300</v>
          </cell>
          <cell r="F2" t="str">
            <v>N0123300</v>
          </cell>
          <cell r="H2" t="str">
            <v>NHA-32</v>
          </cell>
          <cell r="I2" t="str">
            <v>R</v>
          </cell>
          <cell r="J2" t="str">
            <v>Oui</v>
          </cell>
          <cell r="K2" t="str">
            <v>Oui</v>
          </cell>
          <cell r="L2">
            <v>43549</v>
          </cell>
          <cell r="N2">
            <v>25</v>
          </cell>
          <cell r="O2">
            <v>3</v>
          </cell>
          <cell r="P2">
            <v>0</v>
          </cell>
          <cell r="Q2">
            <v>10.5</v>
          </cell>
          <cell r="R2">
            <v>1</v>
          </cell>
          <cell r="S2">
            <v>0</v>
          </cell>
        </row>
        <row r="3">
          <cell r="A3" t="str">
            <v>N0122789</v>
          </cell>
          <cell r="B3" t="str">
            <v>Durant</v>
          </cell>
          <cell r="C3" t="str">
            <v>Robert</v>
          </cell>
          <cell r="D3" t="str">
            <v>Durant Robert</v>
          </cell>
          <cell r="E3" t="str">
            <v>Durant Robert |N0122789</v>
          </cell>
          <cell r="F3" t="str">
            <v>N0122789</v>
          </cell>
          <cell r="H3" t="str">
            <v>NHA-32</v>
          </cell>
          <cell r="I3" t="str">
            <v>ADMI</v>
          </cell>
          <cell r="J3" t="str">
            <v>Oui</v>
          </cell>
          <cell r="K3" t="str">
            <v>Oui</v>
          </cell>
          <cell r="N3">
            <v>38</v>
          </cell>
          <cell r="P3">
            <v>0</v>
          </cell>
          <cell r="Q3">
            <v>19.5</v>
          </cell>
          <cell r="R3">
            <v>0.5</v>
          </cell>
          <cell r="S3">
            <v>10.199999999999999</v>
          </cell>
        </row>
      </sheetData>
      <sheetData sheetId="1">
        <row r="3">
          <cell r="E3" t="str">
            <v>Dupont Nicolas |N0123300</v>
          </cell>
        </row>
      </sheetData>
      <sheetData sheetId="2">
        <row r="3">
          <cell r="E3" t="str">
            <v>Durant Robert |N0122789</v>
          </cell>
        </row>
      </sheetData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DMINISTRATIF"/>
      <sheetName val="RESPONSABLE"/>
      <sheetName val="Recap_HeureS"/>
      <sheetName val="Recap_RecupCredit"/>
      <sheetName val="Recap_Heures_PrestaExp"/>
      <sheetName val="Recap_Astreintes"/>
      <sheetName val="PERIODES"/>
      <sheetName val="Recap_ABS_TR"/>
      <sheetName val="Agents"/>
      <sheetName val="HEURES"/>
      <sheetName val="JFériés"/>
      <sheetName val="Feuille de protection"/>
    </sheetNames>
    <sheetDataSet>
      <sheetData sheetId="0"/>
      <sheetData sheetId="1">
        <row r="4">
          <cell r="V4" t="str">
            <v>Période du 21 Mars au 20 Avril 2020</v>
          </cell>
        </row>
        <row r="8">
          <cell r="T8" t="str">
            <v>Matricule :</v>
          </cell>
          <cell r="U8" t="str">
            <v>N0123300</v>
          </cell>
          <cell r="Y8" t="str">
            <v>Nom Prénom :</v>
          </cell>
          <cell r="AA8" t="str">
            <v>Dupont Nicolas</v>
          </cell>
        </row>
        <row r="9">
          <cell r="T9" t="str">
            <v>Service :</v>
          </cell>
          <cell r="Y9" t="str">
            <v>Affectation :</v>
          </cell>
          <cell r="AA9" t="str">
            <v>NHA-32</v>
          </cell>
        </row>
        <row r="10">
          <cell r="T10" t="str">
            <v>Situation :</v>
          </cell>
          <cell r="U10" t="str">
            <v xml:space="preserve"> TIT </v>
          </cell>
          <cell r="Y10" t="str">
            <v>Grade :</v>
          </cell>
        </row>
        <row r="11">
          <cell r="T11" t="str">
            <v>Plage horaire :</v>
          </cell>
          <cell r="U11" t="str">
            <v>35 h 00</v>
          </cell>
        </row>
        <row r="13">
          <cell r="T13" t="str">
            <v>JOURS</v>
          </cell>
          <cell r="V13" t="str">
            <v>Heures éxécution</v>
          </cell>
          <cell r="W13" t="str">
            <v>Répartition</v>
          </cell>
          <cell r="AA13" t="str">
            <v>Primes nuit</v>
          </cell>
          <cell r="AB13" t="str">
            <v>Primes insalubrité</v>
          </cell>
          <cell r="AC13" t="str">
            <v>Observations</v>
          </cell>
        </row>
        <row r="14">
          <cell r="W14" t="str">
            <v>HS Normales</v>
          </cell>
          <cell r="X14" t="str">
            <v>HS Fériées</v>
          </cell>
          <cell r="Y14" t="str">
            <v>HS Nuit</v>
          </cell>
          <cell r="Z14" t="str">
            <v>TOTAL HS</v>
          </cell>
        </row>
        <row r="15">
          <cell r="T15">
            <v>7</v>
          </cell>
          <cell r="U15">
            <v>43911</v>
          </cell>
          <cell r="V15" t="str">
            <v/>
          </cell>
          <cell r="W15" t="str">
            <v>-</v>
          </cell>
          <cell r="X15" t="str">
            <v>-</v>
          </cell>
          <cell r="Y15" t="str">
            <v>-</v>
          </cell>
          <cell r="Z15">
            <v>0</v>
          </cell>
          <cell r="AA15">
            <v>0</v>
          </cell>
          <cell r="AB15">
            <v>0</v>
          </cell>
          <cell r="AC15" t="str">
            <v/>
          </cell>
        </row>
        <row r="16">
          <cell r="T16">
            <v>1</v>
          </cell>
          <cell r="U16">
            <v>43912</v>
          </cell>
          <cell r="V16" t="str">
            <v>06:00-12:00</v>
          </cell>
          <cell r="W16">
            <v>5</v>
          </cell>
          <cell r="X16" t="str">
            <v>-</v>
          </cell>
          <cell r="Y16">
            <v>1.0000000000000004</v>
          </cell>
          <cell r="Z16">
            <v>6</v>
          </cell>
          <cell r="AA16">
            <v>0</v>
          </cell>
          <cell r="AB16">
            <v>0</v>
          </cell>
          <cell r="AC16" t="str">
            <v>CS Contrôle DIM 6H-12H</v>
          </cell>
        </row>
        <row r="17">
          <cell r="T17">
            <v>2</v>
          </cell>
          <cell r="U17">
            <v>43913</v>
          </cell>
          <cell r="V17" t="str">
            <v/>
          </cell>
          <cell r="W17" t="str">
            <v>-</v>
          </cell>
          <cell r="X17" t="str">
            <v>-</v>
          </cell>
          <cell r="Y17" t="str">
            <v>-</v>
          </cell>
          <cell r="Z17">
            <v>0</v>
          </cell>
          <cell r="AA17">
            <v>0</v>
          </cell>
          <cell r="AB17">
            <v>0</v>
          </cell>
          <cell r="AC17" t="str">
            <v/>
          </cell>
        </row>
        <row r="18">
          <cell r="T18">
            <v>3</v>
          </cell>
          <cell r="U18">
            <v>43914</v>
          </cell>
          <cell r="V18" t="str">
            <v/>
          </cell>
          <cell r="W18" t="str">
            <v>-</v>
          </cell>
          <cell r="X18" t="str">
            <v>-</v>
          </cell>
          <cell r="Y18" t="str">
            <v>-</v>
          </cell>
          <cell r="Z18">
            <v>0</v>
          </cell>
          <cell r="AA18">
            <v>0</v>
          </cell>
          <cell r="AB18">
            <v>0</v>
          </cell>
          <cell r="AC18" t="str">
            <v/>
          </cell>
        </row>
        <row r="19">
          <cell r="T19">
            <v>4</v>
          </cell>
          <cell r="U19">
            <v>43915</v>
          </cell>
          <cell r="V19" t="str">
            <v/>
          </cell>
          <cell r="W19" t="str">
            <v>-</v>
          </cell>
          <cell r="X19" t="str">
            <v>-</v>
          </cell>
          <cell r="Y19" t="str">
            <v>-</v>
          </cell>
          <cell r="Z19">
            <v>0</v>
          </cell>
          <cell r="AA19">
            <v>0</v>
          </cell>
          <cell r="AB19">
            <v>0</v>
          </cell>
          <cell r="AC19" t="str">
            <v/>
          </cell>
        </row>
        <row r="20">
          <cell r="T20">
            <v>5</v>
          </cell>
          <cell r="U20">
            <v>43916</v>
          </cell>
          <cell r="V20" t="str">
            <v/>
          </cell>
          <cell r="W20" t="str">
            <v>-</v>
          </cell>
          <cell r="X20" t="str">
            <v>-</v>
          </cell>
          <cell r="Y20" t="str">
            <v>-</v>
          </cell>
          <cell r="Z20">
            <v>0</v>
          </cell>
          <cell r="AA20">
            <v>0</v>
          </cell>
          <cell r="AB20">
            <v>0</v>
          </cell>
          <cell r="AC20" t="str">
            <v/>
          </cell>
        </row>
        <row r="21">
          <cell r="T21">
            <v>6</v>
          </cell>
          <cell r="U21">
            <v>43917</v>
          </cell>
          <cell r="V21" t="str">
            <v/>
          </cell>
          <cell r="W21" t="str">
            <v>-</v>
          </cell>
          <cell r="X21" t="str">
            <v>-</v>
          </cell>
          <cell r="Y21" t="str">
            <v>-</v>
          </cell>
          <cell r="Z21">
            <v>0</v>
          </cell>
          <cell r="AA21">
            <v>0</v>
          </cell>
          <cell r="AB21">
            <v>0</v>
          </cell>
          <cell r="AC21" t="str">
            <v/>
          </cell>
        </row>
        <row r="22">
          <cell r="T22">
            <v>7</v>
          </cell>
          <cell r="U22">
            <v>43918</v>
          </cell>
          <cell r="V22" t="str">
            <v/>
          </cell>
          <cell r="W22" t="str">
            <v>-</v>
          </cell>
          <cell r="X22" t="str">
            <v>-</v>
          </cell>
          <cell r="Y22" t="str">
            <v>-</v>
          </cell>
          <cell r="Z22">
            <v>0</v>
          </cell>
          <cell r="AA22">
            <v>0</v>
          </cell>
          <cell r="AB22">
            <v>0</v>
          </cell>
          <cell r="AC22" t="str">
            <v/>
          </cell>
        </row>
        <row r="23">
          <cell r="T23">
            <v>1</v>
          </cell>
          <cell r="U23">
            <v>43919</v>
          </cell>
          <cell r="V23" t="str">
            <v/>
          </cell>
          <cell r="W23" t="str">
            <v>-</v>
          </cell>
          <cell r="X23" t="str">
            <v>-</v>
          </cell>
          <cell r="Y23" t="str">
            <v>-</v>
          </cell>
          <cell r="Z23">
            <v>0</v>
          </cell>
          <cell r="AA23">
            <v>0</v>
          </cell>
          <cell r="AB23">
            <v>0</v>
          </cell>
          <cell r="AC23" t="str">
            <v/>
          </cell>
        </row>
        <row r="24">
          <cell r="T24">
            <v>2</v>
          </cell>
          <cell r="U24">
            <v>43920</v>
          </cell>
          <cell r="V24" t="str">
            <v/>
          </cell>
          <cell r="W24" t="str">
            <v>-</v>
          </cell>
          <cell r="X24" t="str">
            <v>-</v>
          </cell>
          <cell r="Y24" t="str">
            <v>-</v>
          </cell>
          <cell r="Z24">
            <v>0</v>
          </cell>
          <cell r="AA24">
            <v>0</v>
          </cell>
          <cell r="AB24">
            <v>0</v>
          </cell>
          <cell r="AC24" t="str">
            <v/>
          </cell>
        </row>
        <row r="25">
          <cell r="T25">
            <v>3</v>
          </cell>
          <cell r="U25">
            <v>43921</v>
          </cell>
          <cell r="V25" t="str">
            <v/>
          </cell>
          <cell r="W25" t="str">
            <v>-</v>
          </cell>
          <cell r="X25" t="str">
            <v>-</v>
          </cell>
          <cell r="Y25" t="str">
            <v>-</v>
          </cell>
          <cell r="Z25">
            <v>0</v>
          </cell>
          <cell r="AA25">
            <v>0</v>
          </cell>
          <cell r="AB25">
            <v>0</v>
          </cell>
          <cell r="AC25" t="str">
            <v/>
          </cell>
        </row>
        <row r="26">
          <cell r="T26">
            <v>4</v>
          </cell>
          <cell r="U26">
            <v>43922</v>
          </cell>
          <cell r="V26" t="str">
            <v/>
          </cell>
          <cell r="W26" t="str">
            <v>-</v>
          </cell>
          <cell r="X26" t="str">
            <v>-</v>
          </cell>
          <cell r="Y26" t="str">
            <v>-</v>
          </cell>
          <cell r="Z26">
            <v>0</v>
          </cell>
          <cell r="AA26">
            <v>0</v>
          </cell>
          <cell r="AB26">
            <v>0</v>
          </cell>
          <cell r="AC26" t="str">
            <v/>
          </cell>
        </row>
        <row r="27">
          <cell r="T27">
            <v>5</v>
          </cell>
          <cell r="U27">
            <v>43923</v>
          </cell>
          <cell r="V27" t="str">
            <v>04:00-06:00</v>
          </cell>
          <cell r="W27">
            <v>0</v>
          </cell>
          <cell r="X27" t="str">
            <v>-</v>
          </cell>
          <cell r="Y27">
            <v>2</v>
          </cell>
          <cell r="Z27">
            <v>2</v>
          </cell>
          <cell r="AA27">
            <v>2</v>
          </cell>
          <cell r="AB27">
            <v>0</v>
          </cell>
          <cell r="AC27" t="str">
            <v>Contrôle 6H-13H30</v>
          </cell>
        </row>
        <row r="28">
          <cell r="T28">
            <v>6</v>
          </cell>
          <cell r="U28">
            <v>43924</v>
          </cell>
          <cell r="V28" t="str">
            <v/>
          </cell>
          <cell r="W28" t="str">
            <v>-</v>
          </cell>
          <cell r="X28" t="str">
            <v>-</v>
          </cell>
          <cell r="Y28" t="str">
            <v>-</v>
          </cell>
          <cell r="Z28">
            <v>0</v>
          </cell>
          <cell r="AA28">
            <v>0</v>
          </cell>
          <cell r="AB28">
            <v>0</v>
          </cell>
          <cell r="AC28" t="str">
            <v/>
          </cell>
        </row>
        <row r="29">
          <cell r="T29">
            <v>7</v>
          </cell>
          <cell r="U29">
            <v>43925</v>
          </cell>
          <cell r="V29" t="str">
            <v/>
          </cell>
          <cell r="W29" t="str">
            <v>-</v>
          </cell>
          <cell r="X29" t="str">
            <v>-</v>
          </cell>
          <cell r="Y29" t="str">
            <v>-</v>
          </cell>
          <cell r="Z29">
            <v>0</v>
          </cell>
          <cell r="AA29">
            <v>0</v>
          </cell>
          <cell r="AB29">
            <v>0</v>
          </cell>
          <cell r="AC29" t="str">
            <v/>
          </cell>
        </row>
        <row r="30">
          <cell r="T30">
            <v>1</v>
          </cell>
          <cell r="U30">
            <v>43926</v>
          </cell>
          <cell r="V30" t="str">
            <v/>
          </cell>
          <cell r="W30" t="str">
            <v>-</v>
          </cell>
          <cell r="X30" t="str">
            <v>-</v>
          </cell>
          <cell r="Y30" t="str">
            <v>-</v>
          </cell>
          <cell r="Z30">
            <v>0</v>
          </cell>
          <cell r="AA30">
            <v>0</v>
          </cell>
          <cell r="AB30">
            <v>0</v>
          </cell>
          <cell r="AC30" t="str">
            <v/>
          </cell>
        </row>
        <row r="31">
          <cell r="T31">
            <v>2</v>
          </cell>
          <cell r="U31">
            <v>43927</v>
          </cell>
          <cell r="V31" t="str">
            <v/>
          </cell>
          <cell r="W31" t="str">
            <v>-</v>
          </cell>
          <cell r="X31" t="str">
            <v>-</v>
          </cell>
          <cell r="Y31" t="str">
            <v>-</v>
          </cell>
          <cell r="Z31">
            <v>0</v>
          </cell>
          <cell r="AA31">
            <v>0</v>
          </cell>
          <cell r="AB31">
            <v>0</v>
          </cell>
          <cell r="AC31" t="str">
            <v/>
          </cell>
        </row>
        <row r="32">
          <cell r="T32">
            <v>3</v>
          </cell>
          <cell r="U32">
            <v>43928</v>
          </cell>
          <cell r="V32" t="str">
            <v/>
          </cell>
          <cell r="W32" t="str">
            <v>-</v>
          </cell>
          <cell r="X32" t="str">
            <v>-</v>
          </cell>
          <cell r="Y32" t="str">
            <v>-</v>
          </cell>
          <cell r="Z32">
            <v>0</v>
          </cell>
          <cell r="AA32">
            <v>0</v>
          </cell>
          <cell r="AB32">
            <v>0</v>
          </cell>
          <cell r="AC32" t="str">
            <v/>
          </cell>
        </row>
        <row r="33">
          <cell r="T33">
            <v>4</v>
          </cell>
          <cell r="U33">
            <v>43929</v>
          </cell>
          <cell r="V33" t="str">
            <v/>
          </cell>
          <cell r="W33" t="str">
            <v>-</v>
          </cell>
          <cell r="X33" t="str">
            <v>-</v>
          </cell>
          <cell r="Y33" t="str">
            <v>-</v>
          </cell>
          <cell r="Z33">
            <v>0</v>
          </cell>
          <cell r="AA33">
            <v>0</v>
          </cell>
          <cell r="AB33">
            <v>0</v>
          </cell>
          <cell r="AC33" t="str">
            <v/>
          </cell>
        </row>
        <row r="34">
          <cell r="T34">
            <v>5</v>
          </cell>
          <cell r="U34">
            <v>43930</v>
          </cell>
          <cell r="V34" t="str">
            <v>04:00-06:00</v>
          </cell>
          <cell r="W34">
            <v>0</v>
          </cell>
          <cell r="X34" t="str">
            <v>-</v>
          </cell>
          <cell r="Y34">
            <v>2</v>
          </cell>
          <cell r="Z34">
            <v>2</v>
          </cell>
          <cell r="AA34">
            <v>2</v>
          </cell>
          <cell r="AB34">
            <v>0</v>
          </cell>
          <cell r="AC34" t="str">
            <v>Contrôle 6H-13H30</v>
          </cell>
        </row>
        <row r="35">
          <cell r="T35">
            <v>6</v>
          </cell>
          <cell r="U35">
            <v>43931</v>
          </cell>
          <cell r="V35" t="str">
            <v/>
          </cell>
          <cell r="W35" t="str">
            <v>-</v>
          </cell>
          <cell r="X35" t="str">
            <v>-</v>
          </cell>
          <cell r="Y35" t="str">
            <v>-</v>
          </cell>
          <cell r="Z35">
            <v>0</v>
          </cell>
          <cell r="AA35">
            <v>0</v>
          </cell>
          <cell r="AB35">
            <v>0</v>
          </cell>
          <cell r="AC35" t="str">
            <v/>
          </cell>
        </row>
        <row r="36">
          <cell r="T36">
            <v>7</v>
          </cell>
          <cell r="U36">
            <v>43932</v>
          </cell>
          <cell r="V36" t="str">
            <v/>
          </cell>
          <cell r="W36" t="str">
            <v>-</v>
          </cell>
          <cell r="X36" t="str">
            <v>-</v>
          </cell>
          <cell r="Y36" t="str">
            <v>-</v>
          </cell>
          <cell r="Z36">
            <v>0</v>
          </cell>
          <cell r="AA36">
            <v>0</v>
          </cell>
          <cell r="AB36">
            <v>0</v>
          </cell>
          <cell r="AC36" t="str">
            <v/>
          </cell>
        </row>
        <row r="37">
          <cell r="T37">
            <v>1</v>
          </cell>
          <cell r="U37">
            <v>43933</v>
          </cell>
          <cell r="V37" t="str">
            <v>13:00-20:00</v>
          </cell>
          <cell r="W37">
            <v>7.0000000000000018</v>
          </cell>
          <cell r="X37" t="str">
            <v>-</v>
          </cell>
          <cell r="Y37">
            <v>0</v>
          </cell>
          <cell r="Z37">
            <v>7.0000000000000018</v>
          </cell>
          <cell r="AA37">
            <v>0</v>
          </cell>
          <cell r="AB37">
            <v>0</v>
          </cell>
          <cell r="AC37" t="str">
            <v>Contrôle ENC DIM AM</v>
          </cell>
        </row>
        <row r="38">
          <cell r="T38">
            <v>2</v>
          </cell>
          <cell r="U38">
            <v>43934</v>
          </cell>
          <cell r="V38" t="str">
            <v>13:00-20:00</v>
          </cell>
          <cell r="W38">
            <v>7.0000000000000018</v>
          </cell>
          <cell r="X38" t="str">
            <v>-</v>
          </cell>
          <cell r="Y38">
            <v>0</v>
          </cell>
          <cell r="Z38">
            <v>7.0000000000000018</v>
          </cell>
          <cell r="AA38">
            <v>0</v>
          </cell>
          <cell r="AB38">
            <v>0</v>
          </cell>
          <cell r="AC38" t="str">
            <v>Contrôle ENC DIM AM</v>
          </cell>
        </row>
        <row r="39">
          <cell r="T39">
            <v>3</v>
          </cell>
          <cell r="U39">
            <v>43935</v>
          </cell>
          <cell r="V39" t="str">
            <v/>
          </cell>
          <cell r="W39" t="str">
            <v>-</v>
          </cell>
          <cell r="X39" t="str">
            <v>-</v>
          </cell>
          <cell r="Y39" t="str">
            <v>-</v>
          </cell>
          <cell r="Z39">
            <v>0</v>
          </cell>
          <cell r="AA39">
            <v>0</v>
          </cell>
          <cell r="AB39">
            <v>0</v>
          </cell>
          <cell r="AC39" t="str">
            <v/>
          </cell>
        </row>
        <row r="40">
          <cell r="T40">
            <v>4</v>
          </cell>
          <cell r="U40">
            <v>43936</v>
          </cell>
          <cell r="V40" t="str">
            <v/>
          </cell>
          <cell r="W40" t="str">
            <v>-</v>
          </cell>
          <cell r="X40" t="str">
            <v>-</v>
          </cell>
          <cell r="Y40" t="str">
            <v>-</v>
          </cell>
          <cell r="Z40">
            <v>0</v>
          </cell>
          <cell r="AA40">
            <v>0</v>
          </cell>
          <cell r="AB40">
            <v>0</v>
          </cell>
          <cell r="AC40" t="str">
            <v/>
          </cell>
        </row>
        <row r="41">
          <cell r="T41">
            <v>5</v>
          </cell>
          <cell r="U41">
            <v>43937</v>
          </cell>
          <cell r="V41" t="str">
            <v>04:00-06:00</v>
          </cell>
          <cell r="W41">
            <v>0</v>
          </cell>
          <cell r="X41" t="str">
            <v>-</v>
          </cell>
          <cell r="Y41">
            <v>2</v>
          </cell>
          <cell r="Z41">
            <v>2</v>
          </cell>
          <cell r="AA41">
            <v>2</v>
          </cell>
          <cell r="AB41">
            <v>0</v>
          </cell>
          <cell r="AC41" t="str">
            <v>Contrôle 6H-13H30</v>
          </cell>
        </row>
        <row r="42">
          <cell r="T42">
            <v>6</v>
          </cell>
          <cell r="U42">
            <v>43938</v>
          </cell>
          <cell r="V42" t="str">
            <v/>
          </cell>
          <cell r="W42" t="str">
            <v>-</v>
          </cell>
          <cell r="X42" t="str">
            <v>-</v>
          </cell>
          <cell r="Y42" t="str">
            <v>-</v>
          </cell>
          <cell r="Z42">
            <v>0</v>
          </cell>
          <cell r="AA42">
            <v>0</v>
          </cell>
          <cell r="AB42">
            <v>0</v>
          </cell>
          <cell r="AC42" t="str">
            <v/>
          </cell>
        </row>
        <row r="43">
          <cell r="T43">
            <v>7</v>
          </cell>
          <cell r="U43">
            <v>43939</v>
          </cell>
          <cell r="V43" t="str">
            <v/>
          </cell>
          <cell r="W43" t="str">
            <v>-</v>
          </cell>
          <cell r="X43" t="str">
            <v>-</v>
          </cell>
          <cell r="Y43" t="str">
            <v>-</v>
          </cell>
          <cell r="Z43">
            <v>0</v>
          </cell>
          <cell r="AA43">
            <v>0</v>
          </cell>
          <cell r="AB43">
            <v>0</v>
          </cell>
          <cell r="AC43" t="str">
            <v/>
          </cell>
        </row>
        <row r="44">
          <cell r="T44">
            <v>1</v>
          </cell>
          <cell r="U44">
            <v>43940</v>
          </cell>
          <cell r="V44" t="str">
            <v/>
          </cell>
          <cell r="W44" t="str">
            <v>-</v>
          </cell>
          <cell r="X44" t="str">
            <v>-</v>
          </cell>
          <cell r="Y44" t="str">
            <v>-</v>
          </cell>
          <cell r="Z44">
            <v>0</v>
          </cell>
          <cell r="AA44">
            <v>0</v>
          </cell>
          <cell r="AB44">
            <v>0</v>
          </cell>
          <cell r="AC44" t="str">
            <v/>
          </cell>
        </row>
        <row r="45">
          <cell r="T45">
            <v>2</v>
          </cell>
          <cell r="U45">
            <v>43941</v>
          </cell>
          <cell r="V45" t="str">
            <v/>
          </cell>
          <cell r="W45" t="str">
            <v>-</v>
          </cell>
          <cell r="X45" t="str">
            <v>-</v>
          </cell>
          <cell r="Y45" t="str">
            <v>-</v>
          </cell>
          <cell r="Z45">
            <v>0</v>
          </cell>
          <cell r="AA45">
            <v>0</v>
          </cell>
          <cell r="AB45">
            <v>0</v>
          </cell>
          <cell r="AC45" t="str">
            <v/>
          </cell>
        </row>
        <row r="46">
          <cell r="T46" t="str">
            <v>TOTAL effectué</v>
          </cell>
          <cell r="W46">
            <v>19.000000000000004</v>
          </cell>
          <cell r="X46">
            <v>0</v>
          </cell>
          <cell r="Y46">
            <v>7</v>
          </cell>
          <cell r="Z46">
            <v>26</v>
          </cell>
          <cell r="AA46">
            <v>6</v>
          </cell>
          <cell r="AB46">
            <v>0</v>
          </cell>
        </row>
        <row r="47">
          <cell r="T47" t="str">
            <v>TOTAL payé</v>
          </cell>
          <cell r="Z47">
            <v>26</v>
          </cell>
        </row>
        <row r="49">
          <cell r="AA49" t="str">
            <v>Signature Agent :</v>
          </cell>
        </row>
        <row r="50">
          <cell r="AA50" t="str">
            <v>Signature du responsable Secteur :</v>
          </cell>
        </row>
        <row r="51">
          <cell r="AA51" t="str">
            <v xml:space="preserve">Certifié exact par le responsable : 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>
  <person displayName="DI BENEDETTO Denis" id="{A2B38AFA-D843-4B16-9A04-E147957B35C0}" userId="S::N122214@intranice.ville-nice.fr::387dc90d-8eb6-4bf2-b876-3e7a630783a9" providerId="AD"/>
  <person displayName="REYNAUD Sébastien" id="{DE1234A8-B0C0-4137-A903-79CC17A63A7C}" userId="S::N122699@intranice.ville-nice.fr::affc1e68-0ff6-4133-ad95-705deabdc2ef" providerId="AD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AEL4" dT="2020-02-05T10:47:32.23" personId="{A2B38AFA-D843-4B16-9A04-E147957B35C0}" id="{C131D6D3-2429-4E16-AAEC-B00E1C20910C}">
    <text>BIENVEILLANCE MANAGEMENT</text>
  </threadedComment>
  <threadedComment ref="AEM4" dT="2020-02-05T10:47:22.20" personId="{A2B38AFA-D843-4B16-9A04-E147957B35C0}" id="{E70A063C-744D-423F-9E32-4DCB5C87DA5D}">
    <text>BIENVEILLANCE MANAGEMENT</text>
  </threadedComment>
  <threadedComment ref="AEP10" dT="2020-01-03T07:18:41.01" personId="{DE1234A8-B0C0-4137-A903-79CC17A63A7C}" id="{12D09070-47D0-49CA-84B0-9D7794B56F2A}">
    <text>FCO</text>
  </threadedComment>
</ThreadedComments>
</file>

<file path=xl/threadedComments/threadedComment2.xml><?xml version="1.0" encoding="utf-8"?>
<ThreadedComments xmlns="http://schemas.microsoft.com/office/spreadsheetml/2018/threadedcomments" xmlns:x="http://schemas.openxmlformats.org/spreadsheetml/2006/main">
  <threadedComment ref="AAE4" dT="2019-11-12T07:14:08.74" personId="{A2B38AFA-D843-4B16-9A04-E147957B35C0}" id="{9ECD6314-EB48-4021-A0EA-9222D6021187}">
    <text>encadrant santé et sécu au travail</text>
  </threadedComment>
  <threadedComment ref="AAH4" dT="2019-11-12T07:14:49.92" personId="{A2B38AFA-D843-4B16-9A04-E147957B35C0}" id="{A21607DB-94C9-4C8E-8D9D-65BCA9DF7718}">
    <text>entretien pro. encadrant</text>
  </threadedComment>
  <threadedComment ref="AAI4" dT="2019-11-12T07:14:49.92" personId="{A2B38AFA-D843-4B16-9A04-E147957B35C0}" id="{ED1D3BAA-4176-4749-AD8D-40BD19626635}">
    <text>entretien pro. encadrant</text>
  </threadedComment>
  <threadedComment ref="AAB11" dT="2019-11-19T10:54:12.39" personId="{A2B38AFA-D843-4B16-9A04-E147957B35C0}" id="{CC2294ED-ECE8-4F08-BEE3-EF212DA47E88}">
    <text>Parent malade (Mère)</text>
  </threadedComment>
  <threadedComment ref="ACW11" dT="2020-01-27T11:23:47.20" personId="{A2B38AFA-D843-4B16-9A04-E147957B35C0}" id="{7C7699AC-74AB-4FC6-B757-4A0703FF4386}">
    <text>parent malade</text>
  </threadedComment>
  <threadedComment ref="ACZ11" dT="2020-01-27T11:23:47.20" personId="{A2B38AFA-D843-4B16-9A04-E147957B35C0}" id="{0BDBF699-E87B-4A67-8E91-FD3EB173F014}">
    <text>parent malade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microsoft.com/office/2017/10/relationships/threadedComment" Target="../threadedComments/threadedComment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5.bin"/><Relationship Id="rId4" Type="http://schemas.microsoft.com/office/2017/10/relationships/threadedComment" Target="../threadedComments/threadedComment2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D49324-2BED-3944-AF59-1B6175104055}">
  <sheetPr codeName="BASE">
    <tabColor rgb="FFFF6600"/>
    <pageSetUpPr fitToPage="1"/>
  </sheetPr>
  <dimension ref="A1:APP5"/>
  <sheetViews>
    <sheetView zoomScale="90" zoomScaleNormal="90" workbookViewId="0">
      <pane xSplit="11" ySplit="3" topLeftCell="AGS4" activePane="bottomRight" state="frozen"/>
      <selection pane="topRight" activeCell="L1" sqref="L1"/>
      <selection pane="bottomLeft" activeCell="A17" sqref="A17"/>
      <selection pane="bottomRight" activeCell="A6" sqref="A6:XFD9"/>
    </sheetView>
  </sheetViews>
  <sheetFormatPr baseColWidth="10" defaultColWidth="10.83203125" defaultRowHeight="16"/>
  <cols>
    <col min="3" max="3" width="11.83203125" bestFit="1" customWidth="1"/>
    <col min="4" max="6" width="21" customWidth="1"/>
    <col min="7" max="7" width="13.6640625" customWidth="1"/>
    <col min="8" max="9" width="10.83203125" customWidth="1"/>
    <col min="10" max="88" width="17.6640625" hidden="1" customWidth="1"/>
    <col min="89" max="137" width="17.6640625" style="39" hidden="1" customWidth="1"/>
    <col min="138" max="443" width="17.6640625" hidden="1" customWidth="1"/>
    <col min="444" max="739" width="17.6640625" customWidth="1"/>
  </cols>
  <sheetData>
    <row r="1" spans="1:1108" ht="17" thickBot="1">
      <c r="A1" s="1" t="s">
        <v>0</v>
      </c>
      <c r="B1" s="2" t="s">
        <v>1</v>
      </c>
      <c r="C1" s="2" t="s">
        <v>2</v>
      </c>
      <c r="D1" s="3" t="s">
        <v>3</v>
      </c>
      <c r="E1" s="4" t="s">
        <v>4</v>
      </c>
      <c r="F1" s="5" t="s">
        <v>5</v>
      </c>
      <c r="G1" s="6" t="s">
        <v>6</v>
      </c>
      <c r="H1" s="7"/>
      <c r="I1" s="7"/>
      <c r="J1" s="8">
        <v>43101</v>
      </c>
      <c r="K1" s="8">
        <f>J1+1</f>
        <v>43102</v>
      </c>
      <c r="L1" s="8">
        <f t="shared" ref="L1:BW1" si="0">K1+1</f>
        <v>43103</v>
      </c>
      <c r="M1" s="8">
        <f t="shared" si="0"/>
        <v>43104</v>
      </c>
      <c r="N1" s="8">
        <f t="shared" si="0"/>
        <v>43105</v>
      </c>
      <c r="O1" s="8">
        <f t="shared" si="0"/>
        <v>43106</v>
      </c>
      <c r="P1" s="8">
        <f t="shared" si="0"/>
        <v>43107</v>
      </c>
      <c r="Q1" s="8">
        <f t="shared" si="0"/>
        <v>43108</v>
      </c>
      <c r="R1" s="8">
        <f t="shared" si="0"/>
        <v>43109</v>
      </c>
      <c r="S1" s="8">
        <f t="shared" si="0"/>
        <v>43110</v>
      </c>
      <c r="T1" s="8">
        <f t="shared" si="0"/>
        <v>43111</v>
      </c>
      <c r="U1" s="8">
        <f t="shared" si="0"/>
        <v>43112</v>
      </c>
      <c r="V1" s="8">
        <f t="shared" si="0"/>
        <v>43113</v>
      </c>
      <c r="W1" s="8">
        <f t="shared" si="0"/>
        <v>43114</v>
      </c>
      <c r="X1" s="8">
        <f t="shared" si="0"/>
        <v>43115</v>
      </c>
      <c r="Y1" s="8">
        <f t="shared" si="0"/>
        <v>43116</v>
      </c>
      <c r="Z1" s="8">
        <f t="shared" si="0"/>
        <v>43117</v>
      </c>
      <c r="AA1" s="8">
        <f t="shared" si="0"/>
        <v>43118</v>
      </c>
      <c r="AB1" s="8">
        <f t="shared" si="0"/>
        <v>43119</v>
      </c>
      <c r="AC1" s="8">
        <f t="shared" si="0"/>
        <v>43120</v>
      </c>
      <c r="AD1" s="8">
        <f t="shared" si="0"/>
        <v>43121</v>
      </c>
      <c r="AE1" s="8">
        <f t="shared" si="0"/>
        <v>43122</v>
      </c>
      <c r="AF1" s="8">
        <f t="shared" si="0"/>
        <v>43123</v>
      </c>
      <c r="AG1" s="8">
        <f t="shared" si="0"/>
        <v>43124</v>
      </c>
      <c r="AH1" s="8">
        <f t="shared" si="0"/>
        <v>43125</v>
      </c>
      <c r="AI1" s="8">
        <f t="shared" si="0"/>
        <v>43126</v>
      </c>
      <c r="AJ1" s="8">
        <f t="shared" si="0"/>
        <v>43127</v>
      </c>
      <c r="AK1" s="8">
        <f t="shared" si="0"/>
        <v>43128</v>
      </c>
      <c r="AL1" s="8">
        <f t="shared" si="0"/>
        <v>43129</v>
      </c>
      <c r="AM1" s="8">
        <f t="shared" si="0"/>
        <v>43130</v>
      </c>
      <c r="AN1" s="8">
        <f t="shared" si="0"/>
        <v>43131</v>
      </c>
      <c r="AO1" s="8">
        <f t="shared" si="0"/>
        <v>43132</v>
      </c>
      <c r="AP1" s="8">
        <f t="shared" si="0"/>
        <v>43133</v>
      </c>
      <c r="AQ1" s="8">
        <f t="shared" si="0"/>
        <v>43134</v>
      </c>
      <c r="AR1" s="8">
        <f t="shared" si="0"/>
        <v>43135</v>
      </c>
      <c r="AS1" s="8">
        <f t="shared" si="0"/>
        <v>43136</v>
      </c>
      <c r="AT1" s="8">
        <f t="shared" si="0"/>
        <v>43137</v>
      </c>
      <c r="AU1" s="8">
        <f t="shared" si="0"/>
        <v>43138</v>
      </c>
      <c r="AV1" s="8">
        <f t="shared" si="0"/>
        <v>43139</v>
      </c>
      <c r="AW1" s="8">
        <f t="shared" si="0"/>
        <v>43140</v>
      </c>
      <c r="AX1" s="8">
        <f t="shared" si="0"/>
        <v>43141</v>
      </c>
      <c r="AY1" s="8">
        <f t="shared" si="0"/>
        <v>43142</v>
      </c>
      <c r="AZ1" s="8">
        <f t="shared" si="0"/>
        <v>43143</v>
      </c>
      <c r="BA1" s="8">
        <f t="shared" si="0"/>
        <v>43144</v>
      </c>
      <c r="BB1" s="8">
        <f t="shared" si="0"/>
        <v>43145</v>
      </c>
      <c r="BC1" s="8">
        <f t="shared" si="0"/>
        <v>43146</v>
      </c>
      <c r="BD1" s="8">
        <f t="shared" si="0"/>
        <v>43147</v>
      </c>
      <c r="BE1" s="8">
        <f t="shared" si="0"/>
        <v>43148</v>
      </c>
      <c r="BF1" s="8">
        <f t="shared" si="0"/>
        <v>43149</v>
      </c>
      <c r="BG1" s="8">
        <f t="shared" si="0"/>
        <v>43150</v>
      </c>
      <c r="BH1" s="8">
        <f t="shared" si="0"/>
        <v>43151</v>
      </c>
      <c r="BI1" s="8">
        <f t="shared" si="0"/>
        <v>43152</v>
      </c>
      <c r="BJ1" s="8">
        <f t="shared" si="0"/>
        <v>43153</v>
      </c>
      <c r="BK1" s="8">
        <f t="shared" si="0"/>
        <v>43154</v>
      </c>
      <c r="BL1" s="8">
        <f t="shared" si="0"/>
        <v>43155</v>
      </c>
      <c r="BM1" s="8">
        <f t="shared" si="0"/>
        <v>43156</v>
      </c>
      <c r="BN1" s="8">
        <f t="shared" si="0"/>
        <v>43157</v>
      </c>
      <c r="BO1" s="8">
        <f t="shared" si="0"/>
        <v>43158</v>
      </c>
      <c r="BP1" s="8">
        <f t="shared" si="0"/>
        <v>43159</v>
      </c>
      <c r="BQ1" s="8">
        <f t="shared" si="0"/>
        <v>43160</v>
      </c>
      <c r="BR1" s="8">
        <f t="shared" si="0"/>
        <v>43161</v>
      </c>
      <c r="BS1" s="8">
        <f t="shared" si="0"/>
        <v>43162</v>
      </c>
      <c r="BT1" s="8">
        <f t="shared" si="0"/>
        <v>43163</v>
      </c>
      <c r="BU1" s="8">
        <f t="shared" si="0"/>
        <v>43164</v>
      </c>
      <c r="BV1" s="8">
        <f t="shared" si="0"/>
        <v>43165</v>
      </c>
      <c r="BW1" s="8">
        <f t="shared" si="0"/>
        <v>43166</v>
      </c>
      <c r="BX1" s="8">
        <f t="shared" ref="BX1:EI1" si="1">BW1+1</f>
        <v>43167</v>
      </c>
      <c r="BY1" s="8">
        <f t="shared" si="1"/>
        <v>43168</v>
      </c>
      <c r="BZ1" s="8">
        <f t="shared" si="1"/>
        <v>43169</v>
      </c>
      <c r="CA1" s="8">
        <f t="shared" si="1"/>
        <v>43170</v>
      </c>
      <c r="CB1" s="8">
        <f t="shared" si="1"/>
        <v>43171</v>
      </c>
      <c r="CC1" s="8">
        <f t="shared" si="1"/>
        <v>43172</v>
      </c>
      <c r="CD1" s="8">
        <f t="shared" si="1"/>
        <v>43173</v>
      </c>
      <c r="CE1" s="8">
        <f t="shared" si="1"/>
        <v>43174</v>
      </c>
      <c r="CF1" s="8">
        <f t="shared" si="1"/>
        <v>43175</v>
      </c>
      <c r="CG1" s="8">
        <f t="shared" si="1"/>
        <v>43176</v>
      </c>
      <c r="CH1" s="8">
        <f t="shared" si="1"/>
        <v>43177</v>
      </c>
      <c r="CI1" s="8">
        <f t="shared" si="1"/>
        <v>43178</v>
      </c>
      <c r="CJ1" s="8">
        <f t="shared" si="1"/>
        <v>43179</v>
      </c>
      <c r="CK1" s="8">
        <f t="shared" si="1"/>
        <v>43180</v>
      </c>
      <c r="CL1" s="8">
        <f t="shared" si="1"/>
        <v>43181</v>
      </c>
      <c r="CM1" s="8">
        <f t="shared" si="1"/>
        <v>43182</v>
      </c>
      <c r="CN1" s="8">
        <f t="shared" si="1"/>
        <v>43183</v>
      </c>
      <c r="CO1" s="8">
        <f t="shared" si="1"/>
        <v>43184</v>
      </c>
      <c r="CP1" s="8">
        <f t="shared" si="1"/>
        <v>43185</v>
      </c>
      <c r="CQ1" s="8">
        <f t="shared" si="1"/>
        <v>43186</v>
      </c>
      <c r="CR1" s="8">
        <f t="shared" si="1"/>
        <v>43187</v>
      </c>
      <c r="CS1" s="8">
        <f t="shared" si="1"/>
        <v>43188</v>
      </c>
      <c r="CT1" s="8">
        <f t="shared" si="1"/>
        <v>43189</v>
      </c>
      <c r="CU1" s="8">
        <f t="shared" si="1"/>
        <v>43190</v>
      </c>
      <c r="CV1" s="8">
        <f t="shared" si="1"/>
        <v>43191</v>
      </c>
      <c r="CW1" s="8">
        <f t="shared" si="1"/>
        <v>43192</v>
      </c>
      <c r="CX1" s="8">
        <f t="shared" si="1"/>
        <v>43193</v>
      </c>
      <c r="CY1" s="8">
        <f t="shared" si="1"/>
        <v>43194</v>
      </c>
      <c r="CZ1" s="8">
        <f t="shared" si="1"/>
        <v>43195</v>
      </c>
      <c r="DA1" s="8">
        <f t="shared" si="1"/>
        <v>43196</v>
      </c>
      <c r="DB1" s="8">
        <f t="shared" si="1"/>
        <v>43197</v>
      </c>
      <c r="DC1" s="8">
        <f t="shared" si="1"/>
        <v>43198</v>
      </c>
      <c r="DD1" s="8">
        <f t="shared" si="1"/>
        <v>43199</v>
      </c>
      <c r="DE1" s="8">
        <f t="shared" si="1"/>
        <v>43200</v>
      </c>
      <c r="DF1" s="8">
        <f t="shared" si="1"/>
        <v>43201</v>
      </c>
      <c r="DG1" s="8">
        <f t="shared" si="1"/>
        <v>43202</v>
      </c>
      <c r="DH1" s="8">
        <f t="shared" si="1"/>
        <v>43203</v>
      </c>
      <c r="DI1" s="8">
        <f t="shared" si="1"/>
        <v>43204</v>
      </c>
      <c r="DJ1" s="8">
        <f t="shared" si="1"/>
        <v>43205</v>
      </c>
      <c r="DK1" s="8">
        <f t="shared" si="1"/>
        <v>43206</v>
      </c>
      <c r="DL1" s="8">
        <f t="shared" si="1"/>
        <v>43207</v>
      </c>
      <c r="DM1" s="8">
        <f t="shared" si="1"/>
        <v>43208</v>
      </c>
      <c r="DN1" s="8">
        <f t="shared" si="1"/>
        <v>43209</v>
      </c>
      <c r="DO1" s="8">
        <f t="shared" si="1"/>
        <v>43210</v>
      </c>
      <c r="DP1" s="8">
        <f t="shared" si="1"/>
        <v>43211</v>
      </c>
      <c r="DQ1" s="8">
        <f t="shared" si="1"/>
        <v>43212</v>
      </c>
      <c r="DR1" s="8">
        <f t="shared" si="1"/>
        <v>43213</v>
      </c>
      <c r="DS1" s="8">
        <f t="shared" si="1"/>
        <v>43214</v>
      </c>
      <c r="DT1" s="8">
        <f t="shared" si="1"/>
        <v>43215</v>
      </c>
      <c r="DU1" s="8">
        <f t="shared" si="1"/>
        <v>43216</v>
      </c>
      <c r="DV1" s="8">
        <f t="shared" si="1"/>
        <v>43217</v>
      </c>
      <c r="DW1" s="8">
        <f t="shared" si="1"/>
        <v>43218</v>
      </c>
      <c r="DX1" s="8">
        <f t="shared" si="1"/>
        <v>43219</v>
      </c>
      <c r="DY1" s="8">
        <f t="shared" si="1"/>
        <v>43220</v>
      </c>
      <c r="DZ1" s="8">
        <f t="shared" si="1"/>
        <v>43221</v>
      </c>
      <c r="EA1" s="8">
        <f t="shared" si="1"/>
        <v>43222</v>
      </c>
      <c r="EB1" s="8">
        <f t="shared" si="1"/>
        <v>43223</v>
      </c>
      <c r="EC1" s="8">
        <f t="shared" si="1"/>
        <v>43224</v>
      </c>
      <c r="ED1" s="8">
        <f t="shared" si="1"/>
        <v>43225</v>
      </c>
      <c r="EE1" s="8">
        <f t="shared" si="1"/>
        <v>43226</v>
      </c>
      <c r="EF1" s="8">
        <f t="shared" si="1"/>
        <v>43227</v>
      </c>
      <c r="EG1" s="8">
        <f t="shared" si="1"/>
        <v>43228</v>
      </c>
      <c r="EH1" s="8">
        <f t="shared" si="1"/>
        <v>43229</v>
      </c>
      <c r="EI1" s="8">
        <f t="shared" si="1"/>
        <v>43230</v>
      </c>
      <c r="EJ1" s="8">
        <f t="shared" ref="EJ1:GU1" si="2">EI1+1</f>
        <v>43231</v>
      </c>
      <c r="EK1" s="8">
        <f t="shared" si="2"/>
        <v>43232</v>
      </c>
      <c r="EL1" s="8">
        <f t="shared" si="2"/>
        <v>43233</v>
      </c>
      <c r="EM1" s="8">
        <f t="shared" si="2"/>
        <v>43234</v>
      </c>
      <c r="EN1" s="8">
        <f t="shared" si="2"/>
        <v>43235</v>
      </c>
      <c r="EO1" s="8">
        <f t="shared" si="2"/>
        <v>43236</v>
      </c>
      <c r="EP1" s="8">
        <f t="shared" si="2"/>
        <v>43237</v>
      </c>
      <c r="EQ1" s="8">
        <f t="shared" si="2"/>
        <v>43238</v>
      </c>
      <c r="ER1" s="8">
        <f t="shared" si="2"/>
        <v>43239</v>
      </c>
      <c r="ES1" s="8">
        <f t="shared" si="2"/>
        <v>43240</v>
      </c>
      <c r="ET1" s="8">
        <f t="shared" si="2"/>
        <v>43241</v>
      </c>
      <c r="EU1" s="8">
        <f t="shared" si="2"/>
        <v>43242</v>
      </c>
      <c r="EV1" s="8">
        <f t="shared" si="2"/>
        <v>43243</v>
      </c>
      <c r="EW1" s="8">
        <f t="shared" si="2"/>
        <v>43244</v>
      </c>
      <c r="EX1" s="8">
        <f t="shared" si="2"/>
        <v>43245</v>
      </c>
      <c r="EY1" s="8">
        <f t="shared" si="2"/>
        <v>43246</v>
      </c>
      <c r="EZ1" s="8">
        <f t="shared" si="2"/>
        <v>43247</v>
      </c>
      <c r="FA1" s="8">
        <f t="shared" si="2"/>
        <v>43248</v>
      </c>
      <c r="FB1" s="8">
        <f t="shared" si="2"/>
        <v>43249</v>
      </c>
      <c r="FC1" s="8">
        <f t="shared" si="2"/>
        <v>43250</v>
      </c>
      <c r="FD1" s="8">
        <f t="shared" si="2"/>
        <v>43251</v>
      </c>
      <c r="FE1" s="8">
        <f t="shared" si="2"/>
        <v>43252</v>
      </c>
      <c r="FF1" s="8">
        <f t="shared" si="2"/>
        <v>43253</v>
      </c>
      <c r="FG1" s="8">
        <f t="shared" si="2"/>
        <v>43254</v>
      </c>
      <c r="FH1" s="8">
        <f t="shared" si="2"/>
        <v>43255</v>
      </c>
      <c r="FI1" s="8">
        <f t="shared" si="2"/>
        <v>43256</v>
      </c>
      <c r="FJ1" s="8">
        <f t="shared" si="2"/>
        <v>43257</v>
      </c>
      <c r="FK1" s="8">
        <f t="shared" si="2"/>
        <v>43258</v>
      </c>
      <c r="FL1" s="8">
        <f t="shared" si="2"/>
        <v>43259</v>
      </c>
      <c r="FM1" s="8">
        <f t="shared" si="2"/>
        <v>43260</v>
      </c>
      <c r="FN1" s="8">
        <f t="shared" si="2"/>
        <v>43261</v>
      </c>
      <c r="FO1" s="8">
        <f t="shared" si="2"/>
        <v>43262</v>
      </c>
      <c r="FP1" s="8">
        <f t="shared" si="2"/>
        <v>43263</v>
      </c>
      <c r="FQ1" s="8">
        <f t="shared" si="2"/>
        <v>43264</v>
      </c>
      <c r="FR1" s="8">
        <f t="shared" si="2"/>
        <v>43265</v>
      </c>
      <c r="FS1" s="8">
        <f t="shared" si="2"/>
        <v>43266</v>
      </c>
      <c r="FT1" s="8">
        <f t="shared" si="2"/>
        <v>43267</v>
      </c>
      <c r="FU1" s="8">
        <f t="shared" si="2"/>
        <v>43268</v>
      </c>
      <c r="FV1" s="8">
        <f t="shared" si="2"/>
        <v>43269</v>
      </c>
      <c r="FW1" s="8">
        <f t="shared" si="2"/>
        <v>43270</v>
      </c>
      <c r="FX1" s="8">
        <f t="shared" si="2"/>
        <v>43271</v>
      </c>
      <c r="FY1" s="8">
        <f t="shared" si="2"/>
        <v>43272</v>
      </c>
      <c r="FZ1" s="8">
        <f t="shared" si="2"/>
        <v>43273</v>
      </c>
      <c r="GA1" s="8">
        <f t="shared" si="2"/>
        <v>43274</v>
      </c>
      <c r="GB1" s="8">
        <f t="shared" si="2"/>
        <v>43275</v>
      </c>
      <c r="GC1" s="8">
        <f t="shared" si="2"/>
        <v>43276</v>
      </c>
      <c r="GD1" s="8">
        <f t="shared" si="2"/>
        <v>43277</v>
      </c>
      <c r="GE1" s="8">
        <f t="shared" si="2"/>
        <v>43278</v>
      </c>
      <c r="GF1" s="8">
        <f t="shared" si="2"/>
        <v>43279</v>
      </c>
      <c r="GG1" s="8">
        <f t="shared" si="2"/>
        <v>43280</v>
      </c>
      <c r="GH1" s="8">
        <f t="shared" si="2"/>
        <v>43281</v>
      </c>
      <c r="GI1" s="8">
        <f t="shared" si="2"/>
        <v>43282</v>
      </c>
      <c r="GJ1" s="8">
        <f t="shared" si="2"/>
        <v>43283</v>
      </c>
      <c r="GK1" s="8">
        <f t="shared" si="2"/>
        <v>43284</v>
      </c>
      <c r="GL1" s="8">
        <f t="shared" si="2"/>
        <v>43285</v>
      </c>
      <c r="GM1" s="8">
        <f t="shared" si="2"/>
        <v>43286</v>
      </c>
      <c r="GN1" s="8">
        <f t="shared" si="2"/>
        <v>43287</v>
      </c>
      <c r="GO1" s="8">
        <f t="shared" si="2"/>
        <v>43288</v>
      </c>
      <c r="GP1" s="8">
        <f t="shared" si="2"/>
        <v>43289</v>
      </c>
      <c r="GQ1" s="8">
        <f t="shared" si="2"/>
        <v>43290</v>
      </c>
      <c r="GR1" s="8">
        <f t="shared" si="2"/>
        <v>43291</v>
      </c>
      <c r="GS1" s="8">
        <f t="shared" si="2"/>
        <v>43292</v>
      </c>
      <c r="GT1" s="8">
        <f t="shared" si="2"/>
        <v>43293</v>
      </c>
      <c r="GU1" s="8">
        <f t="shared" si="2"/>
        <v>43294</v>
      </c>
      <c r="GV1" s="8">
        <f t="shared" ref="GV1:JG1" si="3">GU1+1</f>
        <v>43295</v>
      </c>
      <c r="GW1" s="8">
        <f t="shared" si="3"/>
        <v>43296</v>
      </c>
      <c r="GX1" s="8">
        <f t="shared" si="3"/>
        <v>43297</v>
      </c>
      <c r="GY1" s="8">
        <f t="shared" si="3"/>
        <v>43298</v>
      </c>
      <c r="GZ1" s="8">
        <f t="shared" si="3"/>
        <v>43299</v>
      </c>
      <c r="HA1" s="8">
        <f t="shared" si="3"/>
        <v>43300</v>
      </c>
      <c r="HB1" s="8">
        <f t="shared" si="3"/>
        <v>43301</v>
      </c>
      <c r="HC1" s="8">
        <f t="shared" si="3"/>
        <v>43302</v>
      </c>
      <c r="HD1" s="8">
        <f t="shared" si="3"/>
        <v>43303</v>
      </c>
      <c r="HE1" s="8">
        <f t="shared" si="3"/>
        <v>43304</v>
      </c>
      <c r="HF1" s="8">
        <f t="shared" si="3"/>
        <v>43305</v>
      </c>
      <c r="HG1" s="8">
        <f t="shared" si="3"/>
        <v>43306</v>
      </c>
      <c r="HH1" s="8">
        <f t="shared" si="3"/>
        <v>43307</v>
      </c>
      <c r="HI1" s="8">
        <f t="shared" si="3"/>
        <v>43308</v>
      </c>
      <c r="HJ1" s="8">
        <f t="shared" si="3"/>
        <v>43309</v>
      </c>
      <c r="HK1" s="8">
        <f t="shared" si="3"/>
        <v>43310</v>
      </c>
      <c r="HL1" s="8">
        <f t="shared" si="3"/>
        <v>43311</v>
      </c>
      <c r="HM1" s="8">
        <f t="shared" si="3"/>
        <v>43312</v>
      </c>
      <c r="HN1" s="8">
        <f t="shared" si="3"/>
        <v>43313</v>
      </c>
      <c r="HO1" s="8">
        <f t="shared" si="3"/>
        <v>43314</v>
      </c>
      <c r="HP1" s="8">
        <f t="shared" si="3"/>
        <v>43315</v>
      </c>
      <c r="HQ1" s="8">
        <f t="shared" si="3"/>
        <v>43316</v>
      </c>
      <c r="HR1" s="8">
        <f t="shared" si="3"/>
        <v>43317</v>
      </c>
      <c r="HS1" s="8">
        <f t="shared" si="3"/>
        <v>43318</v>
      </c>
      <c r="HT1" s="8">
        <f t="shared" si="3"/>
        <v>43319</v>
      </c>
      <c r="HU1" s="8">
        <f t="shared" si="3"/>
        <v>43320</v>
      </c>
      <c r="HV1" s="8">
        <f t="shared" si="3"/>
        <v>43321</v>
      </c>
      <c r="HW1" s="8">
        <f t="shared" si="3"/>
        <v>43322</v>
      </c>
      <c r="HX1" s="8">
        <f t="shared" si="3"/>
        <v>43323</v>
      </c>
      <c r="HY1" s="8">
        <f t="shared" si="3"/>
        <v>43324</v>
      </c>
      <c r="HZ1" s="8">
        <f t="shared" si="3"/>
        <v>43325</v>
      </c>
      <c r="IA1" s="8">
        <f t="shared" si="3"/>
        <v>43326</v>
      </c>
      <c r="IB1" s="8">
        <f t="shared" si="3"/>
        <v>43327</v>
      </c>
      <c r="IC1" s="8">
        <f t="shared" si="3"/>
        <v>43328</v>
      </c>
      <c r="ID1" s="8">
        <f t="shared" si="3"/>
        <v>43329</v>
      </c>
      <c r="IE1" s="8">
        <f t="shared" si="3"/>
        <v>43330</v>
      </c>
      <c r="IF1" s="8">
        <f t="shared" si="3"/>
        <v>43331</v>
      </c>
      <c r="IG1" s="8">
        <f t="shared" si="3"/>
        <v>43332</v>
      </c>
      <c r="IH1" s="8">
        <f t="shared" si="3"/>
        <v>43333</v>
      </c>
      <c r="II1" s="8">
        <f t="shared" si="3"/>
        <v>43334</v>
      </c>
      <c r="IJ1" s="8">
        <f t="shared" si="3"/>
        <v>43335</v>
      </c>
      <c r="IK1" s="8">
        <f t="shared" si="3"/>
        <v>43336</v>
      </c>
      <c r="IL1" s="8">
        <f t="shared" si="3"/>
        <v>43337</v>
      </c>
      <c r="IM1" s="8">
        <f t="shared" si="3"/>
        <v>43338</v>
      </c>
      <c r="IN1" s="8">
        <f t="shared" si="3"/>
        <v>43339</v>
      </c>
      <c r="IO1" s="8">
        <f t="shared" si="3"/>
        <v>43340</v>
      </c>
      <c r="IP1" s="8">
        <f t="shared" si="3"/>
        <v>43341</v>
      </c>
      <c r="IQ1" s="8">
        <f t="shared" si="3"/>
        <v>43342</v>
      </c>
      <c r="IR1" s="8">
        <f t="shared" si="3"/>
        <v>43343</v>
      </c>
      <c r="IS1" s="8">
        <f t="shared" si="3"/>
        <v>43344</v>
      </c>
      <c r="IT1" s="8">
        <f t="shared" si="3"/>
        <v>43345</v>
      </c>
      <c r="IU1" s="8">
        <f t="shared" si="3"/>
        <v>43346</v>
      </c>
      <c r="IV1" s="8">
        <f t="shared" si="3"/>
        <v>43347</v>
      </c>
      <c r="IW1" s="8">
        <f t="shared" si="3"/>
        <v>43348</v>
      </c>
      <c r="IX1" s="8">
        <f t="shared" si="3"/>
        <v>43349</v>
      </c>
      <c r="IY1" s="8">
        <f t="shared" si="3"/>
        <v>43350</v>
      </c>
      <c r="IZ1" s="8">
        <f t="shared" si="3"/>
        <v>43351</v>
      </c>
      <c r="JA1" s="8">
        <f t="shared" si="3"/>
        <v>43352</v>
      </c>
      <c r="JB1" s="8">
        <f t="shared" si="3"/>
        <v>43353</v>
      </c>
      <c r="JC1" s="8">
        <f t="shared" si="3"/>
        <v>43354</v>
      </c>
      <c r="JD1" s="8">
        <f t="shared" si="3"/>
        <v>43355</v>
      </c>
      <c r="JE1" s="8">
        <f t="shared" si="3"/>
        <v>43356</v>
      </c>
      <c r="JF1" s="8">
        <f t="shared" si="3"/>
        <v>43357</v>
      </c>
      <c r="JG1" s="8">
        <f t="shared" si="3"/>
        <v>43358</v>
      </c>
      <c r="JH1" s="8">
        <f t="shared" ref="JH1:LS1" si="4">JG1+1</f>
        <v>43359</v>
      </c>
      <c r="JI1" s="8">
        <f t="shared" si="4"/>
        <v>43360</v>
      </c>
      <c r="JJ1" s="8">
        <f t="shared" si="4"/>
        <v>43361</v>
      </c>
      <c r="JK1" s="8">
        <f t="shared" si="4"/>
        <v>43362</v>
      </c>
      <c r="JL1" s="8">
        <f t="shared" si="4"/>
        <v>43363</v>
      </c>
      <c r="JM1" s="8">
        <f t="shared" si="4"/>
        <v>43364</v>
      </c>
      <c r="JN1" s="8">
        <f t="shared" si="4"/>
        <v>43365</v>
      </c>
      <c r="JO1" s="8">
        <f t="shared" si="4"/>
        <v>43366</v>
      </c>
      <c r="JP1" s="8">
        <f t="shared" si="4"/>
        <v>43367</v>
      </c>
      <c r="JQ1" s="8">
        <f t="shared" si="4"/>
        <v>43368</v>
      </c>
      <c r="JR1" s="8">
        <f t="shared" si="4"/>
        <v>43369</v>
      </c>
      <c r="JS1" s="8">
        <f t="shared" si="4"/>
        <v>43370</v>
      </c>
      <c r="JT1" s="8">
        <f t="shared" si="4"/>
        <v>43371</v>
      </c>
      <c r="JU1" s="8">
        <f t="shared" si="4"/>
        <v>43372</v>
      </c>
      <c r="JV1" s="8">
        <f t="shared" si="4"/>
        <v>43373</v>
      </c>
      <c r="JW1" s="8">
        <f t="shared" si="4"/>
        <v>43374</v>
      </c>
      <c r="JX1" s="8">
        <f t="shared" si="4"/>
        <v>43375</v>
      </c>
      <c r="JY1" s="8">
        <f t="shared" si="4"/>
        <v>43376</v>
      </c>
      <c r="JZ1" s="8">
        <f t="shared" si="4"/>
        <v>43377</v>
      </c>
      <c r="KA1" s="8">
        <f t="shared" si="4"/>
        <v>43378</v>
      </c>
      <c r="KB1" s="8">
        <f t="shared" si="4"/>
        <v>43379</v>
      </c>
      <c r="KC1" s="8">
        <f t="shared" si="4"/>
        <v>43380</v>
      </c>
      <c r="KD1" s="8">
        <f t="shared" si="4"/>
        <v>43381</v>
      </c>
      <c r="KE1" s="8">
        <f t="shared" si="4"/>
        <v>43382</v>
      </c>
      <c r="KF1" s="8">
        <f t="shared" si="4"/>
        <v>43383</v>
      </c>
      <c r="KG1" s="8">
        <f t="shared" si="4"/>
        <v>43384</v>
      </c>
      <c r="KH1" s="8">
        <f t="shared" si="4"/>
        <v>43385</v>
      </c>
      <c r="KI1" s="8">
        <f t="shared" si="4"/>
        <v>43386</v>
      </c>
      <c r="KJ1" s="8">
        <f t="shared" si="4"/>
        <v>43387</v>
      </c>
      <c r="KK1" s="8">
        <f t="shared" si="4"/>
        <v>43388</v>
      </c>
      <c r="KL1" s="8">
        <f t="shared" si="4"/>
        <v>43389</v>
      </c>
      <c r="KM1" s="8">
        <f t="shared" si="4"/>
        <v>43390</v>
      </c>
      <c r="KN1" s="8">
        <f t="shared" si="4"/>
        <v>43391</v>
      </c>
      <c r="KO1" s="8">
        <f t="shared" si="4"/>
        <v>43392</v>
      </c>
      <c r="KP1" s="8">
        <f t="shared" si="4"/>
        <v>43393</v>
      </c>
      <c r="KQ1" s="8">
        <f t="shared" si="4"/>
        <v>43394</v>
      </c>
      <c r="KR1" s="8">
        <f t="shared" si="4"/>
        <v>43395</v>
      </c>
      <c r="KS1" s="8">
        <f t="shared" si="4"/>
        <v>43396</v>
      </c>
      <c r="KT1" s="8">
        <f t="shared" si="4"/>
        <v>43397</v>
      </c>
      <c r="KU1" s="8">
        <f t="shared" si="4"/>
        <v>43398</v>
      </c>
      <c r="KV1" s="8">
        <f t="shared" si="4"/>
        <v>43399</v>
      </c>
      <c r="KW1" s="8">
        <f t="shared" si="4"/>
        <v>43400</v>
      </c>
      <c r="KX1" s="8">
        <f t="shared" si="4"/>
        <v>43401</v>
      </c>
      <c r="KY1" s="8">
        <f t="shared" si="4"/>
        <v>43402</v>
      </c>
      <c r="KZ1" s="8">
        <f t="shared" si="4"/>
        <v>43403</v>
      </c>
      <c r="LA1" s="8">
        <f t="shared" si="4"/>
        <v>43404</v>
      </c>
      <c r="LB1" s="8">
        <f t="shared" si="4"/>
        <v>43405</v>
      </c>
      <c r="LC1" s="8">
        <f t="shared" si="4"/>
        <v>43406</v>
      </c>
      <c r="LD1" s="8">
        <f t="shared" si="4"/>
        <v>43407</v>
      </c>
      <c r="LE1" s="8">
        <f t="shared" si="4"/>
        <v>43408</v>
      </c>
      <c r="LF1" s="8">
        <f t="shared" si="4"/>
        <v>43409</v>
      </c>
      <c r="LG1" s="8">
        <f t="shared" si="4"/>
        <v>43410</v>
      </c>
      <c r="LH1" s="8">
        <f t="shared" si="4"/>
        <v>43411</v>
      </c>
      <c r="LI1" s="8">
        <f t="shared" si="4"/>
        <v>43412</v>
      </c>
      <c r="LJ1" s="8">
        <f t="shared" si="4"/>
        <v>43413</v>
      </c>
      <c r="LK1" s="8">
        <f t="shared" si="4"/>
        <v>43414</v>
      </c>
      <c r="LL1" s="8">
        <f t="shared" si="4"/>
        <v>43415</v>
      </c>
      <c r="LM1" s="8">
        <f t="shared" si="4"/>
        <v>43416</v>
      </c>
      <c r="LN1" s="8">
        <f t="shared" si="4"/>
        <v>43417</v>
      </c>
      <c r="LO1" s="8">
        <f t="shared" si="4"/>
        <v>43418</v>
      </c>
      <c r="LP1" s="8">
        <f t="shared" si="4"/>
        <v>43419</v>
      </c>
      <c r="LQ1" s="8">
        <f t="shared" si="4"/>
        <v>43420</v>
      </c>
      <c r="LR1" s="8">
        <f t="shared" si="4"/>
        <v>43421</v>
      </c>
      <c r="LS1" s="8">
        <f t="shared" si="4"/>
        <v>43422</v>
      </c>
      <c r="LT1" s="8">
        <f t="shared" ref="LT1:OE1" si="5">LS1+1</f>
        <v>43423</v>
      </c>
      <c r="LU1" s="8">
        <f t="shared" si="5"/>
        <v>43424</v>
      </c>
      <c r="LV1" s="8">
        <f t="shared" si="5"/>
        <v>43425</v>
      </c>
      <c r="LW1" s="8">
        <f t="shared" si="5"/>
        <v>43426</v>
      </c>
      <c r="LX1" s="8">
        <f t="shared" si="5"/>
        <v>43427</v>
      </c>
      <c r="LY1" s="8">
        <f t="shared" si="5"/>
        <v>43428</v>
      </c>
      <c r="LZ1" s="8">
        <f t="shared" si="5"/>
        <v>43429</v>
      </c>
      <c r="MA1" s="8">
        <f t="shared" si="5"/>
        <v>43430</v>
      </c>
      <c r="MB1" s="8">
        <f t="shared" si="5"/>
        <v>43431</v>
      </c>
      <c r="MC1" s="8">
        <f t="shared" si="5"/>
        <v>43432</v>
      </c>
      <c r="MD1" s="8">
        <f t="shared" si="5"/>
        <v>43433</v>
      </c>
      <c r="ME1" s="8">
        <f t="shared" si="5"/>
        <v>43434</v>
      </c>
      <c r="MF1" s="8">
        <f t="shared" si="5"/>
        <v>43435</v>
      </c>
      <c r="MG1" s="8">
        <f t="shared" si="5"/>
        <v>43436</v>
      </c>
      <c r="MH1" s="8">
        <f t="shared" si="5"/>
        <v>43437</v>
      </c>
      <c r="MI1" s="8">
        <f t="shared" si="5"/>
        <v>43438</v>
      </c>
      <c r="MJ1" s="8">
        <f t="shared" si="5"/>
        <v>43439</v>
      </c>
      <c r="MK1" s="8">
        <f t="shared" si="5"/>
        <v>43440</v>
      </c>
      <c r="ML1" s="8">
        <f t="shared" si="5"/>
        <v>43441</v>
      </c>
      <c r="MM1" s="8">
        <f t="shared" si="5"/>
        <v>43442</v>
      </c>
      <c r="MN1" s="8">
        <f t="shared" si="5"/>
        <v>43443</v>
      </c>
      <c r="MO1" s="8">
        <f t="shared" si="5"/>
        <v>43444</v>
      </c>
      <c r="MP1" s="8">
        <f t="shared" si="5"/>
        <v>43445</v>
      </c>
      <c r="MQ1" s="8">
        <f t="shared" si="5"/>
        <v>43446</v>
      </c>
      <c r="MR1" s="8">
        <f t="shared" si="5"/>
        <v>43447</v>
      </c>
      <c r="MS1" s="8">
        <f t="shared" si="5"/>
        <v>43448</v>
      </c>
      <c r="MT1" s="8">
        <f t="shared" si="5"/>
        <v>43449</v>
      </c>
      <c r="MU1" s="8">
        <f t="shared" si="5"/>
        <v>43450</v>
      </c>
      <c r="MV1" s="8">
        <f t="shared" si="5"/>
        <v>43451</v>
      </c>
      <c r="MW1" s="8">
        <f t="shared" si="5"/>
        <v>43452</v>
      </c>
      <c r="MX1" s="8">
        <f t="shared" si="5"/>
        <v>43453</v>
      </c>
      <c r="MY1" s="8">
        <f t="shared" si="5"/>
        <v>43454</v>
      </c>
      <c r="MZ1" s="8">
        <f t="shared" si="5"/>
        <v>43455</v>
      </c>
      <c r="NA1" s="8">
        <f t="shared" si="5"/>
        <v>43456</v>
      </c>
      <c r="NB1" s="8">
        <f t="shared" si="5"/>
        <v>43457</v>
      </c>
      <c r="NC1" s="8">
        <f t="shared" si="5"/>
        <v>43458</v>
      </c>
      <c r="ND1" s="8">
        <f t="shared" si="5"/>
        <v>43459</v>
      </c>
      <c r="NE1" s="8">
        <f t="shared" si="5"/>
        <v>43460</v>
      </c>
      <c r="NF1" s="8">
        <f t="shared" si="5"/>
        <v>43461</v>
      </c>
      <c r="NG1" s="8">
        <f t="shared" si="5"/>
        <v>43462</v>
      </c>
      <c r="NH1" s="8">
        <f t="shared" si="5"/>
        <v>43463</v>
      </c>
      <c r="NI1" s="8">
        <f t="shared" si="5"/>
        <v>43464</v>
      </c>
      <c r="NJ1" s="8">
        <f t="shared" si="5"/>
        <v>43465</v>
      </c>
      <c r="NK1" s="8">
        <f t="shared" si="5"/>
        <v>43466</v>
      </c>
      <c r="NL1" s="8">
        <f t="shared" si="5"/>
        <v>43467</v>
      </c>
      <c r="NM1" s="8">
        <f t="shared" si="5"/>
        <v>43468</v>
      </c>
      <c r="NN1" s="8">
        <f t="shared" si="5"/>
        <v>43469</v>
      </c>
      <c r="NO1" s="8">
        <f t="shared" si="5"/>
        <v>43470</v>
      </c>
      <c r="NP1" s="8">
        <f t="shared" si="5"/>
        <v>43471</v>
      </c>
      <c r="NQ1" s="8">
        <f t="shared" si="5"/>
        <v>43472</v>
      </c>
      <c r="NR1" s="8">
        <f t="shared" si="5"/>
        <v>43473</v>
      </c>
      <c r="NS1" s="8">
        <f t="shared" si="5"/>
        <v>43474</v>
      </c>
      <c r="NT1" s="8">
        <f t="shared" si="5"/>
        <v>43475</v>
      </c>
      <c r="NU1" s="8">
        <f t="shared" si="5"/>
        <v>43476</v>
      </c>
      <c r="NV1" s="8">
        <f t="shared" si="5"/>
        <v>43477</v>
      </c>
      <c r="NW1" s="8">
        <f t="shared" si="5"/>
        <v>43478</v>
      </c>
      <c r="NX1" s="8">
        <f t="shared" si="5"/>
        <v>43479</v>
      </c>
      <c r="NY1" s="8">
        <f t="shared" si="5"/>
        <v>43480</v>
      </c>
      <c r="NZ1" s="8">
        <f t="shared" si="5"/>
        <v>43481</v>
      </c>
      <c r="OA1" s="8">
        <f t="shared" si="5"/>
        <v>43482</v>
      </c>
      <c r="OB1" s="8">
        <f t="shared" si="5"/>
        <v>43483</v>
      </c>
      <c r="OC1" s="8">
        <f t="shared" si="5"/>
        <v>43484</v>
      </c>
      <c r="OD1" s="8">
        <f t="shared" si="5"/>
        <v>43485</v>
      </c>
      <c r="OE1" s="8">
        <f t="shared" si="5"/>
        <v>43486</v>
      </c>
      <c r="OF1" s="8">
        <f t="shared" ref="OF1:QQ1" si="6">OE1+1</f>
        <v>43487</v>
      </c>
      <c r="OG1" s="8">
        <f t="shared" si="6"/>
        <v>43488</v>
      </c>
      <c r="OH1" s="8">
        <f t="shared" si="6"/>
        <v>43489</v>
      </c>
      <c r="OI1" s="8">
        <f t="shared" si="6"/>
        <v>43490</v>
      </c>
      <c r="OJ1" s="8">
        <f t="shared" si="6"/>
        <v>43491</v>
      </c>
      <c r="OK1" s="8">
        <f t="shared" si="6"/>
        <v>43492</v>
      </c>
      <c r="OL1" s="8">
        <f t="shared" si="6"/>
        <v>43493</v>
      </c>
      <c r="OM1" s="8">
        <f t="shared" si="6"/>
        <v>43494</v>
      </c>
      <c r="ON1" s="8">
        <f t="shared" si="6"/>
        <v>43495</v>
      </c>
      <c r="OO1" s="8">
        <f t="shared" si="6"/>
        <v>43496</v>
      </c>
      <c r="OP1" s="8">
        <f t="shared" si="6"/>
        <v>43497</v>
      </c>
      <c r="OQ1" s="8">
        <f t="shared" si="6"/>
        <v>43498</v>
      </c>
      <c r="OR1" s="8">
        <f t="shared" si="6"/>
        <v>43499</v>
      </c>
      <c r="OS1" s="8">
        <f t="shared" si="6"/>
        <v>43500</v>
      </c>
      <c r="OT1" s="8">
        <f t="shared" si="6"/>
        <v>43501</v>
      </c>
      <c r="OU1" s="8">
        <f t="shared" si="6"/>
        <v>43502</v>
      </c>
      <c r="OV1" s="8">
        <f t="shared" si="6"/>
        <v>43503</v>
      </c>
      <c r="OW1" s="8">
        <f t="shared" si="6"/>
        <v>43504</v>
      </c>
      <c r="OX1" s="8">
        <f t="shared" si="6"/>
        <v>43505</v>
      </c>
      <c r="OY1" s="8">
        <f t="shared" si="6"/>
        <v>43506</v>
      </c>
      <c r="OZ1" s="8">
        <f t="shared" si="6"/>
        <v>43507</v>
      </c>
      <c r="PA1" s="8">
        <f t="shared" si="6"/>
        <v>43508</v>
      </c>
      <c r="PB1" s="8">
        <f t="shared" si="6"/>
        <v>43509</v>
      </c>
      <c r="PC1" s="8">
        <f t="shared" si="6"/>
        <v>43510</v>
      </c>
      <c r="PD1" s="8">
        <f t="shared" si="6"/>
        <v>43511</v>
      </c>
      <c r="PE1" s="8">
        <f t="shared" si="6"/>
        <v>43512</v>
      </c>
      <c r="PF1" s="8">
        <f t="shared" si="6"/>
        <v>43513</v>
      </c>
      <c r="PG1" s="8">
        <f t="shared" si="6"/>
        <v>43514</v>
      </c>
      <c r="PH1" s="8">
        <f t="shared" si="6"/>
        <v>43515</v>
      </c>
      <c r="PI1" s="8">
        <f t="shared" si="6"/>
        <v>43516</v>
      </c>
      <c r="PJ1" s="8">
        <f t="shared" si="6"/>
        <v>43517</v>
      </c>
      <c r="PK1" s="8">
        <f t="shared" si="6"/>
        <v>43518</v>
      </c>
      <c r="PL1" s="8">
        <f t="shared" si="6"/>
        <v>43519</v>
      </c>
      <c r="PM1" s="8">
        <f t="shared" si="6"/>
        <v>43520</v>
      </c>
      <c r="PN1" s="8">
        <f t="shared" si="6"/>
        <v>43521</v>
      </c>
      <c r="PO1" s="8">
        <f t="shared" si="6"/>
        <v>43522</v>
      </c>
      <c r="PP1" s="8">
        <f t="shared" si="6"/>
        <v>43523</v>
      </c>
      <c r="PQ1" s="8">
        <f t="shared" si="6"/>
        <v>43524</v>
      </c>
      <c r="PR1" s="8">
        <f t="shared" si="6"/>
        <v>43525</v>
      </c>
      <c r="PS1" s="8">
        <f t="shared" si="6"/>
        <v>43526</v>
      </c>
      <c r="PT1" s="8">
        <f t="shared" si="6"/>
        <v>43527</v>
      </c>
      <c r="PU1" s="8">
        <f t="shared" si="6"/>
        <v>43528</v>
      </c>
      <c r="PV1" s="8">
        <f t="shared" si="6"/>
        <v>43529</v>
      </c>
      <c r="PW1" s="8">
        <f t="shared" si="6"/>
        <v>43530</v>
      </c>
      <c r="PX1" s="8">
        <f t="shared" si="6"/>
        <v>43531</v>
      </c>
      <c r="PY1" s="8">
        <f t="shared" si="6"/>
        <v>43532</v>
      </c>
      <c r="PZ1" s="8">
        <f t="shared" si="6"/>
        <v>43533</v>
      </c>
      <c r="QA1" s="8">
        <f t="shared" si="6"/>
        <v>43534</v>
      </c>
      <c r="QB1" s="8">
        <f t="shared" si="6"/>
        <v>43535</v>
      </c>
      <c r="QC1" s="8">
        <f t="shared" si="6"/>
        <v>43536</v>
      </c>
      <c r="QD1" s="8">
        <f t="shared" si="6"/>
        <v>43537</v>
      </c>
      <c r="QE1" s="8">
        <f t="shared" si="6"/>
        <v>43538</v>
      </c>
      <c r="QF1" s="8">
        <f t="shared" si="6"/>
        <v>43539</v>
      </c>
      <c r="QG1" s="8">
        <f t="shared" si="6"/>
        <v>43540</v>
      </c>
      <c r="QH1" s="8">
        <f t="shared" si="6"/>
        <v>43541</v>
      </c>
      <c r="QI1" s="8">
        <f t="shared" si="6"/>
        <v>43542</v>
      </c>
      <c r="QJ1" s="8">
        <f t="shared" si="6"/>
        <v>43543</v>
      </c>
      <c r="QK1" s="8">
        <f t="shared" si="6"/>
        <v>43544</v>
      </c>
      <c r="QL1" s="8">
        <f t="shared" si="6"/>
        <v>43545</v>
      </c>
      <c r="QM1" s="8">
        <f t="shared" si="6"/>
        <v>43546</v>
      </c>
      <c r="QN1" s="8">
        <f t="shared" si="6"/>
        <v>43547</v>
      </c>
      <c r="QO1" s="8">
        <f t="shared" si="6"/>
        <v>43548</v>
      </c>
      <c r="QP1" s="8">
        <f t="shared" si="6"/>
        <v>43549</v>
      </c>
      <c r="QQ1" s="8">
        <f t="shared" si="6"/>
        <v>43550</v>
      </c>
      <c r="QR1" s="8">
        <f t="shared" ref="QR1:TC1" si="7">QQ1+1</f>
        <v>43551</v>
      </c>
      <c r="QS1" s="8">
        <f t="shared" si="7"/>
        <v>43552</v>
      </c>
      <c r="QT1" s="8">
        <f t="shared" si="7"/>
        <v>43553</v>
      </c>
      <c r="QU1" s="8">
        <f t="shared" si="7"/>
        <v>43554</v>
      </c>
      <c r="QV1" s="8">
        <f t="shared" si="7"/>
        <v>43555</v>
      </c>
      <c r="QW1" s="8">
        <f t="shared" si="7"/>
        <v>43556</v>
      </c>
      <c r="QX1" s="8">
        <f t="shared" si="7"/>
        <v>43557</v>
      </c>
      <c r="QY1" s="8">
        <f t="shared" si="7"/>
        <v>43558</v>
      </c>
      <c r="QZ1" s="8">
        <f t="shared" si="7"/>
        <v>43559</v>
      </c>
      <c r="RA1" s="8">
        <f t="shared" si="7"/>
        <v>43560</v>
      </c>
      <c r="RB1" s="8">
        <f t="shared" si="7"/>
        <v>43561</v>
      </c>
      <c r="RC1" s="8">
        <f t="shared" si="7"/>
        <v>43562</v>
      </c>
      <c r="RD1" s="8">
        <f t="shared" si="7"/>
        <v>43563</v>
      </c>
      <c r="RE1" s="8">
        <f t="shared" si="7"/>
        <v>43564</v>
      </c>
      <c r="RF1" s="8">
        <f t="shared" si="7"/>
        <v>43565</v>
      </c>
      <c r="RG1" s="8">
        <f t="shared" si="7"/>
        <v>43566</v>
      </c>
      <c r="RH1" s="8">
        <f t="shared" si="7"/>
        <v>43567</v>
      </c>
      <c r="RI1" s="8">
        <f t="shared" si="7"/>
        <v>43568</v>
      </c>
      <c r="RJ1" s="8">
        <f t="shared" si="7"/>
        <v>43569</v>
      </c>
      <c r="RK1" s="8">
        <f t="shared" si="7"/>
        <v>43570</v>
      </c>
      <c r="RL1" s="8">
        <f t="shared" si="7"/>
        <v>43571</v>
      </c>
      <c r="RM1" s="8">
        <f t="shared" si="7"/>
        <v>43572</v>
      </c>
      <c r="RN1" s="8">
        <f t="shared" si="7"/>
        <v>43573</v>
      </c>
      <c r="RO1" s="8">
        <f t="shared" si="7"/>
        <v>43574</v>
      </c>
      <c r="RP1" s="8">
        <f t="shared" si="7"/>
        <v>43575</v>
      </c>
      <c r="RQ1" s="8">
        <f t="shared" si="7"/>
        <v>43576</v>
      </c>
      <c r="RR1" s="8">
        <f t="shared" si="7"/>
        <v>43577</v>
      </c>
      <c r="RS1" s="8">
        <f t="shared" si="7"/>
        <v>43578</v>
      </c>
      <c r="RT1" s="8">
        <f t="shared" si="7"/>
        <v>43579</v>
      </c>
      <c r="RU1" s="8">
        <f t="shared" si="7"/>
        <v>43580</v>
      </c>
      <c r="RV1" s="8">
        <f t="shared" si="7"/>
        <v>43581</v>
      </c>
      <c r="RW1" s="8">
        <f t="shared" si="7"/>
        <v>43582</v>
      </c>
      <c r="RX1" s="8">
        <f t="shared" si="7"/>
        <v>43583</v>
      </c>
      <c r="RY1" s="8">
        <f t="shared" si="7"/>
        <v>43584</v>
      </c>
      <c r="RZ1" s="8">
        <f t="shared" si="7"/>
        <v>43585</v>
      </c>
      <c r="SA1" s="8">
        <f t="shared" si="7"/>
        <v>43586</v>
      </c>
      <c r="SB1" s="8">
        <f t="shared" si="7"/>
        <v>43587</v>
      </c>
      <c r="SC1" s="8">
        <f t="shared" si="7"/>
        <v>43588</v>
      </c>
      <c r="SD1" s="8">
        <f t="shared" si="7"/>
        <v>43589</v>
      </c>
      <c r="SE1" s="8">
        <f t="shared" si="7"/>
        <v>43590</v>
      </c>
      <c r="SF1" s="8">
        <f t="shared" si="7"/>
        <v>43591</v>
      </c>
      <c r="SG1" s="8">
        <f t="shared" si="7"/>
        <v>43592</v>
      </c>
      <c r="SH1" s="8">
        <f t="shared" si="7"/>
        <v>43593</v>
      </c>
      <c r="SI1" s="8">
        <f t="shared" si="7"/>
        <v>43594</v>
      </c>
      <c r="SJ1" s="8">
        <f t="shared" si="7"/>
        <v>43595</v>
      </c>
      <c r="SK1" s="8">
        <f t="shared" si="7"/>
        <v>43596</v>
      </c>
      <c r="SL1" s="8">
        <f t="shared" si="7"/>
        <v>43597</v>
      </c>
      <c r="SM1" s="8">
        <f t="shared" si="7"/>
        <v>43598</v>
      </c>
      <c r="SN1" s="8">
        <f t="shared" si="7"/>
        <v>43599</v>
      </c>
      <c r="SO1" s="8">
        <f t="shared" si="7"/>
        <v>43600</v>
      </c>
      <c r="SP1" s="8">
        <f t="shared" si="7"/>
        <v>43601</v>
      </c>
      <c r="SQ1" s="8">
        <f t="shared" si="7"/>
        <v>43602</v>
      </c>
      <c r="SR1" s="8">
        <f t="shared" si="7"/>
        <v>43603</v>
      </c>
      <c r="SS1" s="8">
        <f t="shared" si="7"/>
        <v>43604</v>
      </c>
      <c r="ST1" s="8">
        <f t="shared" si="7"/>
        <v>43605</v>
      </c>
      <c r="SU1" s="8">
        <f t="shared" si="7"/>
        <v>43606</v>
      </c>
      <c r="SV1" s="8">
        <f t="shared" si="7"/>
        <v>43607</v>
      </c>
      <c r="SW1" s="8">
        <f t="shared" si="7"/>
        <v>43608</v>
      </c>
      <c r="SX1" s="8">
        <f t="shared" si="7"/>
        <v>43609</v>
      </c>
      <c r="SY1" s="8">
        <f t="shared" si="7"/>
        <v>43610</v>
      </c>
      <c r="SZ1" s="8">
        <f t="shared" si="7"/>
        <v>43611</v>
      </c>
      <c r="TA1" s="8">
        <f t="shared" si="7"/>
        <v>43612</v>
      </c>
      <c r="TB1" s="8">
        <f t="shared" si="7"/>
        <v>43613</v>
      </c>
      <c r="TC1" s="8">
        <f t="shared" si="7"/>
        <v>43614</v>
      </c>
      <c r="TD1" s="8">
        <f t="shared" ref="TD1:VO1" si="8">TC1+1</f>
        <v>43615</v>
      </c>
      <c r="TE1" s="8">
        <f t="shared" si="8"/>
        <v>43616</v>
      </c>
      <c r="TF1" s="8">
        <f t="shared" si="8"/>
        <v>43617</v>
      </c>
      <c r="TG1" s="8">
        <f t="shared" si="8"/>
        <v>43618</v>
      </c>
      <c r="TH1" s="8">
        <f t="shared" si="8"/>
        <v>43619</v>
      </c>
      <c r="TI1" s="8">
        <f t="shared" si="8"/>
        <v>43620</v>
      </c>
      <c r="TJ1" s="8">
        <f t="shared" si="8"/>
        <v>43621</v>
      </c>
      <c r="TK1" s="8">
        <f t="shared" si="8"/>
        <v>43622</v>
      </c>
      <c r="TL1" s="8">
        <f t="shared" si="8"/>
        <v>43623</v>
      </c>
      <c r="TM1" s="8">
        <f t="shared" si="8"/>
        <v>43624</v>
      </c>
      <c r="TN1" s="8">
        <f t="shared" si="8"/>
        <v>43625</v>
      </c>
      <c r="TO1" s="8">
        <f t="shared" si="8"/>
        <v>43626</v>
      </c>
      <c r="TP1" s="8">
        <f t="shared" si="8"/>
        <v>43627</v>
      </c>
      <c r="TQ1" s="8">
        <f t="shared" si="8"/>
        <v>43628</v>
      </c>
      <c r="TR1" s="8">
        <f t="shared" si="8"/>
        <v>43629</v>
      </c>
      <c r="TS1" s="8">
        <f t="shared" si="8"/>
        <v>43630</v>
      </c>
      <c r="TT1" s="8">
        <f t="shared" si="8"/>
        <v>43631</v>
      </c>
      <c r="TU1" s="8">
        <f t="shared" si="8"/>
        <v>43632</v>
      </c>
      <c r="TV1" s="8">
        <f t="shared" si="8"/>
        <v>43633</v>
      </c>
      <c r="TW1" s="8">
        <f t="shared" si="8"/>
        <v>43634</v>
      </c>
      <c r="TX1" s="8">
        <f t="shared" si="8"/>
        <v>43635</v>
      </c>
      <c r="TY1" s="8">
        <f t="shared" si="8"/>
        <v>43636</v>
      </c>
      <c r="TZ1" s="8">
        <f t="shared" si="8"/>
        <v>43637</v>
      </c>
      <c r="UA1" s="8">
        <f t="shared" si="8"/>
        <v>43638</v>
      </c>
      <c r="UB1" s="8">
        <f t="shared" si="8"/>
        <v>43639</v>
      </c>
      <c r="UC1" s="8">
        <f t="shared" si="8"/>
        <v>43640</v>
      </c>
      <c r="UD1" s="8">
        <f t="shared" si="8"/>
        <v>43641</v>
      </c>
      <c r="UE1" s="8">
        <f t="shared" si="8"/>
        <v>43642</v>
      </c>
      <c r="UF1" s="8">
        <f t="shared" si="8"/>
        <v>43643</v>
      </c>
      <c r="UG1" s="8">
        <f t="shared" si="8"/>
        <v>43644</v>
      </c>
      <c r="UH1" s="8">
        <f t="shared" si="8"/>
        <v>43645</v>
      </c>
      <c r="UI1" s="8">
        <f t="shared" si="8"/>
        <v>43646</v>
      </c>
      <c r="UJ1" s="8">
        <f t="shared" si="8"/>
        <v>43647</v>
      </c>
      <c r="UK1" s="8">
        <f t="shared" si="8"/>
        <v>43648</v>
      </c>
      <c r="UL1" s="8">
        <f t="shared" si="8"/>
        <v>43649</v>
      </c>
      <c r="UM1" s="8">
        <f t="shared" si="8"/>
        <v>43650</v>
      </c>
      <c r="UN1" s="8">
        <f t="shared" si="8"/>
        <v>43651</v>
      </c>
      <c r="UO1" s="8">
        <f t="shared" si="8"/>
        <v>43652</v>
      </c>
      <c r="UP1" s="8">
        <f t="shared" si="8"/>
        <v>43653</v>
      </c>
      <c r="UQ1" s="8">
        <f t="shared" si="8"/>
        <v>43654</v>
      </c>
      <c r="UR1" s="8">
        <f t="shared" si="8"/>
        <v>43655</v>
      </c>
      <c r="US1" s="8">
        <f t="shared" si="8"/>
        <v>43656</v>
      </c>
      <c r="UT1" s="8">
        <f t="shared" si="8"/>
        <v>43657</v>
      </c>
      <c r="UU1" s="8">
        <f t="shared" si="8"/>
        <v>43658</v>
      </c>
      <c r="UV1" s="8">
        <f t="shared" si="8"/>
        <v>43659</v>
      </c>
      <c r="UW1" s="8">
        <f t="shared" si="8"/>
        <v>43660</v>
      </c>
      <c r="UX1" s="8">
        <f t="shared" si="8"/>
        <v>43661</v>
      </c>
      <c r="UY1" s="8">
        <f t="shared" si="8"/>
        <v>43662</v>
      </c>
      <c r="UZ1" s="8">
        <f t="shared" si="8"/>
        <v>43663</v>
      </c>
      <c r="VA1" s="8">
        <f t="shared" si="8"/>
        <v>43664</v>
      </c>
      <c r="VB1" s="8">
        <f t="shared" si="8"/>
        <v>43665</v>
      </c>
      <c r="VC1" s="8">
        <f t="shared" si="8"/>
        <v>43666</v>
      </c>
      <c r="VD1" s="8">
        <f t="shared" si="8"/>
        <v>43667</v>
      </c>
      <c r="VE1" s="8">
        <f t="shared" si="8"/>
        <v>43668</v>
      </c>
      <c r="VF1" s="8">
        <f t="shared" si="8"/>
        <v>43669</v>
      </c>
      <c r="VG1" s="8">
        <f t="shared" si="8"/>
        <v>43670</v>
      </c>
      <c r="VH1" s="8">
        <f t="shared" si="8"/>
        <v>43671</v>
      </c>
      <c r="VI1" s="8">
        <f t="shared" si="8"/>
        <v>43672</v>
      </c>
      <c r="VJ1" s="8">
        <f t="shared" si="8"/>
        <v>43673</v>
      </c>
      <c r="VK1" s="8">
        <f t="shared" si="8"/>
        <v>43674</v>
      </c>
      <c r="VL1" s="8">
        <f t="shared" si="8"/>
        <v>43675</v>
      </c>
      <c r="VM1" s="8">
        <f t="shared" si="8"/>
        <v>43676</v>
      </c>
      <c r="VN1" s="8">
        <f t="shared" si="8"/>
        <v>43677</v>
      </c>
      <c r="VO1" s="8">
        <f t="shared" si="8"/>
        <v>43678</v>
      </c>
      <c r="VP1" s="8">
        <f t="shared" ref="VP1:YA1" si="9">VO1+1</f>
        <v>43679</v>
      </c>
      <c r="VQ1" s="8">
        <f t="shared" si="9"/>
        <v>43680</v>
      </c>
      <c r="VR1" s="8">
        <f t="shared" si="9"/>
        <v>43681</v>
      </c>
      <c r="VS1" s="8">
        <f t="shared" si="9"/>
        <v>43682</v>
      </c>
      <c r="VT1" s="8">
        <f t="shared" si="9"/>
        <v>43683</v>
      </c>
      <c r="VU1" s="8">
        <f t="shared" si="9"/>
        <v>43684</v>
      </c>
      <c r="VV1" s="8">
        <f t="shared" si="9"/>
        <v>43685</v>
      </c>
      <c r="VW1" s="8">
        <f t="shared" si="9"/>
        <v>43686</v>
      </c>
      <c r="VX1" s="8">
        <f t="shared" si="9"/>
        <v>43687</v>
      </c>
      <c r="VY1" s="8">
        <f t="shared" si="9"/>
        <v>43688</v>
      </c>
      <c r="VZ1" s="8">
        <f t="shared" si="9"/>
        <v>43689</v>
      </c>
      <c r="WA1" s="8">
        <f t="shared" si="9"/>
        <v>43690</v>
      </c>
      <c r="WB1" s="8">
        <f t="shared" si="9"/>
        <v>43691</v>
      </c>
      <c r="WC1" s="8">
        <f t="shared" si="9"/>
        <v>43692</v>
      </c>
      <c r="WD1" s="8">
        <f t="shared" si="9"/>
        <v>43693</v>
      </c>
      <c r="WE1" s="8">
        <f t="shared" si="9"/>
        <v>43694</v>
      </c>
      <c r="WF1" s="8">
        <f t="shared" si="9"/>
        <v>43695</v>
      </c>
      <c r="WG1" s="8">
        <f t="shared" si="9"/>
        <v>43696</v>
      </c>
      <c r="WH1" s="8">
        <f t="shared" si="9"/>
        <v>43697</v>
      </c>
      <c r="WI1" s="8">
        <f t="shared" si="9"/>
        <v>43698</v>
      </c>
      <c r="WJ1" s="8">
        <f t="shared" si="9"/>
        <v>43699</v>
      </c>
      <c r="WK1" s="8">
        <f t="shared" si="9"/>
        <v>43700</v>
      </c>
      <c r="WL1" s="8">
        <f t="shared" si="9"/>
        <v>43701</v>
      </c>
      <c r="WM1" s="8">
        <f t="shared" si="9"/>
        <v>43702</v>
      </c>
      <c r="WN1" s="8">
        <f t="shared" si="9"/>
        <v>43703</v>
      </c>
      <c r="WO1" s="8">
        <f t="shared" si="9"/>
        <v>43704</v>
      </c>
      <c r="WP1" s="8">
        <f t="shared" si="9"/>
        <v>43705</v>
      </c>
      <c r="WQ1" s="8">
        <f t="shared" si="9"/>
        <v>43706</v>
      </c>
      <c r="WR1" s="8">
        <f t="shared" si="9"/>
        <v>43707</v>
      </c>
      <c r="WS1" s="8">
        <f t="shared" si="9"/>
        <v>43708</v>
      </c>
      <c r="WT1" s="8">
        <f t="shared" si="9"/>
        <v>43709</v>
      </c>
      <c r="WU1" s="8">
        <f t="shared" si="9"/>
        <v>43710</v>
      </c>
      <c r="WV1" s="8">
        <f t="shared" si="9"/>
        <v>43711</v>
      </c>
      <c r="WW1" s="8">
        <f t="shared" si="9"/>
        <v>43712</v>
      </c>
      <c r="WX1" s="8">
        <f t="shared" si="9"/>
        <v>43713</v>
      </c>
      <c r="WY1" s="8">
        <f t="shared" si="9"/>
        <v>43714</v>
      </c>
      <c r="WZ1" s="8">
        <f t="shared" si="9"/>
        <v>43715</v>
      </c>
      <c r="XA1" s="8">
        <f t="shared" si="9"/>
        <v>43716</v>
      </c>
      <c r="XB1" s="8">
        <f t="shared" si="9"/>
        <v>43717</v>
      </c>
      <c r="XC1" s="8">
        <f t="shared" si="9"/>
        <v>43718</v>
      </c>
      <c r="XD1" s="8">
        <f t="shared" si="9"/>
        <v>43719</v>
      </c>
      <c r="XE1" s="8">
        <f t="shared" si="9"/>
        <v>43720</v>
      </c>
      <c r="XF1" s="8">
        <f t="shared" si="9"/>
        <v>43721</v>
      </c>
      <c r="XG1" s="8">
        <f t="shared" si="9"/>
        <v>43722</v>
      </c>
      <c r="XH1" s="8">
        <f t="shared" si="9"/>
        <v>43723</v>
      </c>
      <c r="XI1" s="8">
        <f t="shared" si="9"/>
        <v>43724</v>
      </c>
      <c r="XJ1" s="8">
        <f t="shared" si="9"/>
        <v>43725</v>
      </c>
      <c r="XK1" s="8">
        <f t="shared" si="9"/>
        <v>43726</v>
      </c>
      <c r="XL1" s="8">
        <f t="shared" si="9"/>
        <v>43727</v>
      </c>
      <c r="XM1" s="8">
        <f t="shared" si="9"/>
        <v>43728</v>
      </c>
      <c r="XN1" s="8">
        <f t="shared" si="9"/>
        <v>43729</v>
      </c>
      <c r="XO1" s="8">
        <f t="shared" si="9"/>
        <v>43730</v>
      </c>
      <c r="XP1" s="8">
        <f t="shared" si="9"/>
        <v>43731</v>
      </c>
      <c r="XQ1" s="8">
        <f t="shared" si="9"/>
        <v>43732</v>
      </c>
      <c r="XR1" s="8">
        <f t="shared" si="9"/>
        <v>43733</v>
      </c>
      <c r="XS1" s="8">
        <f t="shared" si="9"/>
        <v>43734</v>
      </c>
      <c r="XT1" s="8">
        <f t="shared" si="9"/>
        <v>43735</v>
      </c>
      <c r="XU1" s="8">
        <f t="shared" si="9"/>
        <v>43736</v>
      </c>
      <c r="XV1" s="8">
        <f t="shared" si="9"/>
        <v>43737</v>
      </c>
      <c r="XW1" s="8">
        <f t="shared" si="9"/>
        <v>43738</v>
      </c>
      <c r="XX1" s="8">
        <f t="shared" si="9"/>
        <v>43739</v>
      </c>
      <c r="XY1" s="8">
        <f t="shared" si="9"/>
        <v>43740</v>
      </c>
      <c r="XZ1" s="8">
        <f t="shared" si="9"/>
        <v>43741</v>
      </c>
      <c r="YA1" s="8">
        <f t="shared" si="9"/>
        <v>43742</v>
      </c>
      <c r="YB1" s="8">
        <f t="shared" ref="YB1:AAM1" si="10">YA1+1</f>
        <v>43743</v>
      </c>
      <c r="YC1" s="8">
        <f t="shared" si="10"/>
        <v>43744</v>
      </c>
      <c r="YD1" s="8">
        <f t="shared" si="10"/>
        <v>43745</v>
      </c>
      <c r="YE1" s="8">
        <f t="shared" si="10"/>
        <v>43746</v>
      </c>
      <c r="YF1" s="8">
        <f t="shared" si="10"/>
        <v>43747</v>
      </c>
      <c r="YG1" s="8">
        <f t="shared" si="10"/>
        <v>43748</v>
      </c>
      <c r="YH1" s="8">
        <f t="shared" si="10"/>
        <v>43749</v>
      </c>
      <c r="YI1" s="8">
        <f t="shared" si="10"/>
        <v>43750</v>
      </c>
      <c r="YJ1" s="8">
        <f t="shared" si="10"/>
        <v>43751</v>
      </c>
      <c r="YK1" s="8">
        <f t="shared" si="10"/>
        <v>43752</v>
      </c>
      <c r="YL1" s="8">
        <f t="shared" si="10"/>
        <v>43753</v>
      </c>
      <c r="YM1" s="8">
        <f t="shared" si="10"/>
        <v>43754</v>
      </c>
      <c r="YN1" s="8">
        <f t="shared" si="10"/>
        <v>43755</v>
      </c>
      <c r="YO1" s="8">
        <f t="shared" si="10"/>
        <v>43756</v>
      </c>
      <c r="YP1" s="8">
        <f t="shared" si="10"/>
        <v>43757</v>
      </c>
      <c r="YQ1" s="8">
        <f t="shared" si="10"/>
        <v>43758</v>
      </c>
      <c r="YR1" s="8">
        <f t="shared" si="10"/>
        <v>43759</v>
      </c>
      <c r="YS1" s="8">
        <f t="shared" si="10"/>
        <v>43760</v>
      </c>
      <c r="YT1" s="8">
        <f t="shared" si="10"/>
        <v>43761</v>
      </c>
      <c r="YU1" s="8">
        <f t="shared" si="10"/>
        <v>43762</v>
      </c>
      <c r="YV1" s="8">
        <f t="shared" si="10"/>
        <v>43763</v>
      </c>
      <c r="YW1" s="8">
        <f t="shared" si="10"/>
        <v>43764</v>
      </c>
      <c r="YX1" s="8">
        <f t="shared" si="10"/>
        <v>43765</v>
      </c>
      <c r="YY1" s="8">
        <f t="shared" si="10"/>
        <v>43766</v>
      </c>
      <c r="YZ1" s="8">
        <f t="shared" si="10"/>
        <v>43767</v>
      </c>
      <c r="ZA1" s="8">
        <f t="shared" si="10"/>
        <v>43768</v>
      </c>
      <c r="ZB1" s="8">
        <f t="shared" si="10"/>
        <v>43769</v>
      </c>
      <c r="ZC1" s="8">
        <f t="shared" si="10"/>
        <v>43770</v>
      </c>
      <c r="ZD1" s="8">
        <f t="shared" si="10"/>
        <v>43771</v>
      </c>
      <c r="ZE1" s="8">
        <f t="shared" si="10"/>
        <v>43772</v>
      </c>
      <c r="ZF1" s="8">
        <f t="shared" si="10"/>
        <v>43773</v>
      </c>
      <c r="ZG1" s="8">
        <f t="shared" si="10"/>
        <v>43774</v>
      </c>
      <c r="ZH1" s="8">
        <f t="shared" si="10"/>
        <v>43775</v>
      </c>
      <c r="ZI1" s="8">
        <f t="shared" si="10"/>
        <v>43776</v>
      </c>
      <c r="ZJ1" s="8">
        <f t="shared" si="10"/>
        <v>43777</v>
      </c>
      <c r="ZK1" s="8">
        <f t="shared" si="10"/>
        <v>43778</v>
      </c>
      <c r="ZL1" s="8">
        <f t="shared" si="10"/>
        <v>43779</v>
      </c>
      <c r="ZM1" s="8">
        <f t="shared" si="10"/>
        <v>43780</v>
      </c>
      <c r="ZN1" s="8">
        <f t="shared" si="10"/>
        <v>43781</v>
      </c>
      <c r="ZO1" s="8">
        <f t="shared" si="10"/>
        <v>43782</v>
      </c>
      <c r="ZP1" s="8">
        <f t="shared" si="10"/>
        <v>43783</v>
      </c>
      <c r="ZQ1" s="8">
        <f t="shared" si="10"/>
        <v>43784</v>
      </c>
      <c r="ZR1" s="8">
        <f t="shared" si="10"/>
        <v>43785</v>
      </c>
      <c r="ZS1" s="8">
        <f t="shared" si="10"/>
        <v>43786</v>
      </c>
      <c r="ZT1" s="8">
        <f t="shared" si="10"/>
        <v>43787</v>
      </c>
      <c r="ZU1" s="8">
        <f t="shared" si="10"/>
        <v>43788</v>
      </c>
      <c r="ZV1" s="8">
        <f t="shared" si="10"/>
        <v>43789</v>
      </c>
      <c r="ZW1" s="8">
        <f t="shared" si="10"/>
        <v>43790</v>
      </c>
      <c r="ZX1" s="8">
        <f t="shared" si="10"/>
        <v>43791</v>
      </c>
      <c r="ZY1" s="8">
        <f t="shared" si="10"/>
        <v>43792</v>
      </c>
      <c r="ZZ1" s="8">
        <f t="shared" si="10"/>
        <v>43793</v>
      </c>
      <c r="AAA1" s="8">
        <f t="shared" si="10"/>
        <v>43794</v>
      </c>
      <c r="AAB1" s="8">
        <f t="shared" si="10"/>
        <v>43795</v>
      </c>
      <c r="AAC1" s="8">
        <f t="shared" si="10"/>
        <v>43796</v>
      </c>
      <c r="AAD1" s="8">
        <f t="shared" si="10"/>
        <v>43797</v>
      </c>
      <c r="AAE1" s="8">
        <f t="shared" si="10"/>
        <v>43798</v>
      </c>
      <c r="AAF1" s="8">
        <f t="shared" si="10"/>
        <v>43799</v>
      </c>
      <c r="AAG1" s="8">
        <f t="shared" si="10"/>
        <v>43800</v>
      </c>
      <c r="AAH1" s="8">
        <f t="shared" si="10"/>
        <v>43801</v>
      </c>
      <c r="AAI1" s="8">
        <f t="shared" si="10"/>
        <v>43802</v>
      </c>
      <c r="AAJ1" s="8">
        <f t="shared" si="10"/>
        <v>43803</v>
      </c>
      <c r="AAK1" s="8">
        <f t="shared" si="10"/>
        <v>43804</v>
      </c>
      <c r="AAL1" s="8">
        <f t="shared" si="10"/>
        <v>43805</v>
      </c>
      <c r="AAM1" s="8">
        <f t="shared" si="10"/>
        <v>43806</v>
      </c>
      <c r="AAN1" s="8">
        <f t="shared" ref="AAN1:ACY1" si="11">AAM1+1</f>
        <v>43807</v>
      </c>
      <c r="AAO1" s="8">
        <f t="shared" si="11"/>
        <v>43808</v>
      </c>
      <c r="AAP1" s="8">
        <f t="shared" si="11"/>
        <v>43809</v>
      </c>
      <c r="AAQ1" s="8">
        <f t="shared" si="11"/>
        <v>43810</v>
      </c>
      <c r="AAR1" s="8">
        <f t="shared" si="11"/>
        <v>43811</v>
      </c>
      <c r="AAS1" s="8">
        <f t="shared" si="11"/>
        <v>43812</v>
      </c>
      <c r="AAT1" s="8">
        <f t="shared" si="11"/>
        <v>43813</v>
      </c>
      <c r="AAU1" s="8">
        <f t="shared" si="11"/>
        <v>43814</v>
      </c>
      <c r="AAV1" s="8">
        <f t="shared" si="11"/>
        <v>43815</v>
      </c>
      <c r="AAW1" s="8">
        <f t="shared" si="11"/>
        <v>43816</v>
      </c>
      <c r="AAX1" s="8">
        <f t="shared" si="11"/>
        <v>43817</v>
      </c>
      <c r="AAY1" s="8">
        <f t="shared" si="11"/>
        <v>43818</v>
      </c>
      <c r="AAZ1" s="8">
        <f t="shared" si="11"/>
        <v>43819</v>
      </c>
      <c r="ABA1" s="8">
        <f t="shared" si="11"/>
        <v>43820</v>
      </c>
      <c r="ABB1" s="8">
        <f t="shared" si="11"/>
        <v>43821</v>
      </c>
      <c r="ABC1" s="8">
        <f t="shared" si="11"/>
        <v>43822</v>
      </c>
      <c r="ABD1" s="8">
        <f t="shared" si="11"/>
        <v>43823</v>
      </c>
      <c r="ABE1" s="8">
        <f t="shared" si="11"/>
        <v>43824</v>
      </c>
      <c r="ABF1" s="8">
        <f t="shared" si="11"/>
        <v>43825</v>
      </c>
      <c r="ABG1" s="8">
        <f t="shared" si="11"/>
        <v>43826</v>
      </c>
      <c r="ABH1" s="8">
        <f t="shared" si="11"/>
        <v>43827</v>
      </c>
      <c r="ABI1" s="8">
        <f t="shared" si="11"/>
        <v>43828</v>
      </c>
      <c r="ABJ1" s="8">
        <f t="shared" si="11"/>
        <v>43829</v>
      </c>
      <c r="ABK1" s="8">
        <f t="shared" si="11"/>
        <v>43830</v>
      </c>
      <c r="ABL1" s="9">
        <f t="shared" si="11"/>
        <v>43831</v>
      </c>
      <c r="ABM1" s="8">
        <f t="shared" si="11"/>
        <v>43832</v>
      </c>
      <c r="ABN1" s="8">
        <f t="shared" si="11"/>
        <v>43833</v>
      </c>
      <c r="ABO1" s="8">
        <f t="shared" si="11"/>
        <v>43834</v>
      </c>
      <c r="ABP1" s="8">
        <f t="shared" si="11"/>
        <v>43835</v>
      </c>
      <c r="ABQ1" s="8">
        <f t="shared" si="11"/>
        <v>43836</v>
      </c>
      <c r="ABR1" s="8">
        <f t="shared" si="11"/>
        <v>43837</v>
      </c>
      <c r="ABS1" s="8">
        <f t="shared" si="11"/>
        <v>43838</v>
      </c>
      <c r="ABT1" s="8">
        <f t="shared" si="11"/>
        <v>43839</v>
      </c>
      <c r="ABU1" s="8">
        <f t="shared" si="11"/>
        <v>43840</v>
      </c>
      <c r="ABV1" s="8">
        <f t="shared" si="11"/>
        <v>43841</v>
      </c>
      <c r="ABW1" s="8">
        <f t="shared" si="11"/>
        <v>43842</v>
      </c>
      <c r="ABX1" s="8">
        <f t="shared" si="11"/>
        <v>43843</v>
      </c>
      <c r="ABY1" s="8">
        <f t="shared" si="11"/>
        <v>43844</v>
      </c>
      <c r="ABZ1" s="8">
        <f t="shared" si="11"/>
        <v>43845</v>
      </c>
      <c r="ACA1" s="8">
        <f t="shared" si="11"/>
        <v>43846</v>
      </c>
      <c r="ACB1" s="8">
        <f t="shared" si="11"/>
        <v>43847</v>
      </c>
      <c r="ACC1" s="8">
        <f t="shared" si="11"/>
        <v>43848</v>
      </c>
      <c r="ACD1" s="8">
        <f t="shared" si="11"/>
        <v>43849</v>
      </c>
      <c r="ACE1" s="8">
        <f t="shared" si="11"/>
        <v>43850</v>
      </c>
      <c r="ACF1" s="8">
        <f t="shared" si="11"/>
        <v>43851</v>
      </c>
      <c r="ACG1" s="8">
        <f t="shared" si="11"/>
        <v>43852</v>
      </c>
      <c r="ACH1" s="8">
        <f t="shared" si="11"/>
        <v>43853</v>
      </c>
      <c r="ACI1" s="8">
        <f t="shared" si="11"/>
        <v>43854</v>
      </c>
      <c r="ACJ1" s="8">
        <f t="shared" si="11"/>
        <v>43855</v>
      </c>
      <c r="ACK1" s="8">
        <f t="shared" si="11"/>
        <v>43856</v>
      </c>
      <c r="ACL1" s="8">
        <f t="shared" si="11"/>
        <v>43857</v>
      </c>
      <c r="ACM1" s="8">
        <f t="shared" si="11"/>
        <v>43858</v>
      </c>
      <c r="ACN1" s="8">
        <f t="shared" si="11"/>
        <v>43859</v>
      </c>
      <c r="ACO1" s="8">
        <f t="shared" si="11"/>
        <v>43860</v>
      </c>
      <c r="ACP1" s="8">
        <f t="shared" si="11"/>
        <v>43861</v>
      </c>
      <c r="ACQ1" s="8">
        <f t="shared" si="11"/>
        <v>43862</v>
      </c>
      <c r="ACR1" s="8">
        <f t="shared" si="11"/>
        <v>43863</v>
      </c>
      <c r="ACS1" s="8">
        <f t="shared" si="11"/>
        <v>43864</v>
      </c>
      <c r="ACT1" s="8">
        <f t="shared" si="11"/>
        <v>43865</v>
      </c>
      <c r="ACU1" s="8">
        <f t="shared" si="11"/>
        <v>43866</v>
      </c>
      <c r="ACV1" s="8">
        <f t="shared" si="11"/>
        <v>43867</v>
      </c>
      <c r="ACW1" s="8">
        <f t="shared" si="11"/>
        <v>43868</v>
      </c>
      <c r="ACX1" s="8">
        <f t="shared" si="11"/>
        <v>43869</v>
      </c>
      <c r="ACY1" s="8">
        <f t="shared" si="11"/>
        <v>43870</v>
      </c>
      <c r="ACZ1" s="8">
        <f t="shared" ref="ACZ1:AEM1" si="12">ACY1+1</f>
        <v>43871</v>
      </c>
      <c r="ADA1" s="8">
        <f t="shared" si="12"/>
        <v>43872</v>
      </c>
      <c r="ADB1" s="8">
        <f t="shared" si="12"/>
        <v>43873</v>
      </c>
      <c r="ADC1" s="8">
        <f t="shared" si="12"/>
        <v>43874</v>
      </c>
      <c r="ADD1" s="8">
        <f t="shared" si="12"/>
        <v>43875</v>
      </c>
      <c r="ADE1" s="8">
        <f t="shared" si="12"/>
        <v>43876</v>
      </c>
      <c r="ADF1" s="8">
        <f t="shared" si="12"/>
        <v>43877</v>
      </c>
      <c r="ADG1" s="8">
        <f t="shared" si="12"/>
        <v>43878</v>
      </c>
      <c r="ADH1" s="8">
        <f t="shared" si="12"/>
        <v>43879</v>
      </c>
      <c r="ADI1" s="8">
        <f t="shared" si="12"/>
        <v>43880</v>
      </c>
      <c r="ADJ1" s="8">
        <f t="shared" si="12"/>
        <v>43881</v>
      </c>
      <c r="ADK1" s="8">
        <f t="shared" si="12"/>
        <v>43882</v>
      </c>
      <c r="ADL1" s="8">
        <f t="shared" si="12"/>
        <v>43883</v>
      </c>
      <c r="ADM1" s="8">
        <f t="shared" si="12"/>
        <v>43884</v>
      </c>
      <c r="ADN1" s="8">
        <f t="shared" si="12"/>
        <v>43885</v>
      </c>
      <c r="ADO1" s="8">
        <f t="shared" si="12"/>
        <v>43886</v>
      </c>
      <c r="ADP1" s="8">
        <f t="shared" si="12"/>
        <v>43887</v>
      </c>
      <c r="ADQ1" s="8">
        <f t="shared" si="12"/>
        <v>43888</v>
      </c>
      <c r="ADR1" s="8">
        <f t="shared" si="12"/>
        <v>43889</v>
      </c>
      <c r="ADS1" s="8">
        <f t="shared" si="12"/>
        <v>43890</v>
      </c>
      <c r="ADT1" s="8">
        <f t="shared" si="12"/>
        <v>43891</v>
      </c>
      <c r="ADU1" s="8">
        <f t="shared" si="12"/>
        <v>43892</v>
      </c>
      <c r="ADV1" s="8">
        <f t="shared" si="12"/>
        <v>43893</v>
      </c>
      <c r="ADW1" s="8">
        <f t="shared" si="12"/>
        <v>43894</v>
      </c>
      <c r="ADX1" s="8">
        <f t="shared" si="12"/>
        <v>43895</v>
      </c>
      <c r="ADY1" s="8">
        <f t="shared" si="12"/>
        <v>43896</v>
      </c>
      <c r="ADZ1" s="8">
        <f t="shared" si="12"/>
        <v>43897</v>
      </c>
      <c r="AEA1" s="8">
        <f t="shared" si="12"/>
        <v>43898</v>
      </c>
      <c r="AEB1" s="8">
        <f t="shared" si="12"/>
        <v>43899</v>
      </c>
      <c r="AEC1" s="8">
        <f t="shared" si="12"/>
        <v>43900</v>
      </c>
      <c r="AED1" s="8">
        <f t="shared" si="12"/>
        <v>43901</v>
      </c>
      <c r="AEE1" s="8">
        <f t="shared" si="12"/>
        <v>43902</v>
      </c>
      <c r="AEF1" s="8">
        <f t="shared" si="12"/>
        <v>43903</v>
      </c>
      <c r="AEG1" s="8">
        <f t="shared" si="12"/>
        <v>43904</v>
      </c>
      <c r="AEH1" s="8">
        <f t="shared" si="12"/>
        <v>43905</v>
      </c>
      <c r="AEI1" s="8">
        <f t="shared" si="12"/>
        <v>43906</v>
      </c>
      <c r="AEJ1" s="8">
        <f t="shared" si="12"/>
        <v>43907</v>
      </c>
      <c r="AEK1" s="8">
        <f t="shared" si="12"/>
        <v>43908</v>
      </c>
      <c r="AEL1" s="8">
        <f t="shared" si="12"/>
        <v>43909</v>
      </c>
      <c r="AEM1" s="8">
        <f t="shared" si="12"/>
        <v>43910</v>
      </c>
      <c r="AEN1" s="8">
        <f t="shared" ref="AEN1" si="13">AEM1+1</f>
        <v>43911</v>
      </c>
      <c r="AEO1" s="8">
        <f t="shared" ref="AEO1" si="14">AEN1+1</f>
        <v>43912</v>
      </c>
      <c r="AEP1" s="8">
        <f t="shared" ref="AEP1" si="15">AEO1+1</f>
        <v>43913</v>
      </c>
      <c r="AEQ1" s="8">
        <f t="shared" ref="AEQ1" si="16">AEP1+1</f>
        <v>43914</v>
      </c>
      <c r="AER1" s="8">
        <f t="shared" ref="AER1" si="17">AEQ1+1</f>
        <v>43915</v>
      </c>
      <c r="AES1" s="8">
        <f t="shared" ref="AES1" si="18">AER1+1</f>
        <v>43916</v>
      </c>
      <c r="AET1" s="8">
        <f t="shared" ref="AET1" si="19">AES1+1</f>
        <v>43917</v>
      </c>
      <c r="AEU1" s="8">
        <f t="shared" ref="AEU1" si="20">AET1+1</f>
        <v>43918</v>
      </c>
      <c r="AEV1" s="8">
        <f t="shared" ref="AEV1" si="21">AEU1+1</f>
        <v>43919</v>
      </c>
      <c r="AEW1" s="8">
        <f t="shared" ref="AEW1" si="22">AEV1+1</f>
        <v>43920</v>
      </c>
      <c r="AEX1" s="8">
        <f t="shared" ref="AEX1" si="23">AEW1+1</f>
        <v>43921</v>
      </c>
      <c r="AEY1" s="8">
        <f t="shared" ref="AEY1" si="24">AEX1+1</f>
        <v>43922</v>
      </c>
      <c r="AEZ1" s="8">
        <f t="shared" ref="AEZ1" si="25">AEY1+1</f>
        <v>43923</v>
      </c>
      <c r="AFA1" s="8">
        <f t="shared" ref="AFA1" si="26">AEZ1+1</f>
        <v>43924</v>
      </c>
      <c r="AFB1" s="8">
        <f t="shared" ref="AFB1" si="27">AFA1+1</f>
        <v>43925</v>
      </c>
      <c r="AFC1" s="8">
        <f t="shared" ref="AFC1" si="28">AFB1+1</f>
        <v>43926</v>
      </c>
      <c r="AFD1" s="8">
        <f t="shared" ref="AFD1" si="29">AFC1+1</f>
        <v>43927</v>
      </c>
      <c r="AFE1" s="8">
        <f t="shared" ref="AFE1" si="30">AFD1+1</f>
        <v>43928</v>
      </c>
      <c r="AFF1" s="8">
        <f t="shared" ref="AFF1" si="31">AFE1+1</f>
        <v>43929</v>
      </c>
      <c r="AFG1" s="8">
        <f t="shared" ref="AFG1" si="32">AFF1+1</f>
        <v>43930</v>
      </c>
      <c r="AFH1" s="8">
        <f t="shared" ref="AFH1" si="33">AFG1+1</f>
        <v>43931</v>
      </c>
      <c r="AFI1" s="8">
        <f t="shared" ref="AFI1" si="34">AFH1+1</f>
        <v>43932</v>
      </c>
      <c r="AFJ1" s="8">
        <f t="shared" ref="AFJ1" si="35">AFI1+1</f>
        <v>43933</v>
      </c>
      <c r="AFK1" s="8">
        <f t="shared" ref="AFK1" si="36">AFJ1+1</f>
        <v>43934</v>
      </c>
      <c r="AFL1" s="8">
        <f t="shared" ref="AFL1" si="37">AFK1+1</f>
        <v>43935</v>
      </c>
      <c r="AFM1" s="8">
        <f t="shared" ref="AFM1" si="38">AFL1+1</f>
        <v>43936</v>
      </c>
      <c r="AFN1" s="8">
        <f t="shared" ref="AFN1" si="39">AFM1+1</f>
        <v>43937</v>
      </c>
      <c r="AFO1" s="8">
        <f t="shared" ref="AFO1" si="40">AFN1+1</f>
        <v>43938</v>
      </c>
      <c r="AFP1" s="8">
        <f t="shared" ref="AFP1" si="41">AFO1+1</f>
        <v>43939</v>
      </c>
      <c r="AFQ1" s="8">
        <f t="shared" ref="AFQ1" si="42">AFP1+1</f>
        <v>43940</v>
      </c>
      <c r="AFR1" s="8">
        <v>43941</v>
      </c>
      <c r="AFS1" s="8">
        <v>43942</v>
      </c>
      <c r="AFT1" s="8">
        <v>43943</v>
      </c>
      <c r="AFU1" s="8">
        <v>43944</v>
      </c>
      <c r="AFV1" s="8">
        <v>43945</v>
      </c>
      <c r="AFW1" s="8">
        <v>43946</v>
      </c>
      <c r="AFX1" s="8">
        <v>43947</v>
      </c>
      <c r="AFY1" s="8">
        <v>43948</v>
      </c>
      <c r="AFZ1" s="8">
        <v>43949</v>
      </c>
      <c r="AGA1" s="8">
        <v>43950</v>
      </c>
      <c r="AGB1" s="8">
        <v>43951</v>
      </c>
      <c r="AGC1" s="8">
        <v>43952</v>
      </c>
      <c r="AGD1" s="8">
        <v>43953</v>
      </c>
      <c r="AGE1" s="8">
        <v>43954</v>
      </c>
      <c r="AGF1" s="8">
        <v>43955</v>
      </c>
      <c r="AGG1" s="8">
        <v>43956</v>
      </c>
      <c r="AGH1" s="8">
        <v>43957</v>
      </c>
      <c r="AGI1" s="8">
        <v>43958</v>
      </c>
      <c r="AGJ1" s="8">
        <v>43959</v>
      </c>
      <c r="AGK1" s="8">
        <v>43960</v>
      </c>
      <c r="AGL1" s="8">
        <v>43961</v>
      </c>
      <c r="AGM1" s="8">
        <v>43962</v>
      </c>
      <c r="AGN1" s="8">
        <v>43963</v>
      </c>
      <c r="AGO1" s="8">
        <v>43964</v>
      </c>
      <c r="AGP1" s="8">
        <v>43965</v>
      </c>
      <c r="AGQ1" s="8">
        <v>43966</v>
      </c>
      <c r="AGR1" s="8">
        <v>43967</v>
      </c>
      <c r="AGS1" s="8">
        <v>43968</v>
      </c>
      <c r="AGT1" s="8">
        <v>43969</v>
      </c>
      <c r="AGU1" s="8">
        <v>43970</v>
      </c>
      <c r="AGV1" s="8">
        <v>43971</v>
      </c>
      <c r="AGW1" s="8">
        <v>43972</v>
      </c>
      <c r="AGX1" s="8">
        <v>43973</v>
      </c>
      <c r="AGY1" s="8">
        <v>43974</v>
      </c>
      <c r="AGZ1" s="8">
        <v>43975</v>
      </c>
      <c r="AHA1" s="8">
        <f t="shared" ref="AHA1:AHW1" si="43">AGZ1+1</f>
        <v>43976</v>
      </c>
      <c r="AHB1" s="8">
        <f t="shared" si="43"/>
        <v>43977</v>
      </c>
      <c r="AHC1" s="8">
        <f t="shared" si="43"/>
        <v>43978</v>
      </c>
      <c r="AHD1" s="8">
        <f t="shared" si="43"/>
        <v>43979</v>
      </c>
      <c r="AHE1" s="8">
        <f t="shared" si="43"/>
        <v>43980</v>
      </c>
      <c r="AHF1" s="8">
        <f t="shared" si="43"/>
        <v>43981</v>
      </c>
      <c r="AHG1" s="8">
        <f t="shared" si="43"/>
        <v>43982</v>
      </c>
      <c r="AHH1" s="8">
        <f t="shared" si="43"/>
        <v>43983</v>
      </c>
      <c r="AHI1" s="8">
        <f t="shared" si="43"/>
        <v>43984</v>
      </c>
      <c r="AHJ1" s="8">
        <f t="shared" si="43"/>
        <v>43985</v>
      </c>
      <c r="AHK1" s="8">
        <f t="shared" si="43"/>
        <v>43986</v>
      </c>
      <c r="AHL1" s="8">
        <f t="shared" si="43"/>
        <v>43987</v>
      </c>
      <c r="AHM1" s="8">
        <f t="shared" si="43"/>
        <v>43988</v>
      </c>
      <c r="AHN1" s="8">
        <f t="shared" si="43"/>
        <v>43989</v>
      </c>
      <c r="AHO1" s="8">
        <f t="shared" si="43"/>
        <v>43990</v>
      </c>
      <c r="AHP1" s="8">
        <f t="shared" si="43"/>
        <v>43991</v>
      </c>
      <c r="AHQ1" s="8">
        <f t="shared" si="43"/>
        <v>43992</v>
      </c>
      <c r="AHR1" s="8">
        <f t="shared" si="43"/>
        <v>43993</v>
      </c>
      <c r="AHS1" s="8">
        <f t="shared" si="43"/>
        <v>43994</v>
      </c>
      <c r="AHT1" s="8">
        <f t="shared" si="43"/>
        <v>43995</v>
      </c>
      <c r="AHU1" s="8">
        <f t="shared" si="43"/>
        <v>43996</v>
      </c>
      <c r="AHV1" s="8">
        <f t="shared" si="43"/>
        <v>43997</v>
      </c>
      <c r="AHW1" s="8">
        <f t="shared" si="43"/>
        <v>43998</v>
      </c>
      <c r="AHX1" s="8">
        <f t="shared" ref="AHX1:AKI1" si="44">AHW1+1</f>
        <v>43999</v>
      </c>
      <c r="AHY1" s="8">
        <f t="shared" si="44"/>
        <v>44000</v>
      </c>
      <c r="AHZ1" s="8">
        <f t="shared" si="44"/>
        <v>44001</v>
      </c>
      <c r="AIA1" s="8">
        <f t="shared" si="44"/>
        <v>44002</v>
      </c>
      <c r="AIB1" s="8">
        <f t="shared" si="44"/>
        <v>44003</v>
      </c>
      <c r="AIC1" s="8">
        <f t="shared" si="44"/>
        <v>44004</v>
      </c>
      <c r="AID1" s="8">
        <f t="shared" si="44"/>
        <v>44005</v>
      </c>
      <c r="AIE1" s="8">
        <f t="shared" si="44"/>
        <v>44006</v>
      </c>
      <c r="AIF1" s="8">
        <f t="shared" si="44"/>
        <v>44007</v>
      </c>
      <c r="AIG1" s="8">
        <f t="shared" si="44"/>
        <v>44008</v>
      </c>
      <c r="AIH1" s="8">
        <f t="shared" si="44"/>
        <v>44009</v>
      </c>
      <c r="AII1" s="8">
        <f t="shared" si="44"/>
        <v>44010</v>
      </c>
      <c r="AIJ1" s="8">
        <f t="shared" si="44"/>
        <v>44011</v>
      </c>
      <c r="AIK1" s="8">
        <f t="shared" si="44"/>
        <v>44012</v>
      </c>
      <c r="AIL1" s="8">
        <f t="shared" si="44"/>
        <v>44013</v>
      </c>
      <c r="AIM1" s="8">
        <f t="shared" si="44"/>
        <v>44014</v>
      </c>
      <c r="AIN1" s="8">
        <f t="shared" si="44"/>
        <v>44015</v>
      </c>
      <c r="AIO1" s="8">
        <f t="shared" si="44"/>
        <v>44016</v>
      </c>
      <c r="AIP1" s="8">
        <f t="shared" si="44"/>
        <v>44017</v>
      </c>
      <c r="AIQ1" s="8">
        <f t="shared" si="44"/>
        <v>44018</v>
      </c>
      <c r="AIR1" s="8">
        <f t="shared" si="44"/>
        <v>44019</v>
      </c>
      <c r="AIS1" s="8">
        <f t="shared" si="44"/>
        <v>44020</v>
      </c>
      <c r="AIT1" s="8">
        <f t="shared" si="44"/>
        <v>44021</v>
      </c>
      <c r="AIU1" s="8">
        <f t="shared" si="44"/>
        <v>44022</v>
      </c>
      <c r="AIV1" s="8">
        <f t="shared" si="44"/>
        <v>44023</v>
      </c>
      <c r="AIW1" s="8">
        <f t="shared" si="44"/>
        <v>44024</v>
      </c>
      <c r="AIX1" s="8">
        <f t="shared" si="44"/>
        <v>44025</v>
      </c>
      <c r="AIY1" s="8">
        <f t="shared" si="44"/>
        <v>44026</v>
      </c>
      <c r="AIZ1" s="8">
        <f t="shared" si="44"/>
        <v>44027</v>
      </c>
      <c r="AJA1" s="8">
        <f t="shared" si="44"/>
        <v>44028</v>
      </c>
      <c r="AJB1" s="8">
        <f t="shared" si="44"/>
        <v>44029</v>
      </c>
      <c r="AJC1" s="8">
        <f t="shared" si="44"/>
        <v>44030</v>
      </c>
      <c r="AJD1" s="8">
        <f t="shared" si="44"/>
        <v>44031</v>
      </c>
      <c r="AJE1" s="8">
        <f t="shared" si="44"/>
        <v>44032</v>
      </c>
      <c r="AJF1" s="8">
        <f t="shared" si="44"/>
        <v>44033</v>
      </c>
      <c r="AJG1" s="8">
        <f t="shared" si="44"/>
        <v>44034</v>
      </c>
      <c r="AJH1" s="8">
        <f t="shared" si="44"/>
        <v>44035</v>
      </c>
      <c r="AJI1" s="8">
        <f t="shared" si="44"/>
        <v>44036</v>
      </c>
      <c r="AJJ1" s="8">
        <f t="shared" si="44"/>
        <v>44037</v>
      </c>
      <c r="AJK1" s="8">
        <f t="shared" si="44"/>
        <v>44038</v>
      </c>
      <c r="AJL1" s="8">
        <f t="shared" si="44"/>
        <v>44039</v>
      </c>
      <c r="AJM1" s="8">
        <f t="shared" si="44"/>
        <v>44040</v>
      </c>
      <c r="AJN1" s="8">
        <f t="shared" si="44"/>
        <v>44041</v>
      </c>
      <c r="AJO1" s="8">
        <f t="shared" si="44"/>
        <v>44042</v>
      </c>
      <c r="AJP1" s="8">
        <f t="shared" si="44"/>
        <v>44043</v>
      </c>
      <c r="AJQ1" s="8">
        <f t="shared" si="44"/>
        <v>44044</v>
      </c>
      <c r="AJR1" s="8">
        <f t="shared" si="44"/>
        <v>44045</v>
      </c>
      <c r="AJS1" s="8">
        <f t="shared" si="44"/>
        <v>44046</v>
      </c>
      <c r="AJT1" s="8">
        <f t="shared" si="44"/>
        <v>44047</v>
      </c>
      <c r="AJU1" s="8">
        <f t="shared" si="44"/>
        <v>44048</v>
      </c>
      <c r="AJV1" s="8">
        <f t="shared" si="44"/>
        <v>44049</v>
      </c>
      <c r="AJW1" s="8">
        <f t="shared" si="44"/>
        <v>44050</v>
      </c>
      <c r="AJX1" s="8">
        <f t="shared" si="44"/>
        <v>44051</v>
      </c>
      <c r="AJY1" s="8">
        <f t="shared" si="44"/>
        <v>44052</v>
      </c>
      <c r="AJZ1" s="8">
        <f t="shared" si="44"/>
        <v>44053</v>
      </c>
      <c r="AKA1" s="8">
        <f t="shared" si="44"/>
        <v>44054</v>
      </c>
      <c r="AKB1" s="8">
        <f t="shared" si="44"/>
        <v>44055</v>
      </c>
      <c r="AKC1" s="8">
        <f t="shared" si="44"/>
        <v>44056</v>
      </c>
      <c r="AKD1" s="8">
        <f t="shared" si="44"/>
        <v>44057</v>
      </c>
      <c r="AKE1" s="8">
        <f t="shared" si="44"/>
        <v>44058</v>
      </c>
      <c r="AKF1" s="8">
        <f t="shared" si="44"/>
        <v>44059</v>
      </c>
      <c r="AKG1" s="8">
        <f t="shared" si="44"/>
        <v>44060</v>
      </c>
      <c r="AKH1" s="8">
        <f t="shared" si="44"/>
        <v>44061</v>
      </c>
      <c r="AKI1" s="8">
        <f t="shared" si="44"/>
        <v>44062</v>
      </c>
      <c r="AKJ1" s="8">
        <f t="shared" ref="AKJ1:AMU1" si="45">AKI1+1</f>
        <v>44063</v>
      </c>
      <c r="AKK1" s="8">
        <f t="shared" si="45"/>
        <v>44064</v>
      </c>
      <c r="AKL1" s="8">
        <f t="shared" si="45"/>
        <v>44065</v>
      </c>
      <c r="AKM1" s="8">
        <f t="shared" si="45"/>
        <v>44066</v>
      </c>
      <c r="AKN1" s="8">
        <f t="shared" si="45"/>
        <v>44067</v>
      </c>
      <c r="AKO1" s="8">
        <f t="shared" si="45"/>
        <v>44068</v>
      </c>
      <c r="AKP1" s="8">
        <f t="shared" si="45"/>
        <v>44069</v>
      </c>
      <c r="AKQ1" s="8">
        <f t="shared" si="45"/>
        <v>44070</v>
      </c>
      <c r="AKR1" s="8">
        <f t="shared" si="45"/>
        <v>44071</v>
      </c>
      <c r="AKS1" s="8">
        <f t="shared" si="45"/>
        <v>44072</v>
      </c>
      <c r="AKT1" s="8">
        <f t="shared" si="45"/>
        <v>44073</v>
      </c>
      <c r="AKU1" s="8">
        <f t="shared" si="45"/>
        <v>44074</v>
      </c>
      <c r="AKV1" s="8">
        <f t="shared" si="45"/>
        <v>44075</v>
      </c>
      <c r="AKW1" s="8">
        <f t="shared" si="45"/>
        <v>44076</v>
      </c>
      <c r="AKX1" s="8">
        <f t="shared" si="45"/>
        <v>44077</v>
      </c>
      <c r="AKY1" s="8">
        <f t="shared" si="45"/>
        <v>44078</v>
      </c>
      <c r="AKZ1" s="8">
        <f t="shared" si="45"/>
        <v>44079</v>
      </c>
      <c r="ALA1" s="8">
        <f t="shared" si="45"/>
        <v>44080</v>
      </c>
      <c r="ALB1" s="8">
        <f t="shared" si="45"/>
        <v>44081</v>
      </c>
      <c r="ALC1" s="8">
        <f t="shared" si="45"/>
        <v>44082</v>
      </c>
      <c r="ALD1" s="8">
        <f t="shared" si="45"/>
        <v>44083</v>
      </c>
      <c r="ALE1" s="8">
        <f t="shared" si="45"/>
        <v>44084</v>
      </c>
      <c r="ALF1" s="8">
        <f t="shared" si="45"/>
        <v>44085</v>
      </c>
      <c r="ALG1" s="8">
        <f t="shared" si="45"/>
        <v>44086</v>
      </c>
      <c r="ALH1" s="8">
        <f t="shared" si="45"/>
        <v>44087</v>
      </c>
      <c r="ALI1" s="8">
        <f t="shared" si="45"/>
        <v>44088</v>
      </c>
      <c r="ALJ1" s="8">
        <f t="shared" si="45"/>
        <v>44089</v>
      </c>
      <c r="ALK1" s="8">
        <f t="shared" si="45"/>
        <v>44090</v>
      </c>
      <c r="ALL1" s="8">
        <f t="shared" si="45"/>
        <v>44091</v>
      </c>
      <c r="ALM1" s="8">
        <f t="shared" si="45"/>
        <v>44092</v>
      </c>
      <c r="ALN1" s="8">
        <f t="shared" si="45"/>
        <v>44093</v>
      </c>
      <c r="ALO1" s="8">
        <f t="shared" si="45"/>
        <v>44094</v>
      </c>
      <c r="ALP1" s="8">
        <f t="shared" si="45"/>
        <v>44095</v>
      </c>
      <c r="ALQ1" s="8">
        <f t="shared" si="45"/>
        <v>44096</v>
      </c>
      <c r="ALR1" s="8">
        <f t="shared" si="45"/>
        <v>44097</v>
      </c>
      <c r="ALS1" s="8">
        <f t="shared" si="45"/>
        <v>44098</v>
      </c>
      <c r="ALT1" s="8">
        <f t="shared" si="45"/>
        <v>44099</v>
      </c>
      <c r="ALU1" s="8">
        <f t="shared" si="45"/>
        <v>44100</v>
      </c>
      <c r="ALV1" s="8">
        <f t="shared" si="45"/>
        <v>44101</v>
      </c>
      <c r="ALW1" s="8">
        <f t="shared" si="45"/>
        <v>44102</v>
      </c>
      <c r="ALX1" s="8">
        <f t="shared" si="45"/>
        <v>44103</v>
      </c>
      <c r="ALY1" s="8">
        <f t="shared" si="45"/>
        <v>44104</v>
      </c>
      <c r="ALZ1" s="8">
        <f t="shared" si="45"/>
        <v>44105</v>
      </c>
      <c r="AMA1" s="8">
        <f t="shared" si="45"/>
        <v>44106</v>
      </c>
      <c r="AMB1" s="8">
        <f t="shared" si="45"/>
        <v>44107</v>
      </c>
      <c r="AMC1" s="8">
        <f t="shared" si="45"/>
        <v>44108</v>
      </c>
      <c r="AMD1" s="8">
        <f t="shared" si="45"/>
        <v>44109</v>
      </c>
      <c r="AME1" s="8">
        <f t="shared" si="45"/>
        <v>44110</v>
      </c>
      <c r="AMF1" s="8">
        <f t="shared" si="45"/>
        <v>44111</v>
      </c>
      <c r="AMG1" s="8">
        <f t="shared" si="45"/>
        <v>44112</v>
      </c>
      <c r="AMH1" s="8">
        <f t="shared" si="45"/>
        <v>44113</v>
      </c>
      <c r="AMI1" s="8">
        <f t="shared" si="45"/>
        <v>44114</v>
      </c>
      <c r="AMJ1" s="8">
        <f t="shared" si="45"/>
        <v>44115</v>
      </c>
      <c r="AMK1" s="8">
        <f t="shared" si="45"/>
        <v>44116</v>
      </c>
      <c r="AML1" s="8">
        <f t="shared" si="45"/>
        <v>44117</v>
      </c>
      <c r="AMM1" s="8">
        <f t="shared" si="45"/>
        <v>44118</v>
      </c>
      <c r="AMN1" s="8">
        <f t="shared" si="45"/>
        <v>44119</v>
      </c>
      <c r="AMO1" s="8">
        <f t="shared" si="45"/>
        <v>44120</v>
      </c>
      <c r="AMP1" s="8">
        <f t="shared" si="45"/>
        <v>44121</v>
      </c>
      <c r="AMQ1" s="8">
        <f t="shared" si="45"/>
        <v>44122</v>
      </c>
      <c r="AMR1" s="8">
        <f t="shared" si="45"/>
        <v>44123</v>
      </c>
      <c r="AMS1" s="8">
        <f t="shared" si="45"/>
        <v>44124</v>
      </c>
      <c r="AMT1" s="8">
        <f t="shared" si="45"/>
        <v>44125</v>
      </c>
      <c r="AMU1" s="8">
        <f t="shared" si="45"/>
        <v>44126</v>
      </c>
      <c r="AMV1" s="8">
        <f t="shared" ref="AMV1:APG1" si="46">AMU1+1</f>
        <v>44127</v>
      </c>
      <c r="AMW1" s="8">
        <f t="shared" si="46"/>
        <v>44128</v>
      </c>
      <c r="AMX1" s="8">
        <f t="shared" si="46"/>
        <v>44129</v>
      </c>
      <c r="AMY1" s="8">
        <f t="shared" si="46"/>
        <v>44130</v>
      </c>
      <c r="AMZ1" s="8">
        <f t="shared" si="46"/>
        <v>44131</v>
      </c>
      <c r="ANA1" s="8">
        <f t="shared" si="46"/>
        <v>44132</v>
      </c>
      <c r="ANB1" s="8">
        <f t="shared" si="46"/>
        <v>44133</v>
      </c>
      <c r="ANC1" s="8">
        <f t="shared" si="46"/>
        <v>44134</v>
      </c>
      <c r="AND1" s="8">
        <f t="shared" si="46"/>
        <v>44135</v>
      </c>
      <c r="ANE1" s="8">
        <f t="shared" si="46"/>
        <v>44136</v>
      </c>
      <c r="ANF1" s="8">
        <f t="shared" si="46"/>
        <v>44137</v>
      </c>
      <c r="ANG1" s="8">
        <f t="shared" si="46"/>
        <v>44138</v>
      </c>
      <c r="ANH1" s="8">
        <f t="shared" si="46"/>
        <v>44139</v>
      </c>
      <c r="ANI1" s="8">
        <f t="shared" si="46"/>
        <v>44140</v>
      </c>
      <c r="ANJ1" s="8">
        <f t="shared" si="46"/>
        <v>44141</v>
      </c>
      <c r="ANK1" s="8">
        <f t="shared" si="46"/>
        <v>44142</v>
      </c>
      <c r="ANL1" s="8">
        <f t="shared" si="46"/>
        <v>44143</v>
      </c>
      <c r="ANM1" s="8">
        <f t="shared" si="46"/>
        <v>44144</v>
      </c>
      <c r="ANN1" s="8">
        <f t="shared" si="46"/>
        <v>44145</v>
      </c>
      <c r="ANO1" s="8">
        <f t="shared" si="46"/>
        <v>44146</v>
      </c>
      <c r="ANP1" s="8">
        <f t="shared" si="46"/>
        <v>44147</v>
      </c>
      <c r="ANQ1" s="8">
        <f t="shared" si="46"/>
        <v>44148</v>
      </c>
      <c r="ANR1" s="8">
        <f t="shared" si="46"/>
        <v>44149</v>
      </c>
      <c r="ANS1" s="8">
        <f t="shared" si="46"/>
        <v>44150</v>
      </c>
      <c r="ANT1" s="8">
        <f t="shared" si="46"/>
        <v>44151</v>
      </c>
      <c r="ANU1" s="8">
        <f t="shared" si="46"/>
        <v>44152</v>
      </c>
      <c r="ANV1" s="8">
        <f t="shared" si="46"/>
        <v>44153</v>
      </c>
      <c r="ANW1" s="8">
        <f t="shared" si="46"/>
        <v>44154</v>
      </c>
      <c r="ANX1" s="8">
        <f t="shared" si="46"/>
        <v>44155</v>
      </c>
      <c r="ANY1" s="8">
        <f t="shared" si="46"/>
        <v>44156</v>
      </c>
      <c r="ANZ1" s="8">
        <f t="shared" si="46"/>
        <v>44157</v>
      </c>
      <c r="AOA1" s="8">
        <f t="shared" si="46"/>
        <v>44158</v>
      </c>
      <c r="AOB1" s="8">
        <f t="shared" si="46"/>
        <v>44159</v>
      </c>
      <c r="AOC1" s="8">
        <f t="shared" si="46"/>
        <v>44160</v>
      </c>
      <c r="AOD1" s="8">
        <f t="shared" si="46"/>
        <v>44161</v>
      </c>
      <c r="AOE1" s="8">
        <f t="shared" si="46"/>
        <v>44162</v>
      </c>
      <c r="AOF1" s="8">
        <f t="shared" si="46"/>
        <v>44163</v>
      </c>
      <c r="AOG1" s="8">
        <f t="shared" si="46"/>
        <v>44164</v>
      </c>
      <c r="AOH1" s="8">
        <f t="shared" si="46"/>
        <v>44165</v>
      </c>
      <c r="AOI1" s="8">
        <f t="shared" si="46"/>
        <v>44166</v>
      </c>
      <c r="AOJ1" s="8">
        <f t="shared" si="46"/>
        <v>44167</v>
      </c>
      <c r="AOK1" s="8">
        <f t="shared" si="46"/>
        <v>44168</v>
      </c>
      <c r="AOL1" s="8">
        <f t="shared" si="46"/>
        <v>44169</v>
      </c>
      <c r="AOM1" s="8">
        <f t="shared" si="46"/>
        <v>44170</v>
      </c>
      <c r="AON1" s="8">
        <f t="shared" si="46"/>
        <v>44171</v>
      </c>
      <c r="AOO1" s="8">
        <f t="shared" si="46"/>
        <v>44172</v>
      </c>
      <c r="AOP1" s="8">
        <f t="shared" si="46"/>
        <v>44173</v>
      </c>
      <c r="AOQ1" s="8">
        <f t="shared" si="46"/>
        <v>44174</v>
      </c>
      <c r="AOR1" s="8">
        <f t="shared" si="46"/>
        <v>44175</v>
      </c>
      <c r="AOS1" s="8">
        <f t="shared" si="46"/>
        <v>44176</v>
      </c>
      <c r="AOT1" s="8">
        <f t="shared" si="46"/>
        <v>44177</v>
      </c>
      <c r="AOU1" s="8">
        <f t="shared" si="46"/>
        <v>44178</v>
      </c>
      <c r="AOV1" s="8">
        <f t="shared" si="46"/>
        <v>44179</v>
      </c>
      <c r="AOW1" s="8">
        <f t="shared" si="46"/>
        <v>44180</v>
      </c>
      <c r="AOX1" s="8">
        <f t="shared" si="46"/>
        <v>44181</v>
      </c>
      <c r="AOY1" s="8">
        <f t="shared" si="46"/>
        <v>44182</v>
      </c>
      <c r="AOZ1" s="8">
        <f t="shared" si="46"/>
        <v>44183</v>
      </c>
      <c r="APA1" s="8">
        <f t="shared" si="46"/>
        <v>44184</v>
      </c>
      <c r="APB1" s="8">
        <f t="shared" si="46"/>
        <v>44185</v>
      </c>
      <c r="APC1" s="8">
        <f t="shared" si="46"/>
        <v>44186</v>
      </c>
      <c r="APD1" s="8">
        <f t="shared" si="46"/>
        <v>44187</v>
      </c>
      <c r="APE1" s="8">
        <f t="shared" si="46"/>
        <v>44188</v>
      </c>
      <c r="APF1" s="8">
        <f t="shared" si="46"/>
        <v>44189</v>
      </c>
      <c r="APG1" s="8">
        <f t="shared" si="46"/>
        <v>44190</v>
      </c>
      <c r="APH1" s="8">
        <f t="shared" ref="APH1:APO1" si="47">APG1+1</f>
        <v>44191</v>
      </c>
      <c r="API1" s="8">
        <f t="shared" si="47"/>
        <v>44192</v>
      </c>
      <c r="APJ1" s="8">
        <f t="shared" si="47"/>
        <v>44193</v>
      </c>
      <c r="APK1" s="8">
        <f t="shared" si="47"/>
        <v>44194</v>
      </c>
      <c r="APL1" s="8">
        <f t="shared" si="47"/>
        <v>44195</v>
      </c>
      <c r="APM1" s="8">
        <f t="shared" si="47"/>
        <v>44196</v>
      </c>
      <c r="APN1" s="8">
        <f t="shared" si="47"/>
        <v>44197</v>
      </c>
      <c r="APO1" s="8">
        <f t="shared" si="47"/>
        <v>44198</v>
      </c>
    </row>
    <row r="2" spans="1:1108" s="25" customFormat="1" ht="28" customHeight="1">
      <c r="A2" s="10" t="s">
        <v>7</v>
      </c>
      <c r="B2" s="11" t="str">
        <f>VLOOKUP($A2,[1]LISTE_AGENTS!$A:$G,2,FALSE)</f>
        <v>Durant</v>
      </c>
      <c r="C2" s="12" t="str">
        <f>VLOOKUP($A2,[1]LISTE_AGENTS!$A:$G,3,FALSE)</f>
        <v>Robert</v>
      </c>
      <c r="D2" s="13" t="str">
        <f>VLOOKUP($A2,[1]LISTE_AGENTS!$A:$G,4,FALSE)</f>
        <v>Durant Robert</v>
      </c>
      <c r="E2" s="14">
        <f>VLOOKUP($A2,[1]LISTE_AGENTS!$A:$G,7,FALSE)</f>
        <v>0</v>
      </c>
      <c r="F2" s="13" t="str">
        <f>VLOOKUP($A2,[1]LISTE_AGENTS!$A:$H,8,FALSE)</f>
        <v>NHA-32</v>
      </c>
      <c r="G2" s="15" t="s">
        <v>8</v>
      </c>
      <c r="H2" s="16"/>
      <c r="I2" s="17"/>
      <c r="J2" s="18" t="s">
        <v>9</v>
      </c>
      <c r="K2" s="18" t="s">
        <v>10</v>
      </c>
      <c r="L2" s="18" t="s">
        <v>10</v>
      </c>
      <c r="M2" s="18" t="s">
        <v>10</v>
      </c>
      <c r="N2" s="18" t="s">
        <v>10</v>
      </c>
      <c r="O2" s="19" t="s">
        <v>9</v>
      </c>
      <c r="P2" s="19" t="s">
        <v>9</v>
      </c>
      <c r="Q2" s="18" t="s">
        <v>10</v>
      </c>
      <c r="R2" s="18" t="s">
        <v>10</v>
      </c>
      <c r="S2" s="18" t="s">
        <v>10</v>
      </c>
      <c r="T2" s="18" t="s">
        <v>10</v>
      </c>
      <c r="U2" s="18" t="s">
        <v>10</v>
      </c>
      <c r="V2" s="19" t="s">
        <v>9</v>
      </c>
      <c r="W2" s="19" t="s">
        <v>9</v>
      </c>
      <c r="X2" s="18" t="s">
        <v>10</v>
      </c>
      <c r="Y2" s="18" t="s">
        <v>10</v>
      </c>
      <c r="Z2" s="18" t="s">
        <v>10</v>
      </c>
      <c r="AA2" s="18" t="s">
        <v>10</v>
      </c>
      <c r="AB2" s="18" t="s">
        <v>10</v>
      </c>
      <c r="AC2" s="19" t="s">
        <v>9</v>
      </c>
      <c r="AD2" s="19" t="s">
        <v>9</v>
      </c>
      <c r="AE2" s="18" t="s">
        <v>10</v>
      </c>
      <c r="AF2" s="18" t="s">
        <v>10</v>
      </c>
      <c r="AG2" s="18" t="s">
        <v>10</v>
      </c>
      <c r="AH2" s="18" t="s">
        <v>10</v>
      </c>
      <c r="AI2" s="18" t="s">
        <v>10</v>
      </c>
      <c r="AJ2" s="18" t="s">
        <v>9</v>
      </c>
      <c r="AK2" s="18" t="s">
        <v>9</v>
      </c>
      <c r="AL2" s="18" t="s">
        <v>10</v>
      </c>
      <c r="AM2" s="18" t="s">
        <v>10</v>
      </c>
      <c r="AN2" s="18" t="s">
        <v>10</v>
      </c>
      <c r="AO2" s="18" t="s">
        <v>10</v>
      </c>
      <c r="AP2" s="18" t="s">
        <v>10</v>
      </c>
      <c r="AQ2" s="18" t="s">
        <v>9</v>
      </c>
      <c r="AR2" s="18" t="s">
        <v>9</v>
      </c>
      <c r="AS2" s="18" t="s">
        <v>10</v>
      </c>
      <c r="AT2" s="18" t="s">
        <v>10</v>
      </c>
      <c r="AU2" s="18" t="s">
        <v>10</v>
      </c>
      <c r="AV2" s="18" t="s">
        <v>10</v>
      </c>
      <c r="AW2" s="18" t="s">
        <v>10</v>
      </c>
      <c r="AX2" s="18" t="s">
        <v>9</v>
      </c>
      <c r="AY2" s="18" t="s">
        <v>9</v>
      </c>
      <c r="AZ2" s="18" t="s">
        <v>10</v>
      </c>
      <c r="BA2" s="18" t="s">
        <v>10</v>
      </c>
      <c r="BB2" s="18" t="s">
        <v>10</v>
      </c>
      <c r="BC2" s="18" t="s">
        <v>10</v>
      </c>
      <c r="BD2" s="18" t="s">
        <v>10</v>
      </c>
      <c r="BE2" s="18" t="s">
        <v>9</v>
      </c>
      <c r="BF2" s="18" t="s">
        <v>9</v>
      </c>
      <c r="BG2" s="18" t="s">
        <v>10</v>
      </c>
      <c r="BH2" s="18" t="s">
        <v>10</v>
      </c>
      <c r="BI2" s="18" t="s">
        <v>10</v>
      </c>
      <c r="BJ2" s="18" t="s">
        <v>10</v>
      </c>
      <c r="BK2" s="18" t="s">
        <v>10</v>
      </c>
      <c r="BL2" s="18" t="s">
        <v>9</v>
      </c>
      <c r="BM2" s="18" t="s">
        <v>9</v>
      </c>
      <c r="BN2" s="18" t="s">
        <v>10</v>
      </c>
      <c r="BO2" s="18" t="s">
        <v>10</v>
      </c>
      <c r="BP2" s="18" t="s">
        <v>10</v>
      </c>
      <c r="BQ2" s="18" t="s">
        <v>10</v>
      </c>
      <c r="BR2" s="18" t="s">
        <v>10</v>
      </c>
      <c r="BS2" s="18" t="s">
        <v>9</v>
      </c>
      <c r="BT2" s="18" t="s">
        <v>9</v>
      </c>
      <c r="BU2" s="18" t="s">
        <v>10</v>
      </c>
      <c r="BV2" s="18" t="s">
        <v>10</v>
      </c>
      <c r="BW2" s="18" t="s">
        <v>10</v>
      </c>
      <c r="BX2" s="18" t="s">
        <v>10</v>
      </c>
      <c r="BY2" s="18" t="s">
        <v>10</v>
      </c>
      <c r="BZ2" s="18" t="s">
        <v>9</v>
      </c>
      <c r="CA2" s="18" t="s">
        <v>9</v>
      </c>
      <c r="CB2" s="18" t="s">
        <v>10</v>
      </c>
      <c r="CC2" s="18" t="s">
        <v>10</v>
      </c>
      <c r="CD2" s="18" t="s">
        <v>10</v>
      </c>
      <c r="CE2" s="18" t="s">
        <v>10</v>
      </c>
      <c r="CF2" s="18" t="s">
        <v>10</v>
      </c>
      <c r="CG2" s="18" t="s">
        <v>9</v>
      </c>
      <c r="CH2" s="18" t="s">
        <v>9</v>
      </c>
      <c r="CI2" s="18" t="s">
        <v>10</v>
      </c>
      <c r="CJ2" s="18" t="s">
        <v>10</v>
      </c>
      <c r="CK2" s="19" t="s">
        <v>10</v>
      </c>
      <c r="CL2" s="19" t="s">
        <v>10</v>
      </c>
      <c r="CM2" s="19" t="s">
        <v>10</v>
      </c>
      <c r="CN2" s="19" t="s">
        <v>9</v>
      </c>
      <c r="CO2" s="19" t="s">
        <v>9</v>
      </c>
      <c r="CP2" s="19" t="s">
        <v>10</v>
      </c>
      <c r="CQ2" s="19" t="s">
        <v>10</v>
      </c>
      <c r="CR2" s="19" t="s">
        <v>10</v>
      </c>
      <c r="CS2" s="19" t="s">
        <v>10</v>
      </c>
      <c r="CT2" s="19" t="s">
        <v>10</v>
      </c>
      <c r="CU2" s="19" t="s">
        <v>9</v>
      </c>
      <c r="CV2" s="19" t="s">
        <v>9</v>
      </c>
      <c r="CW2" s="19" t="s">
        <v>9</v>
      </c>
      <c r="CX2" s="19" t="s">
        <v>10</v>
      </c>
      <c r="CY2" s="19" t="s">
        <v>10</v>
      </c>
      <c r="CZ2" s="19" t="s">
        <v>10</v>
      </c>
      <c r="DA2" s="19" t="s">
        <v>10</v>
      </c>
      <c r="DB2" s="19" t="s">
        <v>9</v>
      </c>
      <c r="DC2" s="19" t="s">
        <v>9</v>
      </c>
      <c r="DD2" s="19" t="s">
        <v>10</v>
      </c>
      <c r="DE2" s="19" t="s">
        <v>10</v>
      </c>
      <c r="DF2" s="19" t="s">
        <v>10</v>
      </c>
      <c r="DG2" s="19" t="s">
        <v>10</v>
      </c>
      <c r="DH2" s="19" t="s">
        <v>10</v>
      </c>
      <c r="DI2" s="19" t="s">
        <v>9</v>
      </c>
      <c r="DJ2" s="19" t="s">
        <v>9</v>
      </c>
      <c r="DK2" s="19" t="s">
        <v>10</v>
      </c>
      <c r="DL2" s="19" t="s">
        <v>10</v>
      </c>
      <c r="DM2" s="19" t="s">
        <v>10</v>
      </c>
      <c r="DN2" s="19" t="s">
        <v>10</v>
      </c>
      <c r="DO2" s="19" t="s">
        <v>10</v>
      </c>
      <c r="DP2" s="19" t="s">
        <v>9</v>
      </c>
      <c r="DQ2" s="19" t="s">
        <v>9</v>
      </c>
      <c r="DR2" s="19" t="s">
        <v>10</v>
      </c>
      <c r="DS2" s="19" t="s">
        <v>10</v>
      </c>
      <c r="DT2" s="19" t="s">
        <v>10</v>
      </c>
      <c r="DU2" s="19" t="s">
        <v>10</v>
      </c>
      <c r="DV2" s="19" t="s">
        <v>10</v>
      </c>
      <c r="DW2" s="19" t="s">
        <v>9</v>
      </c>
      <c r="DX2" s="19" t="s">
        <v>9</v>
      </c>
      <c r="DY2" s="19" t="s">
        <v>10</v>
      </c>
      <c r="DZ2" s="19" t="s">
        <v>9</v>
      </c>
      <c r="EA2" s="19" t="s">
        <v>10</v>
      </c>
      <c r="EB2" s="19" t="s">
        <v>10</v>
      </c>
      <c r="EC2" s="19" t="s">
        <v>10</v>
      </c>
      <c r="ED2" s="19" t="s">
        <v>9</v>
      </c>
      <c r="EE2" s="19" t="s">
        <v>9</v>
      </c>
      <c r="EF2" s="19" t="s">
        <v>10</v>
      </c>
      <c r="EG2" s="19" t="s">
        <v>9</v>
      </c>
      <c r="EH2" s="19" t="s">
        <v>10</v>
      </c>
      <c r="EI2" s="19" t="s">
        <v>9</v>
      </c>
      <c r="EJ2" s="19" t="s">
        <v>10</v>
      </c>
      <c r="EK2" s="19" t="s">
        <v>9</v>
      </c>
      <c r="EL2" s="19" t="s">
        <v>9</v>
      </c>
      <c r="EM2" s="19" t="s">
        <v>10</v>
      </c>
      <c r="EN2" s="19" t="s">
        <v>10</v>
      </c>
      <c r="EO2" s="19" t="s">
        <v>10</v>
      </c>
      <c r="EP2" s="19" t="s">
        <v>10</v>
      </c>
      <c r="EQ2" s="19" t="s">
        <v>10</v>
      </c>
      <c r="ER2" s="19" t="s">
        <v>9</v>
      </c>
      <c r="ES2" s="19" t="s">
        <v>9</v>
      </c>
      <c r="ET2" s="19" t="s">
        <v>10</v>
      </c>
      <c r="EU2" s="19" t="s">
        <v>10</v>
      </c>
      <c r="EV2" s="19" t="s">
        <v>10</v>
      </c>
      <c r="EW2" s="19" t="s">
        <v>10</v>
      </c>
      <c r="EX2" s="19" t="s">
        <v>10</v>
      </c>
      <c r="EY2" s="19" t="s">
        <v>9</v>
      </c>
      <c r="EZ2" s="19" t="s">
        <v>9</v>
      </c>
      <c r="FA2" s="19" t="s">
        <v>10</v>
      </c>
      <c r="FB2" s="19" t="s">
        <v>10</v>
      </c>
      <c r="FC2" s="19" t="s">
        <v>10</v>
      </c>
      <c r="FD2" s="19" t="s">
        <v>10</v>
      </c>
      <c r="FE2" s="19" t="s">
        <v>10</v>
      </c>
      <c r="FF2" s="19" t="s">
        <v>9</v>
      </c>
      <c r="FG2" s="19" t="s">
        <v>9</v>
      </c>
      <c r="FH2" s="19" t="s">
        <v>10</v>
      </c>
      <c r="FI2" s="19" t="s">
        <v>10</v>
      </c>
      <c r="FJ2" s="19" t="s">
        <v>10</v>
      </c>
      <c r="FK2" s="19" t="s">
        <v>11</v>
      </c>
      <c r="FL2" s="19" t="s">
        <v>11</v>
      </c>
      <c r="FM2" s="20" t="s">
        <v>9</v>
      </c>
      <c r="FN2" s="20" t="s">
        <v>9</v>
      </c>
      <c r="FO2" s="19" t="s">
        <v>11</v>
      </c>
      <c r="FP2" s="19" t="s">
        <v>11</v>
      </c>
      <c r="FQ2" s="19" t="s">
        <v>10</v>
      </c>
      <c r="FR2" s="19" t="s">
        <v>10</v>
      </c>
      <c r="FS2" s="19" t="s">
        <v>10</v>
      </c>
      <c r="FT2" s="19" t="s">
        <v>9</v>
      </c>
      <c r="FU2" s="19" t="s">
        <v>9</v>
      </c>
      <c r="FV2" s="19" t="s">
        <v>10</v>
      </c>
      <c r="FW2" s="19" t="s">
        <v>10</v>
      </c>
      <c r="FX2" s="19" t="s">
        <v>10</v>
      </c>
      <c r="FY2" s="20" t="s">
        <v>12</v>
      </c>
      <c r="FZ2" s="20" t="s">
        <v>12</v>
      </c>
      <c r="GA2" s="20" t="s">
        <v>9</v>
      </c>
      <c r="GB2" s="20" t="s">
        <v>9</v>
      </c>
      <c r="GC2" s="20" t="s">
        <v>12</v>
      </c>
      <c r="GD2" s="20" t="s">
        <v>12</v>
      </c>
      <c r="GE2" s="20" t="s">
        <v>12</v>
      </c>
      <c r="GF2" s="20" t="s">
        <v>12</v>
      </c>
      <c r="GG2" s="20" t="s">
        <v>12</v>
      </c>
      <c r="GH2" s="20" t="s">
        <v>9</v>
      </c>
      <c r="GI2" s="20" t="s">
        <v>9</v>
      </c>
      <c r="GJ2" s="20" t="s">
        <v>12</v>
      </c>
      <c r="GK2" s="20" t="s">
        <v>12</v>
      </c>
      <c r="GL2" s="20" t="s">
        <v>12</v>
      </c>
      <c r="GM2" s="20" t="s">
        <v>12</v>
      </c>
      <c r="GN2" s="20" t="s">
        <v>12</v>
      </c>
      <c r="GO2" s="20" t="s">
        <v>9</v>
      </c>
      <c r="GP2" s="20" t="s">
        <v>9</v>
      </c>
      <c r="GQ2" s="20" t="s">
        <v>12</v>
      </c>
      <c r="GR2" s="20" t="s">
        <v>12</v>
      </c>
      <c r="GS2" s="20" t="s">
        <v>12</v>
      </c>
      <c r="GT2" s="20" t="s">
        <v>12</v>
      </c>
      <c r="GU2" s="20" t="s">
        <v>12</v>
      </c>
      <c r="GV2" s="20" t="s">
        <v>9</v>
      </c>
      <c r="GW2" s="20" t="s">
        <v>9</v>
      </c>
      <c r="GX2" s="20" t="s">
        <v>12</v>
      </c>
      <c r="GY2" s="20" t="s">
        <v>12</v>
      </c>
      <c r="GZ2" s="20" t="s">
        <v>12</v>
      </c>
      <c r="HA2" s="20" t="s">
        <v>12</v>
      </c>
      <c r="HB2" s="20" t="s">
        <v>12</v>
      </c>
      <c r="HC2" s="20" t="s">
        <v>9</v>
      </c>
      <c r="HD2" s="20" t="s">
        <v>9</v>
      </c>
      <c r="HE2" s="20" t="s">
        <v>12</v>
      </c>
      <c r="HF2" s="20" t="s">
        <v>12</v>
      </c>
      <c r="HG2" s="20" t="s">
        <v>12</v>
      </c>
      <c r="HH2" s="20" t="s">
        <v>12</v>
      </c>
      <c r="HI2" s="20" t="s">
        <v>12</v>
      </c>
      <c r="HJ2" s="20" t="s">
        <v>9</v>
      </c>
      <c r="HK2" s="20" t="s">
        <v>9</v>
      </c>
      <c r="HL2" s="20" t="s">
        <v>12</v>
      </c>
      <c r="HM2" s="20" t="s">
        <v>12</v>
      </c>
      <c r="HN2" s="20" t="s">
        <v>12</v>
      </c>
      <c r="HO2" s="20" t="s">
        <v>12</v>
      </c>
      <c r="HP2" s="20" t="s">
        <v>12</v>
      </c>
      <c r="HQ2" s="20" t="s">
        <v>9</v>
      </c>
      <c r="HR2" s="20" t="s">
        <v>9</v>
      </c>
      <c r="HS2" s="20" t="s">
        <v>12</v>
      </c>
      <c r="HT2" s="20" t="s">
        <v>12</v>
      </c>
      <c r="HU2" s="20" t="s">
        <v>12</v>
      </c>
      <c r="HV2" s="20" t="s">
        <v>12</v>
      </c>
      <c r="HW2" s="20" t="s">
        <v>12</v>
      </c>
      <c r="HX2" s="20" t="s">
        <v>9</v>
      </c>
      <c r="HY2" s="20" t="s">
        <v>9</v>
      </c>
      <c r="HZ2" s="20" t="s">
        <v>12</v>
      </c>
      <c r="IA2" s="20" t="s">
        <v>12</v>
      </c>
      <c r="IB2" s="20" t="s">
        <v>9</v>
      </c>
      <c r="IC2" s="20" t="s">
        <v>12</v>
      </c>
      <c r="ID2" s="20" t="s">
        <v>12</v>
      </c>
      <c r="IE2" s="20" t="s">
        <v>9</v>
      </c>
      <c r="IF2" s="20" t="s">
        <v>9</v>
      </c>
      <c r="IG2" s="20" t="s">
        <v>12</v>
      </c>
      <c r="IH2" s="20" t="s">
        <v>12</v>
      </c>
      <c r="II2" s="20" t="s">
        <v>12</v>
      </c>
      <c r="IJ2" s="20" t="s">
        <v>12</v>
      </c>
      <c r="IK2" s="20" t="s">
        <v>12</v>
      </c>
      <c r="IL2" s="20" t="s">
        <v>9</v>
      </c>
      <c r="IM2" s="20" t="s">
        <v>9</v>
      </c>
      <c r="IN2" s="20" t="s">
        <v>12</v>
      </c>
      <c r="IO2" s="20" t="s">
        <v>12</v>
      </c>
      <c r="IP2" s="20" t="s">
        <v>12</v>
      </c>
      <c r="IQ2" s="20" t="s">
        <v>12</v>
      </c>
      <c r="IR2" s="20" t="s">
        <v>12</v>
      </c>
      <c r="IS2" s="20" t="s">
        <v>9</v>
      </c>
      <c r="IT2" s="20" t="s">
        <v>9</v>
      </c>
      <c r="IU2" s="20" t="s">
        <v>12</v>
      </c>
      <c r="IV2" s="20" t="s">
        <v>12</v>
      </c>
      <c r="IW2" s="20" t="s">
        <v>12</v>
      </c>
      <c r="IX2" s="20" t="s">
        <v>12</v>
      </c>
      <c r="IY2" s="20" t="s">
        <v>12</v>
      </c>
      <c r="IZ2" s="20" t="s">
        <v>9</v>
      </c>
      <c r="JA2" s="20" t="s">
        <v>9</v>
      </c>
      <c r="JB2" s="20" t="s">
        <v>12</v>
      </c>
      <c r="JC2" s="20" t="s">
        <v>12</v>
      </c>
      <c r="JD2" s="20" t="s">
        <v>12</v>
      </c>
      <c r="JE2" s="20" t="s">
        <v>12</v>
      </c>
      <c r="JF2" s="20" t="s">
        <v>12</v>
      </c>
      <c r="JG2" s="20" t="s">
        <v>9</v>
      </c>
      <c r="JH2" s="20" t="s">
        <v>9</v>
      </c>
      <c r="JI2" s="20" t="s">
        <v>12</v>
      </c>
      <c r="JJ2" s="20" t="s">
        <v>12</v>
      </c>
      <c r="JK2" s="20" t="s">
        <v>12</v>
      </c>
      <c r="JL2" s="20" t="s">
        <v>12</v>
      </c>
      <c r="JM2" s="20" t="s">
        <v>12</v>
      </c>
      <c r="JN2" s="20" t="s">
        <v>9</v>
      </c>
      <c r="JO2" s="20" t="s">
        <v>9</v>
      </c>
      <c r="JP2" s="20" t="s">
        <v>12</v>
      </c>
      <c r="JQ2" s="20" t="s">
        <v>12</v>
      </c>
      <c r="JR2" s="20" t="s">
        <v>12</v>
      </c>
      <c r="JS2" s="20" t="s">
        <v>12</v>
      </c>
      <c r="JT2" s="20" t="s">
        <v>12</v>
      </c>
      <c r="JU2" s="20" t="s">
        <v>9</v>
      </c>
      <c r="JV2" s="20" t="s">
        <v>9</v>
      </c>
      <c r="JW2" s="20" t="s">
        <v>12</v>
      </c>
      <c r="JX2" s="20" t="s">
        <v>12</v>
      </c>
      <c r="JY2" s="20" t="s">
        <v>12</v>
      </c>
      <c r="JZ2" s="20" t="s">
        <v>12</v>
      </c>
      <c r="KA2" s="20" t="s">
        <v>12</v>
      </c>
      <c r="KB2" s="20" t="s">
        <v>9</v>
      </c>
      <c r="KC2" s="20" t="s">
        <v>9</v>
      </c>
      <c r="KD2" s="20" t="s">
        <v>12</v>
      </c>
      <c r="KE2" s="20" t="s">
        <v>12</v>
      </c>
      <c r="KF2" s="20" t="s">
        <v>12</v>
      </c>
      <c r="KG2" s="20" t="s">
        <v>12</v>
      </c>
      <c r="KH2" s="20" t="s">
        <v>12</v>
      </c>
      <c r="KI2" s="20" t="s">
        <v>9</v>
      </c>
      <c r="KJ2" s="20" t="s">
        <v>9</v>
      </c>
      <c r="KK2" s="20" t="s">
        <v>12</v>
      </c>
      <c r="KL2" s="20" t="s">
        <v>12</v>
      </c>
      <c r="KM2" s="20" t="s">
        <v>12</v>
      </c>
      <c r="KN2" s="20" t="s">
        <v>12</v>
      </c>
      <c r="KO2" s="20" t="s">
        <v>12</v>
      </c>
      <c r="KP2" s="20" t="s">
        <v>9</v>
      </c>
      <c r="KQ2" s="20" t="s">
        <v>9</v>
      </c>
      <c r="KR2" s="20" t="s">
        <v>12</v>
      </c>
      <c r="KS2" s="20" t="s">
        <v>12</v>
      </c>
      <c r="KT2" s="20" t="s">
        <v>12</v>
      </c>
      <c r="KU2" s="20" t="s">
        <v>12</v>
      </c>
      <c r="KV2" s="20" t="s">
        <v>12</v>
      </c>
      <c r="KW2" s="20" t="s">
        <v>9</v>
      </c>
      <c r="KX2" s="20" t="s">
        <v>9</v>
      </c>
      <c r="KY2" s="20" t="s">
        <v>12</v>
      </c>
      <c r="KZ2" s="20" t="s">
        <v>12</v>
      </c>
      <c r="LA2" s="20" t="s">
        <v>12</v>
      </c>
      <c r="LB2" s="20" t="s">
        <v>9</v>
      </c>
      <c r="LC2" s="20" t="s">
        <v>12</v>
      </c>
      <c r="LD2" s="20" t="s">
        <v>9</v>
      </c>
      <c r="LE2" s="20" t="s">
        <v>9</v>
      </c>
      <c r="LF2" s="20" t="s">
        <v>12</v>
      </c>
      <c r="LG2" s="20" t="s">
        <v>12</v>
      </c>
      <c r="LH2" s="20" t="s">
        <v>12</v>
      </c>
      <c r="LI2" s="20" t="s">
        <v>12</v>
      </c>
      <c r="LJ2" s="20" t="s">
        <v>12</v>
      </c>
      <c r="LK2" s="20" t="s">
        <v>9</v>
      </c>
      <c r="LL2" s="20" t="s">
        <v>9</v>
      </c>
      <c r="LM2" s="20" t="s">
        <v>12</v>
      </c>
      <c r="LN2" s="20" t="s">
        <v>12</v>
      </c>
      <c r="LO2" s="20" t="s">
        <v>12</v>
      </c>
      <c r="LP2" s="20" t="s">
        <v>12</v>
      </c>
      <c r="LQ2" s="20" t="s">
        <v>12</v>
      </c>
      <c r="LR2" s="20" t="s">
        <v>9</v>
      </c>
      <c r="LS2" s="20" t="s">
        <v>9</v>
      </c>
      <c r="LT2" s="20" t="s">
        <v>12</v>
      </c>
      <c r="LU2" s="20" t="s">
        <v>12</v>
      </c>
      <c r="LV2" s="20" t="s">
        <v>12</v>
      </c>
      <c r="LW2" s="20" t="s">
        <v>13</v>
      </c>
      <c r="LX2" s="20" t="s">
        <v>12</v>
      </c>
      <c r="LY2" s="20" t="s">
        <v>9</v>
      </c>
      <c r="LZ2" s="20" t="s">
        <v>9</v>
      </c>
      <c r="MA2" s="20" t="s">
        <v>13</v>
      </c>
      <c r="MB2" s="20" t="s">
        <v>12</v>
      </c>
      <c r="MC2" s="20" t="s">
        <v>12</v>
      </c>
      <c r="MD2" s="20" t="s">
        <v>13</v>
      </c>
      <c r="ME2" s="20" t="s">
        <v>12</v>
      </c>
      <c r="MF2" s="20" t="s">
        <v>9</v>
      </c>
      <c r="MG2" s="20" t="s">
        <v>9</v>
      </c>
      <c r="MH2" s="20" t="s">
        <v>13</v>
      </c>
      <c r="MI2" s="20" t="s">
        <v>12</v>
      </c>
      <c r="MJ2" s="20" t="s">
        <v>12</v>
      </c>
      <c r="MK2" s="20" t="s">
        <v>13</v>
      </c>
      <c r="ML2" s="20" t="s">
        <v>12</v>
      </c>
      <c r="MM2" s="20" t="s">
        <v>9</v>
      </c>
      <c r="MN2" s="20" t="s">
        <v>9</v>
      </c>
      <c r="MO2" s="20" t="s">
        <v>13</v>
      </c>
      <c r="MP2" s="20" t="s">
        <v>12</v>
      </c>
      <c r="MQ2" s="20" t="s">
        <v>12</v>
      </c>
      <c r="MR2" s="20" t="s">
        <v>13</v>
      </c>
      <c r="MS2" s="20" t="s">
        <v>12</v>
      </c>
      <c r="MT2" s="20" t="s">
        <v>9</v>
      </c>
      <c r="MU2" s="20" t="s">
        <v>9</v>
      </c>
      <c r="MV2" s="20" t="s">
        <v>13</v>
      </c>
      <c r="MW2" s="20" t="s">
        <v>12</v>
      </c>
      <c r="MX2" s="20" t="s">
        <v>12</v>
      </c>
      <c r="MY2" s="20" t="s">
        <v>13</v>
      </c>
      <c r="MZ2" s="20" t="s">
        <v>12</v>
      </c>
      <c r="NA2" s="20" t="s">
        <v>9</v>
      </c>
      <c r="NB2" s="20" t="s">
        <v>9</v>
      </c>
      <c r="NC2" s="20" t="s">
        <v>13</v>
      </c>
      <c r="ND2" s="20" t="s">
        <v>9</v>
      </c>
      <c r="NE2" s="20" t="s">
        <v>12</v>
      </c>
      <c r="NF2" s="20" t="s">
        <v>13</v>
      </c>
      <c r="NG2" s="20" t="s">
        <v>12</v>
      </c>
      <c r="NH2" s="20" t="s">
        <v>9</v>
      </c>
      <c r="NI2" s="20" t="s">
        <v>9</v>
      </c>
      <c r="NJ2" s="20" t="s">
        <v>11</v>
      </c>
      <c r="NK2" s="20" t="s">
        <v>14</v>
      </c>
      <c r="NL2" s="20" t="s">
        <v>11</v>
      </c>
      <c r="NM2" s="20" t="s">
        <v>11</v>
      </c>
      <c r="NN2" s="20" t="s">
        <v>11</v>
      </c>
      <c r="NO2" s="20" t="s">
        <v>9</v>
      </c>
      <c r="NP2" s="20" t="s">
        <v>9</v>
      </c>
      <c r="NQ2" s="20" t="s">
        <v>11</v>
      </c>
      <c r="NR2" s="20" t="s">
        <v>12</v>
      </c>
      <c r="NS2" s="20" t="s">
        <v>12</v>
      </c>
      <c r="NT2" s="20" t="s">
        <v>13</v>
      </c>
      <c r="NU2" s="20" t="s">
        <v>12</v>
      </c>
      <c r="NV2" s="20" t="s">
        <v>9</v>
      </c>
      <c r="NW2" s="20" t="s">
        <v>9</v>
      </c>
      <c r="NX2" s="20" t="s">
        <v>13</v>
      </c>
      <c r="NY2" s="20" t="s">
        <v>12</v>
      </c>
      <c r="NZ2" s="20" t="s">
        <v>12</v>
      </c>
      <c r="OA2" s="20" t="s">
        <v>13</v>
      </c>
      <c r="OB2" s="20" t="s">
        <v>12</v>
      </c>
      <c r="OC2" s="20" t="s">
        <v>9</v>
      </c>
      <c r="OD2" s="20" t="s">
        <v>9</v>
      </c>
      <c r="OE2" s="20" t="s">
        <v>13</v>
      </c>
      <c r="OF2" s="20" t="s">
        <v>12</v>
      </c>
      <c r="OG2" s="20" t="s">
        <v>13</v>
      </c>
      <c r="OH2" s="20" t="s">
        <v>11</v>
      </c>
      <c r="OI2" s="20" t="s">
        <v>11</v>
      </c>
      <c r="OJ2" s="20" t="s">
        <v>9</v>
      </c>
      <c r="OK2" s="20" t="s">
        <v>9</v>
      </c>
      <c r="OL2" s="20" t="s">
        <v>11</v>
      </c>
      <c r="OM2" s="20" t="s">
        <v>11</v>
      </c>
      <c r="ON2" s="20" t="s">
        <v>12</v>
      </c>
      <c r="OO2" s="20" t="s">
        <v>13</v>
      </c>
      <c r="OP2" s="20" t="s">
        <v>12</v>
      </c>
      <c r="OQ2" s="20" t="s">
        <v>9</v>
      </c>
      <c r="OR2" s="20" t="s">
        <v>9</v>
      </c>
      <c r="OS2" s="20" t="s">
        <v>13</v>
      </c>
      <c r="OT2" s="20" t="s">
        <v>12</v>
      </c>
      <c r="OU2" s="20" t="s">
        <v>12</v>
      </c>
      <c r="OV2" s="20" t="s">
        <v>13</v>
      </c>
      <c r="OW2" s="20" t="s">
        <v>12</v>
      </c>
      <c r="OX2" s="20" t="s">
        <v>9</v>
      </c>
      <c r="OY2" s="20" t="s">
        <v>9</v>
      </c>
      <c r="OZ2" s="20" t="s">
        <v>13</v>
      </c>
      <c r="PA2" s="20" t="s">
        <v>12</v>
      </c>
      <c r="PB2" s="20" t="s">
        <v>12</v>
      </c>
      <c r="PC2" s="20" t="s">
        <v>13</v>
      </c>
      <c r="PD2" s="20" t="s">
        <v>12</v>
      </c>
      <c r="PE2" s="20" t="s">
        <v>9</v>
      </c>
      <c r="PF2" s="20" t="s">
        <v>9</v>
      </c>
      <c r="PG2" s="20" t="s">
        <v>13</v>
      </c>
      <c r="PH2" s="20" t="s">
        <v>12</v>
      </c>
      <c r="PI2" s="20" t="s">
        <v>13</v>
      </c>
      <c r="PJ2" s="20" t="s">
        <v>13</v>
      </c>
      <c r="PK2" s="20" t="s">
        <v>12</v>
      </c>
      <c r="PL2" s="20" t="s">
        <v>9</v>
      </c>
      <c r="PM2" s="20" t="s">
        <v>9</v>
      </c>
      <c r="PN2" s="20" t="s">
        <v>13</v>
      </c>
      <c r="PO2" s="20" t="s">
        <v>12</v>
      </c>
      <c r="PP2" s="20" t="s">
        <v>12</v>
      </c>
      <c r="PQ2" s="20" t="s">
        <v>13</v>
      </c>
      <c r="PR2" s="20" t="s">
        <v>12</v>
      </c>
      <c r="PS2" s="20" t="s">
        <v>9</v>
      </c>
      <c r="PT2" s="20" t="s">
        <v>9</v>
      </c>
      <c r="PU2" s="20" t="s">
        <v>13</v>
      </c>
      <c r="PV2" s="20" t="s">
        <v>12</v>
      </c>
      <c r="PW2" s="20" t="s">
        <v>12</v>
      </c>
      <c r="PX2" s="20" t="s">
        <v>13</v>
      </c>
      <c r="PY2" s="20" t="s">
        <v>12</v>
      </c>
      <c r="PZ2" s="20" t="s">
        <v>9</v>
      </c>
      <c r="QA2" s="20" t="s">
        <v>9</v>
      </c>
      <c r="QB2" s="20" t="s">
        <v>13</v>
      </c>
      <c r="QC2" s="20" t="s">
        <v>12</v>
      </c>
      <c r="QD2" s="20" t="s">
        <v>12</v>
      </c>
      <c r="QE2" s="20" t="s">
        <v>13</v>
      </c>
      <c r="QF2" s="20" t="s">
        <v>12</v>
      </c>
      <c r="QG2" s="20" t="s">
        <v>9</v>
      </c>
      <c r="QH2" s="20" t="s">
        <v>9</v>
      </c>
      <c r="QI2" s="20" t="s">
        <v>13</v>
      </c>
      <c r="QJ2" s="20" t="s">
        <v>12</v>
      </c>
      <c r="QK2" s="20" t="s">
        <v>12</v>
      </c>
      <c r="QL2" s="20" t="s">
        <v>13</v>
      </c>
      <c r="QM2" s="20" t="s">
        <v>12</v>
      </c>
      <c r="QN2" s="20" t="s">
        <v>9</v>
      </c>
      <c r="QO2" s="20" t="s">
        <v>9</v>
      </c>
      <c r="QP2" s="20" t="s">
        <v>13</v>
      </c>
      <c r="QQ2" s="20" t="s">
        <v>12</v>
      </c>
      <c r="QR2" s="20" t="s">
        <v>12</v>
      </c>
      <c r="QS2" s="20" t="s">
        <v>13</v>
      </c>
      <c r="QT2" s="20" t="s">
        <v>12</v>
      </c>
      <c r="QU2" s="21" t="s">
        <v>9</v>
      </c>
      <c r="QV2" s="21" t="s">
        <v>9</v>
      </c>
      <c r="QW2" s="20" t="s">
        <v>13</v>
      </c>
      <c r="QX2" s="20" t="s">
        <v>12</v>
      </c>
      <c r="QY2" s="20" t="s">
        <v>12</v>
      </c>
      <c r="QZ2" s="20" t="s">
        <v>13</v>
      </c>
      <c r="RA2" s="20" t="s">
        <v>12</v>
      </c>
      <c r="RB2" s="21" t="s">
        <v>9</v>
      </c>
      <c r="RC2" s="21" t="s">
        <v>9</v>
      </c>
      <c r="RD2" s="20" t="s">
        <v>13</v>
      </c>
      <c r="RE2" s="20" t="s">
        <v>12</v>
      </c>
      <c r="RF2" s="20" t="s">
        <v>12</v>
      </c>
      <c r="RG2" s="20" t="s">
        <v>13</v>
      </c>
      <c r="RH2" s="20" t="s">
        <v>12</v>
      </c>
      <c r="RI2" s="21" t="s">
        <v>9</v>
      </c>
      <c r="RJ2" s="21" t="s">
        <v>9</v>
      </c>
      <c r="RK2" s="20" t="s">
        <v>13</v>
      </c>
      <c r="RL2" s="20" t="s">
        <v>12</v>
      </c>
      <c r="RM2" s="20" t="s">
        <v>12</v>
      </c>
      <c r="RN2" s="20" t="s">
        <v>13</v>
      </c>
      <c r="RO2" s="20" t="s">
        <v>12</v>
      </c>
      <c r="RP2" s="21" t="s">
        <v>9</v>
      </c>
      <c r="RQ2" s="21" t="s">
        <v>9</v>
      </c>
      <c r="RR2" s="20" t="s">
        <v>9</v>
      </c>
      <c r="RS2" s="20" t="s">
        <v>12</v>
      </c>
      <c r="RT2" s="20" t="s">
        <v>12</v>
      </c>
      <c r="RU2" s="20" t="s">
        <v>13</v>
      </c>
      <c r="RV2" s="20" t="s">
        <v>12</v>
      </c>
      <c r="RW2" s="21" t="s">
        <v>9</v>
      </c>
      <c r="RX2" s="21" t="s">
        <v>9</v>
      </c>
      <c r="RY2" s="20" t="s">
        <v>13</v>
      </c>
      <c r="RZ2" s="20" t="s">
        <v>12</v>
      </c>
      <c r="SA2" s="20" t="s">
        <v>9</v>
      </c>
      <c r="SB2" s="20" t="s">
        <v>13</v>
      </c>
      <c r="SC2" s="20" t="s">
        <v>12</v>
      </c>
      <c r="SD2" s="21" t="s">
        <v>9</v>
      </c>
      <c r="SE2" s="21" t="s">
        <v>9</v>
      </c>
      <c r="SF2" s="20" t="s">
        <v>13</v>
      </c>
      <c r="SG2" s="20" t="s">
        <v>12</v>
      </c>
      <c r="SH2" s="20" t="s">
        <v>9</v>
      </c>
      <c r="SI2" s="20" t="s">
        <v>13</v>
      </c>
      <c r="SJ2" s="20" t="s">
        <v>12</v>
      </c>
      <c r="SK2" s="21" t="s">
        <v>9</v>
      </c>
      <c r="SL2" s="21" t="s">
        <v>9</v>
      </c>
      <c r="SM2" s="20" t="s">
        <v>13</v>
      </c>
      <c r="SN2" s="20" t="s">
        <v>12</v>
      </c>
      <c r="SO2" s="20" t="s">
        <v>12</v>
      </c>
      <c r="SP2" s="20" t="s">
        <v>13</v>
      </c>
      <c r="SQ2" s="20" t="s">
        <v>12</v>
      </c>
      <c r="SR2" s="21" t="s">
        <v>9</v>
      </c>
      <c r="SS2" s="21" t="s">
        <v>15</v>
      </c>
      <c r="ST2" s="20" t="s">
        <v>13</v>
      </c>
      <c r="SU2" s="20" t="s">
        <v>12</v>
      </c>
      <c r="SV2" s="20" t="s">
        <v>12</v>
      </c>
      <c r="SW2" s="20" t="s">
        <v>13</v>
      </c>
      <c r="SX2" s="20" t="s">
        <v>12</v>
      </c>
      <c r="SY2" s="21" t="s">
        <v>9</v>
      </c>
      <c r="SZ2" s="21" t="s">
        <v>9</v>
      </c>
      <c r="TA2" s="20" t="s">
        <v>13</v>
      </c>
      <c r="TB2" s="20" t="s">
        <v>12</v>
      </c>
      <c r="TC2" s="20" t="s">
        <v>13</v>
      </c>
      <c r="TD2" s="21" t="s">
        <v>9</v>
      </c>
      <c r="TE2" s="20" t="s">
        <v>13</v>
      </c>
      <c r="TF2" s="21" t="s">
        <v>9</v>
      </c>
      <c r="TG2" s="21" t="s">
        <v>9</v>
      </c>
      <c r="TH2" s="20" t="s">
        <v>13</v>
      </c>
      <c r="TI2" s="20" t="s">
        <v>12</v>
      </c>
      <c r="TJ2" s="20" t="s">
        <v>12</v>
      </c>
      <c r="TK2" s="20" t="s">
        <v>13</v>
      </c>
      <c r="TL2" s="20" t="s">
        <v>12</v>
      </c>
      <c r="TM2" s="21" t="s">
        <v>9</v>
      </c>
      <c r="TN2" s="21" t="s">
        <v>9</v>
      </c>
      <c r="TO2" s="20" t="s">
        <v>13</v>
      </c>
      <c r="TP2" s="20" t="s">
        <v>12</v>
      </c>
      <c r="TQ2" s="20" t="s">
        <v>12</v>
      </c>
      <c r="TR2" s="20" t="s">
        <v>13</v>
      </c>
      <c r="TS2" s="20" t="s">
        <v>12</v>
      </c>
      <c r="TT2" s="21" t="s">
        <v>9</v>
      </c>
      <c r="TU2" s="21" t="s">
        <v>9</v>
      </c>
      <c r="TV2" s="20" t="s">
        <v>13</v>
      </c>
      <c r="TW2" s="20" t="s">
        <v>12</v>
      </c>
      <c r="TX2" s="20" t="s">
        <v>12</v>
      </c>
      <c r="TY2" s="20" t="s">
        <v>13</v>
      </c>
      <c r="TZ2" s="20" t="s">
        <v>12</v>
      </c>
      <c r="UA2" s="21" t="s">
        <v>9</v>
      </c>
      <c r="UB2" s="21" t="s">
        <v>9</v>
      </c>
      <c r="UC2" s="20" t="s">
        <v>13</v>
      </c>
      <c r="UD2" s="20" t="s">
        <v>12</v>
      </c>
      <c r="UE2" s="20" t="s">
        <v>12</v>
      </c>
      <c r="UF2" s="20" t="s">
        <v>13</v>
      </c>
      <c r="UG2" s="20" t="s">
        <v>12</v>
      </c>
      <c r="UH2" s="21" t="s">
        <v>9</v>
      </c>
      <c r="UI2" s="21" t="s">
        <v>9</v>
      </c>
      <c r="UJ2" s="20" t="s">
        <v>13</v>
      </c>
      <c r="UK2" s="20" t="s">
        <v>12</v>
      </c>
      <c r="UL2" s="20" t="s">
        <v>12</v>
      </c>
      <c r="UM2" s="20" t="s">
        <v>13</v>
      </c>
      <c r="UN2" s="20" t="s">
        <v>12</v>
      </c>
      <c r="UO2" s="21" t="s">
        <v>9</v>
      </c>
      <c r="UP2" s="21" t="s">
        <v>9</v>
      </c>
      <c r="UQ2" s="20" t="s">
        <v>13</v>
      </c>
      <c r="UR2" s="20" t="s">
        <v>12</v>
      </c>
      <c r="US2" s="20" t="s">
        <v>12</v>
      </c>
      <c r="UT2" s="20" t="s">
        <v>13</v>
      </c>
      <c r="UU2" s="20" t="s">
        <v>12</v>
      </c>
      <c r="UV2" s="21" t="s">
        <v>16</v>
      </c>
      <c r="UW2" s="21" t="s">
        <v>9</v>
      </c>
      <c r="UX2" s="20" t="s">
        <v>13</v>
      </c>
      <c r="UY2" s="20" t="s">
        <v>12</v>
      </c>
      <c r="UZ2" s="20" t="s">
        <v>12</v>
      </c>
      <c r="VA2" s="20" t="s">
        <v>13</v>
      </c>
      <c r="VB2" s="20" t="s">
        <v>12</v>
      </c>
      <c r="VC2" s="21" t="s">
        <v>9</v>
      </c>
      <c r="VD2" s="21" t="s">
        <v>9</v>
      </c>
      <c r="VE2" s="20" t="s">
        <v>13</v>
      </c>
      <c r="VF2" s="20" t="s">
        <v>12</v>
      </c>
      <c r="VG2" s="20" t="s">
        <v>12</v>
      </c>
      <c r="VH2" s="20" t="s">
        <v>13</v>
      </c>
      <c r="VI2" s="20" t="s">
        <v>12</v>
      </c>
      <c r="VJ2" s="21" t="s">
        <v>9</v>
      </c>
      <c r="VK2" s="21" t="s">
        <v>9</v>
      </c>
      <c r="VL2" s="20" t="s">
        <v>13</v>
      </c>
      <c r="VM2" s="20" t="s">
        <v>12</v>
      </c>
      <c r="VN2" s="20" t="s">
        <v>12</v>
      </c>
      <c r="VO2" s="20" t="s">
        <v>13</v>
      </c>
      <c r="VP2" s="20" t="s">
        <v>12</v>
      </c>
      <c r="VQ2" s="21" t="s">
        <v>9</v>
      </c>
      <c r="VR2" s="21" t="s">
        <v>9</v>
      </c>
      <c r="VS2" s="20" t="s">
        <v>13</v>
      </c>
      <c r="VT2" s="20" t="s">
        <v>12</v>
      </c>
      <c r="VU2" s="20" t="s">
        <v>12</v>
      </c>
      <c r="VV2" s="20" t="s">
        <v>13</v>
      </c>
      <c r="VW2" s="20" t="s">
        <v>12</v>
      </c>
      <c r="VX2" s="21" t="s">
        <v>9</v>
      </c>
      <c r="VY2" s="21" t="s">
        <v>17</v>
      </c>
      <c r="VZ2" s="20" t="s">
        <v>13</v>
      </c>
      <c r="WA2" s="20" t="s">
        <v>12</v>
      </c>
      <c r="WB2" s="20" t="s">
        <v>12</v>
      </c>
      <c r="WC2" s="22" t="s">
        <v>9</v>
      </c>
      <c r="WD2" s="20" t="s">
        <v>12</v>
      </c>
      <c r="WE2" s="21" t="s">
        <v>18</v>
      </c>
      <c r="WF2" s="21" t="s">
        <v>9</v>
      </c>
      <c r="WG2" s="20" t="s">
        <v>13</v>
      </c>
      <c r="WH2" s="20" t="s">
        <v>12</v>
      </c>
      <c r="WI2" s="20" t="s">
        <v>12</v>
      </c>
      <c r="WJ2" s="20" t="s">
        <v>12</v>
      </c>
      <c r="WK2" s="20" t="s">
        <v>12</v>
      </c>
      <c r="WL2" s="21" t="s">
        <v>9</v>
      </c>
      <c r="WM2" s="21" t="s">
        <v>9</v>
      </c>
      <c r="WN2" s="20" t="s">
        <v>13</v>
      </c>
      <c r="WO2" s="20" t="s">
        <v>12</v>
      </c>
      <c r="WP2" s="20" t="s">
        <v>12</v>
      </c>
      <c r="WQ2" s="20" t="s">
        <v>12</v>
      </c>
      <c r="WR2" s="20" t="s">
        <v>12</v>
      </c>
      <c r="WS2" s="21" t="s">
        <v>9</v>
      </c>
      <c r="WT2" s="21" t="s">
        <v>9</v>
      </c>
      <c r="WU2" s="20" t="s">
        <v>13</v>
      </c>
      <c r="WV2" s="20" t="s">
        <v>12</v>
      </c>
      <c r="WW2" s="20" t="s">
        <v>12</v>
      </c>
      <c r="WX2" s="20" t="s">
        <v>12</v>
      </c>
      <c r="WY2" s="20" t="s">
        <v>12</v>
      </c>
      <c r="WZ2" s="21" t="s">
        <v>9</v>
      </c>
      <c r="XA2" s="21" t="s">
        <v>9</v>
      </c>
      <c r="XB2" s="20" t="s">
        <v>13</v>
      </c>
      <c r="XC2" s="20" t="s">
        <v>12</v>
      </c>
      <c r="XD2" s="20" t="s">
        <v>12</v>
      </c>
      <c r="XE2" s="20" t="s">
        <v>12</v>
      </c>
      <c r="XF2" s="20" t="s">
        <v>12</v>
      </c>
      <c r="XG2" s="21" t="s">
        <v>9</v>
      </c>
      <c r="XH2" s="21" t="s">
        <v>9</v>
      </c>
      <c r="XI2" s="20" t="s">
        <v>13</v>
      </c>
      <c r="XJ2" s="20" t="s">
        <v>12</v>
      </c>
      <c r="XK2" s="20" t="s">
        <v>12</v>
      </c>
      <c r="XL2" s="20" t="s">
        <v>12</v>
      </c>
      <c r="XM2" s="20" t="s">
        <v>12</v>
      </c>
      <c r="XN2" s="21" t="s">
        <v>19</v>
      </c>
      <c r="XO2" s="21" t="s">
        <v>9</v>
      </c>
      <c r="XP2" s="20" t="s">
        <v>13</v>
      </c>
      <c r="XQ2" s="20" t="s">
        <v>12</v>
      </c>
      <c r="XR2" s="20" t="s">
        <v>12</v>
      </c>
      <c r="XS2" s="20" t="s">
        <v>12</v>
      </c>
      <c r="XT2" s="20" t="s">
        <v>12</v>
      </c>
      <c r="XU2" s="21" t="s">
        <v>9</v>
      </c>
      <c r="XV2" s="21" t="s">
        <v>9</v>
      </c>
      <c r="XW2" s="20" t="s">
        <v>13</v>
      </c>
      <c r="XX2" s="20" t="s">
        <v>12</v>
      </c>
      <c r="XY2" s="20" t="s">
        <v>12</v>
      </c>
      <c r="XZ2" s="20" t="s">
        <v>12</v>
      </c>
      <c r="YA2" s="20" t="s">
        <v>12</v>
      </c>
      <c r="YB2" s="21" t="s">
        <v>9</v>
      </c>
      <c r="YC2" s="21" t="s">
        <v>9</v>
      </c>
      <c r="YD2" s="20" t="s">
        <v>13</v>
      </c>
      <c r="YE2" s="20" t="s">
        <v>12</v>
      </c>
      <c r="YF2" s="20" t="s">
        <v>12</v>
      </c>
      <c r="YG2" s="20" t="s">
        <v>12</v>
      </c>
      <c r="YH2" s="20" t="s">
        <v>12</v>
      </c>
      <c r="YI2" s="21" t="s">
        <v>9</v>
      </c>
      <c r="YJ2" s="21" t="s">
        <v>9</v>
      </c>
      <c r="YK2" s="20" t="s">
        <v>13</v>
      </c>
      <c r="YL2" s="20" t="s">
        <v>12</v>
      </c>
      <c r="YM2" s="20" t="s">
        <v>12</v>
      </c>
      <c r="YN2" s="20" t="s">
        <v>12</v>
      </c>
      <c r="YO2" s="20" t="s">
        <v>12</v>
      </c>
      <c r="YP2" s="21" t="s">
        <v>9</v>
      </c>
      <c r="YQ2" s="21" t="s">
        <v>9</v>
      </c>
      <c r="YR2" s="20" t="s">
        <v>11</v>
      </c>
      <c r="YS2" s="20" t="s">
        <v>11</v>
      </c>
      <c r="YT2" s="20" t="s">
        <v>11</v>
      </c>
      <c r="YU2" s="20" t="s">
        <v>11</v>
      </c>
      <c r="YV2" s="20" t="s">
        <v>11</v>
      </c>
      <c r="YW2" s="21" t="s">
        <v>9</v>
      </c>
      <c r="YX2" s="21" t="s">
        <v>9</v>
      </c>
      <c r="YY2" s="20" t="s">
        <v>13</v>
      </c>
      <c r="YZ2" s="20" t="s">
        <v>12</v>
      </c>
      <c r="ZA2" s="20" t="s">
        <v>12</v>
      </c>
      <c r="ZB2" s="20" t="s">
        <v>13</v>
      </c>
      <c r="ZC2" s="21" t="s">
        <v>9</v>
      </c>
      <c r="ZD2" s="21" t="s">
        <v>9</v>
      </c>
      <c r="ZE2" s="21" t="s">
        <v>9</v>
      </c>
      <c r="ZF2" s="20" t="s">
        <v>13</v>
      </c>
      <c r="ZG2" s="20" t="s">
        <v>12</v>
      </c>
      <c r="ZH2" s="20" t="s">
        <v>12</v>
      </c>
      <c r="ZI2" s="20" t="s">
        <v>13</v>
      </c>
      <c r="ZJ2" s="20" t="s">
        <v>12</v>
      </c>
      <c r="ZK2" s="21" t="s">
        <v>9</v>
      </c>
      <c r="ZL2" s="21" t="s">
        <v>9</v>
      </c>
      <c r="ZM2" s="21" t="s">
        <v>9</v>
      </c>
      <c r="ZN2" s="20" t="s">
        <v>12</v>
      </c>
      <c r="ZO2" s="20" t="s">
        <v>12</v>
      </c>
      <c r="ZP2" s="20" t="s">
        <v>13</v>
      </c>
      <c r="ZQ2" s="20" t="s">
        <v>12</v>
      </c>
      <c r="ZR2" s="21" t="s">
        <v>9</v>
      </c>
      <c r="ZS2" s="21" t="s">
        <v>9</v>
      </c>
      <c r="ZT2" s="20" t="s">
        <v>13</v>
      </c>
      <c r="ZU2" s="20" t="s">
        <v>12</v>
      </c>
      <c r="ZV2" s="20" t="s">
        <v>12</v>
      </c>
      <c r="ZW2" s="20" t="s">
        <v>13</v>
      </c>
      <c r="ZX2" s="20" t="s">
        <v>12</v>
      </c>
      <c r="ZY2" s="21" t="s">
        <v>9</v>
      </c>
      <c r="ZZ2" s="21" t="s">
        <v>9</v>
      </c>
      <c r="AAA2" s="20" t="s">
        <v>13</v>
      </c>
      <c r="AAB2" s="20" t="s">
        <v>12</v>
      </c>
      <c r="AAC2" s="20" t="s">
        <v>12</v>
      </c>
      <c r="AAD2" s="20" t="s">
        <v>13</v>
      </c>
      <c r="AAE2" s="20" t="s">
        <v>12</v>
      </c>
      <c r="AAF2" s="21" t="s">
        <v>9</v>
      </c>
      <c r="AAG2" s="21" t="s">
        <v>9</v>
      </c>
      <c r="AAH2" s="20" t="s">
        <v>13</v>
      </c>
      <c r="AAI2" s="20" t="s">
        <v>12</v>
      </c>
      <c r="AAJ2" s="20" t="s">
        <v>12</v>
      </c>
      <c r="AAK2" s="20" t="s">
        <v>13</v>
      </c>
      <c r="AAL2" s="20" t="s">
        <v>12</v>
      </c>
      <c r="AAM2" s="21" t="s">
        <v>9</v>
      </c>
      <c r="AAN2" s="21" t="s">
        <v>9</v>
      </c>
      <c r="AAO2" s="20" t="s">
        <v>13</v>
      </c>
      <c r="AAP2" s="20" t="s">
        <v>12</v>
      </c>
      <c r="AAQ2" s="20" t="s">
        <v>12</v>
      </c>
      <c r="AAR2" s="20" t="s">
        <v>13</v>
      </c>
      <c r="AAS2" s="20" t="s">
        <v>12</v>
      </c>
      <c r="AAT2" s="21" t="s">
        <v>9</v>
      </c>
      <c r="AAU2" s="21" t="s">
        <v>9</v>
      </c>
      <c r="AAV2" s="20" t="s">
        <v>13</v>
      </c>
      <c r="AAW2" s="20" t="s">
        <v>12</v>
      </c>
      <c r="AAX2" s="20" t="s">
        <v>12</v>
      </c>
      <c r="AAY2" s="20" t="s">
        <v>13</v>
      </c>
      <c r="AAZ2" s="20" t="s">
        <v>12</v>
      </c>
      <c r="ABA2" s="20" t="s">
        <v>9</v>
      </c>
      <c r="ABB2" s="20" t="s">
        <v>9</v>
      </c>
      <c r="ABC2" s="20" t="s">
        <v>13</v>
      </c>
      <c r="ABD2" s="20" t="s">
        <v>12</v>
      </c>
      <c r="ABE2" s="20" t="s">
        <v>9</v>
      </c>
      <c r="ABF2" s="20" t="s">
        <v>13</v>
      </c>
      <c r="ABG2" s="20" t="s">
        <v>12</v>
      </c>
      <c r="ABH2" s="20" t="s">
        <v>9</v>
      </c>
      <c r="ABI2" s="20" t="s">
        <v>9</v>
      </c>
      <c r="ABJ2" s="20" t="s">
        <v>13</v>
      </c>
      <c r="ABK2" s="20" t="s">
        <v>12</v>
      </c>
      <c r="ABL2" s="20" t="s">
        <v>20</v>
      </c>
      <c r="ABM2" s="20" t="s">
        <v>13</v>
      </c>
      <c r="ABN2" s="20" t="s">
        <v>12</v>
      </c>
      <c r="ABO2" s="20" t="s">
        <v>9</v>
      </c>
      <c r="ABP2" s="20" t="s">
        <v>9</v>
      </c>
      <c r="ABQ2" s="20" t="s">
        <v>13</v>
      </c>
      <c r="ABR2" s="20" t="s">
        <v>12</v>
      </c>
      <c r="ABS2" s="20" t="s">
        <v>12</v>
      </c>
      <c r="ABT2" s="20" t="s">
        <v>13</v>
      </c>
      <c r="ABU2" s="20" t="s">
        <v>12</v>
      </c>
      <c r="ABV2" s="20" t="s">
        <v>9</v>
      </c>
      <c r="ABW2" s="20" t="s">
        <v>33</v>
      </c>
      <c r="ABX2" s="20" t="s">
        <v>13</v>
      </c>
      <c r="ABY2" s="20" t="s">
        <v>12</v>
      </c>
      <c r="ABZ2" s="20" t="s">
        <v>12</v>
      </c>
      <c r="ACA2" s="20" t="s">
        <v>13</v>
      </c>
      <c r="ACB2" s="20" t="s">
        <v>12</v>
      </c>
      <c r="ACC2" s="20" t="s">
        <v>9</v>
      </c>
      <c r="ACD2" s="20" t="s">
        <v>9</v>
      </c>
      <c r="ACE2" s="20" t="s">
        <v>13</v>
      </c>
      <c r="ACF2" s="20" t="s">
        <v>12</v>
      </c>
      <c r="ACG2" s="20" t="s">
        <v>12</v>
      </c>
      <c r="ACH2" s="20" t="s">
        <v>13</v>
      </c>
      <c r="ACI2" s="21" t="s">
        <v>9</v>
      </c>
      <c r="ACJ2" s="21" t="s">
        <v>26</v>
      </c>
      <c r="ACK2" s="21" t="s">
        <v>9</v>
      </c>
      <c r="ACL2" s="20" t="s">
        <v>13</v>
      </c>
      <c r="ACM2" s="20" t="s">
        <v>12</v>
      </c>
      <c r="ACN2" s="20" t="s">
        <v>12</v>
      </c>
      <c r="ACO2" s="20" t="s">
        <v>13</v>
      </c>
      <c r="ACP2" s="20" t="s">
        <v>12</v>
      </c>
      <c r="ACQ2" s="20" t="s">
        <v>9</v>
      </c>
      <c r="ACR2" s="20" t="s">
        <v>33</v>
      </c>
      <c r="ACS2" s="20" t="s">
        <v>13</v>
      </c>
      <c r="ACT2" s="20" t="s">
        <v>12</v>
      </c>
      <c r="ACU2" s="20" t="s">
        <v>12</v>
      </c>
      <c r="ACV2" s="20" t="s">
        <v>13</v>
      </c>
      <c r="ACW2" s="20" t="s">
        <v>12</v>
      </c>
      <c r="ACX2" s="20" t="s">
        <v>9</v>
      </c>
      <c r="ACY2" s="20" t="s">
        <v>9</v>
      </c>
      <c r="ACZ2" s="20" t="s">
        <v>13</v>
      </c>
      <c r="ADA2" s="20" t="s">
        <v>12</v>
      </c>
      <c r="ADB2" s="20" t="s">
        <v>12</v>
      </c>
      <c r="ADC2" s="20" t="s">
        <v>13</v>
      </c>
      <c r="ADD2" s="20" t="s">
        <v>12</v>
      </c>
      <c r="ADE2" s="20" t="s">
        <v>9</v>
      </c>
      <c r="ADF2" s="20" t="s">
        <v>9</v>
      </c>
      <c r="ADG2" s="20" t="s">
        <v>13</v>
      </c>
      <c r="ADH2" s="20" t="s">
        <v>12</v>
      </c>
      <c r="ADI2" s="20" t="s">
        <v>12</v>
      </c>
      <c r="ADJ2" s="20" t="s">
        <v>13</v>
      </c>
      <c r="ADK2" s="20" t="s">
        <v>12</v>
      </c>
      <c r="ADL2" s="20" t="s">
        <v>9</v>
      </c>
      <c r="ADM2" s="20" t="s">
        <v>9</v>
      </c>
      <c r="ADN2" s="20" t="s">
        <v>13</v>
      </c>
      <c r="ADO2" s="20" t="s">
        <v>12</v>
      </c>
      <c r="ADP2" s="20" t="s">
        <v>12</v>
      </c>
      <c r="ADQ2" s="20" t="s">
        <v>13</v>
      </c>
      <c r="ADR2" s="20" t="s">
        <v>12</v>
      </c>
      <c r="ADS2" s="20" t="s">
        <v>9</v>
      </c>
      <c r="ADT2" s="20" t="s">
        <v>9</v>
      </c>
      <c r="ADU2" s="20" t="s">
        <v>13</v>
      </c>
      <c r="ADV2" s="20" t="s">
        <v>12</v>
      </c>
      <c r="ADW2" s="20" t="s">
        <v>12</v>
      </c>
      <c r="ADX2" s="20" t="s">
        <v>13</v>
      </c>
      <c r="ADY2" s="21" t="s">
        <v>9</v>
      </c>
      <c r="ADZ2" s="21" t="s">
        <v>26</v>
      </c>
      <c r="AEA2" s="20" t="s">
        <v>9</v>
      </c>
      <c r="AEB2" s="20" t="s">
        <v>13</v>
      </c>
      <c r="AEC2" s="20" t="s">
        <v>12</v>
      </c>
      <c r="AED2" s="20" t="s">
        <v>12</v>
      </c>
      <c r="AEE2" s="20" t="s">
        <v>13</v>
      </c>
      <c r="AEF2" s="20" t="s">
        <v>12</v>
      </c>
      <c r="AEG2" s="20" t="s">
        <v>9</v>
      </c>
      <c r="AEH2" s="21" t="s">
        <v>33</v>
      </c>
      <c r="AEI2" s="20" t="s">
        <v>13</v>
      </c>
      <c r="AEJ2" s="20" t="s">
        <v>12</v>
      </c>
      <c r="AEK2" s="20" t="s">
        <v>12</v>
      </c>
      <c r="AEL2" s="20" t="s">
        <v>13</v>
      </c>
      <c r="AEM2" s="20" t="s">
        <v>12</v>
      </c>
      <c r="AEN2" s="21" t="s">
        <v>9</v>
      </c>
      <c r="AEO2" s="20" t="s">
        <v>9</v>
      </c>
      <c r="AEP2" s="20" t="s">
        <v>13</v>
      </c>
      <c r="AEQ2" s="20" t="s">
        <v>12</v>
      </c>
      <c r="AER2" s="20" t="s">
        <v>12</v>
      </c>
      <c r="AES2" s="20" t="s">
        <v>13</v>
      </c>
      <c r="AET2" s="21" t="s">
        <v>9</v>
      </c>
      <c r="AEU2" s="21" t="s">
        <v>26</v>
      </c>
      <c r="AEV2" s="21" t="s">
        <v>9</v>
      </c>
      <c r="AEW2" s="20" t="s">
        <v>13</v>
      </c>
      <c r="AEX2" s="20" t="s">
        <v>12</v>
      </c>
      <c r="AEY2" s="20" t="s">
        <v>12</v>
      </c>
      <c r="AEZ2" s="20" t="s">
        <v>13</v>
      </c>
      <c r="AFA2" s="20" t="s">
        <v>12</v>
      </c>
      <c r="AFB2" s="21" t="s">
        <v>9</v>
      </c>
      <c r="AFC2" s="21" t="s">
        <v>9</v>
      </c>
      <c r="AFD2" s="20" t="s">
        <v>13</v>
      </c>
      <c r="AFE2" s="20" t="s">
        <v>12</v>
      </c>
      <c r="AFF2" s="20" t="s">
        <v>12</v>
      </c>
      <c r="AFG2" s="20" t="s">
        <v>13</v>
      </c>
      <c r="AFH2" s="20" t="s">
        <v>12</v>
      </c>
      <c r="AFI2" s="21" t="s">
        <v>9</v>
      </c>
      <c r="AFJ2" s="21" t="s">
        <v>9</v>
      </c>
      <c r="AFK2" s="21" t="s">
        <v>15</v>
      </c>
      <c r="AFL2" s="20" t="s">
        <v>13</v>
      </c>
      <c r="AFM2" s="20" t="s">
        <v>12</v>
      </c>
      <c r="AFN2" s="20" t="s">
        <v>12</v>
      </c>
      <c r="AFO2" s="20" t="s">
        <v>13</v>
      </c>
      <c r="AFP2" s="21" t="s">
        <v>9</v>
      </c>
      <c r="AFQ2" s="21" t="s">
        <v>9</v>
      </c>
      <c r="AFR2" s="20" t="s">
        <v>13</v>
      </c>
      <c r="AFS2" s="20" t="s">
        <v>12</v>
      </c>
      <c r="AFT2" s="20" t="s">
        <v>12</v>
      </c>
      <c r="AFU2" s="20" t="s">
        <v>13</v>
      </c>
      <c r="AFV2" s="20" t="s">
        <v>12</v>
      </c>
      <c r="AFW2" s="20" t="s">
        <v>26</v>
      </c>
      <c r="AFX2" s="20" t="s">
        <v>9</v>
      </c>
      <c r="AFY2" s="23" t="s">
        <v>13</v>
      </c>
      <c r="AFZ2" s="23" t="s">
        <v>12</v>
      </c>
      <c r="AGA2" s="23" t="s">
        <v>12</v>
      </c>
      <c r="AGB2" s="23" t="s">
        <v>13</v>
      </c>
      <c r="AGC2" s="23" t="s">
        <v>9</v>
      </c>
      <c r="AGD2" s="23" t="s">
        <v>9</v>
      </c>
      <c r="AGE2" s="23" t="s">
        <v>9</v>
      </c>
      <c r="AGF2" s="23" t="s">
        <v>13</v>
      </c>
      <c r="AGG2" s="23" t="s">
        <v>12</v>
      </c>
      <c r="AGH2" s="23" t="s">
        <v>12</v>
      </c>
      <c r="AGI2" s="23" t="s">
        <v>13</v>
      </c>
      <c r="AGJ2" s="23" t="s">
        <v>9</v>
      </c>
      <c r="AGK2" s="23" t="s">
        <v>9</v>
      </c>
      <c r="AGL2" s="23" t="s">
        <v>33</v>
      </c>
      <c r="AGM2" s="23" t="s">
        <v>13</v>
      </c>
      <c r="AGN2" s="23" t="s">
        <v>12</v>
      </c>
      <c r="AGO2" s="23" t="s">
        <v>12</v>
      </c>
      <c r="AGP2" s="23" t="s">
        <v>13</v>
      </c>
      <c r="AGQ2" s="23" t="s">
        <v>12</v>
      </c>
      <c r="AGR2" s="23" t="s">
        <v>9</v>
      </c>
      <c r="AGS2" s="23" t="s">
        <v>9</v>
      </c>
      <c r="AGT2" s="23" t="s">
        <v>13</v>
      </c>
      <c r="AGU2" s="23" t="s">
        <v>12</v>
      </c>
      <c r="AGV2" s="23" t="s">
        <v>12</v>
      </c>
      <c r="AGW2" s="23" t="s">
        <v>9</v>
      </c>
      <c r="AGX2" s="23" t="s">
        <v>12</v>
      </c>
      <c r="AGY2" s="23" t="s">
        <v>9</v>
      </c>
      <c r="AGZ2" s="23" t="s">
        <v>9</v>
      </c>
      <c r="AHA2" s="23"/>
      <c r="AHB2" s="23"/>
      <c r="AHC2" s="23"/>
      <c r="AHD2" s="23"/>
      <c r="AHE2" s="23"/>
      <c r="AHF2" s="23"/>
      <c r="AHG2" s="23"/>
      <c r="AHH2" s="23"/>
      <c r="AHI2" s="23"/>
      <c r="AHJ2" s="23"/>
      <c r="AHK2" s="23"/>
      <c r="AHL2" s="23"/>
      <c r="AHM2" s="23"/>
      <c r="AHN2" s="23"/>
      <c r="AHO2" s="23"/>
      <c r="AHP2" s="23"/>
      <c r="AHQ2" s="23"/>
      <c r="AHR2" s="23"/>
      <c r="AHS2" s="23"/>
      <c r="AHT2" s="23"/>
      <c r="AHU2" s="23"/>
      <c r="AHV2" s="23"/>
      <c r="AHW2" s="23"/>
      <c r="AHX2" s="23"/>
      <c r="AHY2" s="23"/>
      <c r="AHZ2" s="23"/>
      <c r="AIA2" s="23"/>
      <c r="AIB2" s="23"/>
      <c r="AIC2" s="23"/>
      <c r="AID2" s="23"/>
      <c r="AIE2" s="23"/>
      <c r="AIF2" s="23"/>
      <c r="AIG2" s="23"/>
      <c r="AIH2" s="23"/>
      <c r="AII2" s="23"/>
      <c r="AIJ2" s="23"/>
      <c r="AIK2" s="23"/>
      <c r="AIL2" s="23"/>
      <c r="AIM2" s="23"/>
      <c r="AIN2" s="23"/>
      <c r="AIO2" s="23"/>
      <c r="AIP2" s="23"/>
      <c r="AIQ2" s="23"/>
      <c r="AIR2" s="23"/>
      <c r="AIS2" s="23"/>
      <c r="AIT2" s="23"/>
      <c r="AIU2" s="23"/>
      <c r="AIV2" s="23"/>
      <c r="AIW2" s="23"/>
      <c r="AIX2" s="23"/>
      <c r="AIY2" s="23"/>
      <c r="AIZ2" s="23"/>
      <c r="AJA2" s="23"/>
      <c r="AJB2" s="23"/>
      <c r="AJC2" s="23"/>
      <c r="AJD2" s="23"/>
      <c r="AJE2" s="23"/>
      <c r="AJF2" s="23"/>
      <c r="AJG2" s="23"/>
      <c r="AJH2" s="23"/>
      <c r="AJI2" s="23"/>
      <c r="AJJ2" s="23"/>
      <c r="AJK2" s="23"/>
      <c r="AJL2" s="23"/>
      <c r="AJM2" s="23"/>
      <c r="AJN2" s="23"/>
      <c r="AJO2" s="23"/>
      <c r="AJP2" s="23"/>
      <c r="AJQ2" s="23"/>
      <c r="AJR2" s="23"/>
      <c r="AJS2" s="23"/>
      <c r="AJT2" s="23"/>
      <c r="AJU2" s="23"/>
      <c r="AJV2" s="23"/>
      <c r="AJW2" s="23"/>
      <c r="AJX2" s="23"/>
      <c r="AJY2" s="23"/>
      <c r="AJZ2" s="23"/>
      <c r="AKA2" s="23"/>
      <c r="AKB2" s="23"/>
      <c r="AKC2" s="23"/>
      <c r="AKD2" s="23"/>
      <c r="AKE2" s="23"/>
      <c r="AKF2" s="23"/>
      <c r="AKG2" s="23"/>
      <c r="AKH2" s="23"/>
      <c r="AKI2" s="23"/>
      <c r="AKJ2" s="23"/>
      <c r="AKK2" s="23"/>
      <c r="AKL2" s="23"/>
      <c r="AKM2" s="23"/>
      <c r="AKN2" s="23"/>
      <c r="AKO2" s="23"/>
      <c r="AKP2" s="23"/>
      <c r="AKQ2" s="23"/>
      <c r="AKR2" s="23"/>
      <c r="AKS2" s="23"/>
      <c r="AKT2" s="23"/>
      <c r="AKU2" s="23"/>
      <c r="AKV2" s="23"/>
      <c r="AKW2" s="23"/>
      <c r="AKX2" s="23"/>
      <c r="AKY2" s="23"/>
      <c r="AKZ2" s="23"/>
      <c r="ALA2" s="23"/>
      <c r="ALB2" s="23"/>
      <c r="ALC2" s="23"/>
      <c r="ALD2" s="23"/>
      <c r="ALE2" s="23"/>
      <c r="ALF2" s="23"/>
      <c r="ALG2" s="23"/>
      <c r="ALH2" s="23"/>
      <c r="ALI2" s="23"/>
      <c r="ALJ2" s="23"/>
      <c r="ALK2" s="23"/>
      <c r="ALL2" s="23"/>
      <c r="ALM2" s="23"/>
      <c r="ALN2" s="23"/>
      <c r="ALO2" s="23"/>
      <c r="ALP2" s="23"/>
      <c r="ALQ2" s="23"/>
      <c r="ALR2" s="23"/>
      <c r="ALS2" s="23"/>
      <c r="ALT2" s="23"/>
      <c r="ALU2" s="23"/>
      <c r="ALV2" s="23"/>
      <c r="ALW2" s="23"/>
      <c r="ALX2" s="23"/>
      <c r="ALY2" s="23"/>
      <c r="ALZ2" s="23"/>
      <c r="AMA2" s="23"/>
      <c r="AMB2" s="23"/>
      <c r="AMC2" s="23"/>
      <c r="AMD2" s="23"/>
      <c r="AME2" s="23"/>
      <c r="AMF2" s="23"/>
      <c r="AMG2" s="23"/>
      <c r="AMH2" s="23"/>
      <c r="AMI2" s="23"/>
      <c r="AMJ2" s="23"/>
      <c r="AMK2" s="23"/>
      <c r="AML2" s="23"/>
      <c r="AMM2" s="23"/>
      <c r="AMN2" s="23"/>
      <c r="AMO2" s="23"/>
      <c r="AMP2" s="23"/>
      <c r="AMQ2" s="23"/>
      <c r="AMR2" s="23"/>
      <c r="AMS2" s="23"/>
      <c r="AMT2" s="23"/>
      <c r="AMU2" s="23"/>
      <c r="AMV2" s="23"/>
      <c r="AMW2" s="23"/>
      <c r="AMX2" s="23"/>
      <c r="AMY2" s="23"/>
      <c r="AMZ2" s="23"/>
      <c r="ANA2" s="23"/>
      <c r="ANB2" s="23"/>
      <c r="ANC2" s="23"/>
      <c r="AND2" s="23"/>
      <c r="ANE2" s="23"/>
      <c r="ANF2" s="23"/>
      <c r="ANG2" s="23"/>
      <c r="ANH2" s="23"/>
      <c r="ANI2" s="23"/>
      <c r="ANJ2" s="23"/>
      <c r="ANK2" s="23"/>
      <c r="ANL2" s="23"/>
      <c r="ANM2" s="23"/>
      <c r="ANN2" s="23"/>
      <c r="ANO2" s="23"/>
      <c r="ANP2" s="23"/>
      <c r="ANQ2" s="23"/>
      <c r="ANR2" s="23"/>
      <c r="ANS2" s="23"/>
      <c r="ANT2" s="23"/>
      <c r="ANU2" s="23"/>
      <c r="ANV2" s="23"/>
      <c r="ANW2" s="23"/>
      <c r="ANX2" s="23"/>
      <c r="ANY2" s="23"/>
      <c r="ANZ2" s="23"/>
      <c r="AOA2" s="23"/>
      <c r="AOB2" s="23"/>
      <c r="AOC2" s="23"/>
      <c r="AOD2" s="23"/>
      <c r="AOE2" s="23"/>
      <c r="AOF2" s="23"/>
      <c r="AOG2" s="23"/>
      <c r="AOH2" s="23"/>
      <c r="AOI2" s="23"/>
      <c r="AOJ2" s="23"/>
      <c r="AOK2" s="23"/>
      <c r="AOL2" s="23"/>
      <c r="AOM2" s="23"/>
      <c r="AON2" s="23"/>
      <c r="AOO2" s="23"/>
      <c r="AOP2" s="23"/>
      <c r="AOQ2" s="23"/>
      <c r="AOR2" s="23"/>
      <c r="AOS2" s="23"/>
      <c r="AOT2" s="23"/>
      <c r="AOU2" s="23"/>
      <c r="AOV2" s="23"/>
      <c r="AOW2" s="23"/>
      <c r="AOX2" s="23"/>
      <c r="AOY2" s="23"/>
      <c r="AOZ2" s="23"/>
      <c r="APA2" s="23"/>
      <c r="APB2" s="23"/>
      <c r="APC2" s="23"/>
      <c r="APD2" s="23"/>
      <c r="APE2" s="23"/>
      <c r="APF2" s="23"/>
      <c r="APG2" s="23"/>
      <c r="APH2" s="23"/>
      <c r="API2" s="23"/>
      <c r="APJ2" s="23"/>
      <c r="APK2" s="23"/>
      <c r="APL2" s="23"/>
      <c r="APM2" s="23"/>
      <c r="APN2" s="23"/>
      <c r="APO2" s="23"/>
      <c r="APP2" s="24"/>
    </row>
    <row r="3" spans="1:1108" s="25" customFormat="1" ht="28" customHeight="1">
      <c r="A3" s="26" t="s">
        <v>29</v>
      </c>
      <c r="B3" s="27" t="str">
        <f>VLOOKUP($A3,[1]LISTE_AGENTS!$A:$G,2,FALSE)</f>
        <v>Dupont</v>
      </c>
      <c r="C3" s="28" t="str">
        <f>VLOOKUP($A3,[1]LISTE_AGENTS!$A:$G,3,FALSE)</f>
        <v>Nicolas</v>
      </c>
      <c r="D3" s="29" t="str">
        <f>VLOOKUP($A3,[1]LISTE_AGENTS!$A:$G,4,FALSE)</f>
        <v>Dupont Nicolas</v>
      </c>
      <c r="E3" s="30">
        <f>VLOOKUP($A3,[1]LISTE_AGENTS!$A:$G,7,FALSE)</f>
        <v>0</v>
      </c>
      <c r="F3" s="29" t="str">
        <f>VLOOKUP($A3,[1]LISTE_AGENTS!$A:$H,8,FALSE)</f>
        <v>NHA-32</v>
      </c>
      <c r="G3" s="31" t="s">
        <v>21</v>
      </c>
      <c r="H3" s="32"/>
      <c r="I3" s="33"/>
      <c r="J3" s="34"/>
      <c r="K3" s="34"/>
      <c r="L3" s="34"/>
      <c r="M3" s="34"/>
      <c r="N3" s="34"/>
      <c r="O3" s="35"/>
      <c r="P3" s="35"/>
      <c r="Q3" s="34"/>
      <c r="R3" s="34"/>
      <c r="S3" s="34"/>
      <c r="T3" s="34"/>
      <c r="U3" s="34"/>
      <c r="V3" s="35"/>
      <c r="W3" s="35"/>
      <c r="X3" s="34"/>
      <c r="Y3" s="34"/>
      <c r="Z3" s="34"/>
      <c r="AA3" s="34"/>
      <c r="AB3" s="34"/>
      <c r="AC3" s="35"/>
      <c r="AD3" s="35"/>
      <c r="AE3" s="34"/>
      <c r="AF3" s="34"/>
      <c r="AG3" s="34"/>
      <c r="AH3" s="34"/>
      <c r="AI3" s="34"/>
      <c r="AJ3" s="34"/>
      <c r="AK3" s="34"/>
      <c r="AL3" s="34"/>
      <c r="AM3" s="34"/>
      <c r="AN3" s="34"/>
      <c r="AO3" s="34"/>
      <c r="AP3" s="34"/>
      <c r="AQ3" s="34"/>
      <c r="AR3" s="34"/>
      <c r="AS3" s="34"/>
      <c r="AT3" s="34"/>
      <c r="AU3" s="34"/>
      <c r="AV3" s="34"/>
      <c r="AW3" s="34"/>
      <c r="AX3" s="34"/>
      <c r="AY3" s="34"/>
      <c r="AZ3" s="34"/>
      <c r="BA3" s="34"/>
      <c r="BB3" s="34"/>
      <c r="BC3" s="34"/>
      <c r="BD3" s="34"/>
      <c r="BE3" s="34"/>
      <c r="BF3" s="34"/>
      <c r="BG3" s="34"/>
      <c r="BH3" s="34"/>
      <c r="BI3" s="34"/>
      <c r="BJ3" s="34"/>
      <c r="BK3" s="34"/>
      <c r="BL3" s="34"/>
      <c r="BM3" s="34"/>
      <c r="BN3" s="34"/>
      <c r="BO3" s="34"/>
      <c r="BP3" s="34"/>
      <c r="BQ3" s="34"/>
      <c r="BR3" s="34"/>
      <c r="BS3" s="34"/>
      <c r="BT3" s="34"/>
      <c r="BU3" s="34"/>
      <c r="BV3" s="34"/>
      <c r="BW3" s="34"/>
      <c r="BX3" s="34"/>
      <c r="BY3" s="34"/>
      <c r="BZ3" s="34"/>
      <c r="CA3" s="34"/>
      <c r="CB3" s="34"/>
      <c r="CC3" s="34"/>
      <c r="CD3" s="34"/>
      <c r="CE3" s="34"/>
      <c r="CF3" s="34"/>
      <c r="CG3" s="34"/>
      <c r="CH3" s="35"/>
      <c r="CI3" s="34"/>
      <c r="CJ3" s="34"/>
      <c r="CK3" s="35"/>
      <c r="CL3" s="35"/>
      <c r="CM3" s="35"/>
      <c r="CN3" s="35"/>
      <c r="CO3" s="35"/>
      <c r="CP3" s="35"/>
      <c r="CQ3" s="35"/>
      <c r="CR3" s="35"/>
      <c r="CS3" s="35"/>
      <c r="CT3" s="35"/>
      <c r="CU3" s="35"/>
      <c r="CV3" s="35"/>
      <c r="CW3" s="35"/>
      <c r="CX3" s="35"/>
      <c r="CY3" s="35"/>
      <c r="CZ3" s="35"/>
      <c r="DA3" s="35"/>
      <c r="DB3" s="35"/>
      <c r="DC3" s="35"/>
      <c r="DD3" s="35"/>
      <c r="DE3" s="35"/>
      <c r="DF3" s="35"/>
      <c r="DG3" s="35"/>
      <c r="DH3" s="35"/>
      <c r="DI3" s="35"/>
      <c r="DJ3" s="35"/>
      <c r="DK3" s="35"/>
      <c r="DL3" s="35"/>
      <c r="DM3" s="35"/>
      <c r="DN3" s="35"/>
      <c r="DO3" s="35"/>
      <c r="DP3" s="35"/>
      <c r="DQ3" s="35"/>
      <c r="DR3" s="35"/>
      <c r="DS3" s="35"/>
      <c r="DT3" s="35"/>
      <c r="DU3" s="35"/>
      <c r="DV3" s="35"/>
      <c r="DW3" s="35"/>
      <c r="DX3" s="35"/>
      <c r="DY3" s="35"/>
      <c r="DZ3" s="35"/>
      <c r="EA3" s="35"/>
      <c r="EB3" s="35"/>
      <c r="EC3" s="35"/>
      <c r="ED3" s="35"/>
      <c r="EE3" s="35"/>
      <c r="EF3" s="35"/>
      <c r="EG3" s="35"/>
      <c r="EH3" s="35"/>
      <c r="EI3" s="35"/>
      <c r="EJ3" s="35"/>
      <c r="EK3" s="35"/>
      <c r="EL3" s="35"/>
      <c r="EM3" s="35"/>
      <c r="EN3" s="35"/>
      <c r="EO3" s="35"/>
      <c r="EP3" s="35"/>
      <c r="EQ3" s="35"/>
      <c r="ER3" s="35"/>
      <c r="ES3" s="35"/>
      <c r="ET3" s="35"/>
      <c r="EU3" s="35"/>
      <c r="EV3" s="35"/>
      <c r="EW3" s="35"/>
      <c r="EX3" s="35"/>
      <c r="EY3" s="35"/>
      <c r="EZ3" s="35"/>
      <c r="FA3" s="35"/>
      <c r="FB3" s="35"/>
      <c r="FC3" s="35"/>
      <c r="FD3" s="35"/>
      <c r="FE3" s="35"/>
      <c r="FF3" s="35"/>
      <c r="FG3" s="35"/>
      <c r="FH3" s="35"/>
      <c r="FI3" s="35"/>
      <c r="FJ3" s="35"/>
      <c r="FK3" s="35"/>
      <c r="FL3" s="35"/>
      <c r="FM3" s="35"/>
      <c r="FN3" s="35"/>
      <c r="FO3" s="35"/>
      <c r="FP3" s="35"/>
      <c r="FQ3" s="35"/>
      <c r="FR3" s="35"/>
      <c r="FS3" s="35"/>
      <c r="FT3" s="35"/>
      <c r="FU3" s="35"/>
      <c r="FV3" s="35"/>
      <c r="FW3" s="35"/>
      <c r="FX3" s="35"/>
      <c r="FY3" s="21"/>
      <c r="FZ3" s="21"/>
      <c r="GA3" s="21"/>
      <c r="GB3" s="21"/>
      <c r="GC3" s="21"/>
      <c r="GD3" s="21"/>
      <c r="GE3" s="21"/>
      <c r="GF3" s="21"/>
      <c r="GG3" s="21"/>
      <c r="GH3" s="21"/>
      <c r="GI3" s="21"/>
      <c r="GJ3" s="21"/>
      <c r="GK3" s="21"/>
      <c r="GL3" s="21"/>
      <c r="GM3" s="21"/>
      <c r="GN3" s="21"/>
      <c r="GO3" s="21"/>
      <c r="GP3" s="21"/>
      <c r="GQ3" s="21"/>
      <c r="GR3" s="21"/>
      <c r="GS3" s="21"/>
      <c r="GT3" s="21"/>
      <c r="GU3" s="21"/>
      <c r="GV3" s="21"/>
      <c r="GW3" s="21"/>
      <c r="GX3" s="21"/>
      <c r="GY3" s="21"/>
      <c r="GZ3" s="21"/>
      <c r="HA3" s="21"/>
      <c r="HB3" s="21"/>
      <c r="HC3" s="21"/>
      <c r="HD3" s="21"/>
      <c r="HE3" s="21"/>
      <c r="HF3" s="21"/>
      <c r="HG3" s="21"/>
      <c r="HH3" s="21"/>
      <c r="HI3" s="21"/>
      <c r="HJ3" s="21"/>
      <c r="HK3" s="21"/>
      <c r="HL3" s="21"/>
      <c r="HM3" s="21"/>
      <c r="HN3" s="21"/>
      <c r="HO3" s="21"/>
      <c r="HP3" s="21"/>
      <c r="HQ3" s="21"/>
      <c r="HR3" s="21"/>
      <c r="HS3" s="21"/>
      <c r="HT3" s="21"/>
      <c r="HU3" s="21"/>
      <c r="HV3" s="21"/>
      <c r="HW3" s="21"/>
      <c r="HX3" s="21"/>
      <c r="HY3" s="21"/>
      <c r="HZ3" s="21"/>
      <c r="IA3" s="21"/>
      <c r="IB3" s="21"/>
      <c r="IC3" s="21"/>
      <c r="ID3" s="21"/>
      <c r="IE3" s="21"/>
      <c r="IF3" s="21"/>
      <c r="IG3" s="21"/>
      <c r="IH3" s="21"/>
      <c r="II3" s="21"/>
      <c r="IJ3" s="21"/>
      <c r="IK3" s="21"/>
      <c r="IL3" s="21"/>
      <c r="IM3" s="21"/>
      <c r="IN3" s="21"/>
      <c r="IO3" s="21"/>
      <c r="IP3" s="21"/>
      <c r="IQ3" s="21"/>
      <c r="IR3" s="21"/>
      <c r="IS3" s="21"/>
      <c r="IT3" s="21"/>
      <c r="IU3" s="21"/>
      <c r="IV3" s="21"/>
      <c r="IW3" s="21"/>
      <c r="IX3" s="21"/>
      <c r="IY3" s="21"/>
      <c r="IZ3" s="21"/>
      <c r="JA3" s="21"/>
      <c r="JB3" s="21"/>
      <c r="JC3" s="21"/>
      <c r="JD3" s="21"/>
      <c r="JE3" s="21"/>
      <c r="JF3" s="21"/>
      <c r="JG3" s="21"/>
      <c r="JH3" s="35"/>
      <c r="JI3" s="21"/>
      <c r="JJ3" s="21"/>
      <c r="JK3" s="21"/>
      <c r="JL3" s="21"/>
      <c r="JM3" s="21"/>
      <c r="JN3" s="21"/>
      <c r="JO3" s="21"/>
      <c r="JP3" s="21"/>
      <c r="JQ3" s="21"/>
      <c r="JR3" s="21"/>
      <c r="JS3" s="21"/>
      <c r="JT3" s="21"/>
      <c r="JU3" s="21"/>
      <c r="JV3" s="21"/>
      <c r="JW3" s="21"/>
      <c r="JX3" s="21"/>
      <c r="JY3" s="21"/>
      <c r="JZ3" s="21"/>
      <c r="KA3" s="21"/>
      <c r="KB3" s="21"/>
      <c r="KC3" s="21"/>
      <c r="KD3" s="21"/>
      <c r="KE3" s="21"/>
      <c r="KF3" s="21"/>
      <c r="KG3" s="21"/>
      <c r="KH3" s="21"/>
      <c r="KI3" s="21"/>
      <c r="KJ3" s="21"/>
      <c r="KK3" s="21"/>
      <c r="KL3" s="21"/>
      <c r="KM3" s="21"/>
      <c r="KN3" s="21"/>
      <c r="KO3" s="21"/>
      <c r="KP3" s="21"/>
      <c r="KQ3" s="21"/>
      <c r="KR3" s="21"/>
      <c r="KS3" s="21"/>
      <c r="KT3" s="21"/>
      <c r="KU3" s="21"/>
      <c r="KV3" s="21"/>
      <c r="KW3" s="21"/>
      <c r="KX3" s="21"/>
      <c r="KY3" s="21"/>
      <c r="KZ3" s="21"/>
      <c r="LA3" s="21"/>
      <c r="LB3" s="21"/>
      <c r="LC3" s="21"/>
      <c r="LD3" s="21"/>
      <c r="LE3" s="21"/>
      <c r="LF3" s="21"/>
      <c r="LG3" s="21"/>
      <c r="LH3" s="21"/>
      <c r="LI3" s="21"/>
      <c r="LJ3" s="21"/>
      <c r="LK3" s="21"/>
      <c r="LL3" s="21"/>
      <c r="LM3" s="21"/>
      <c r="LN3" s="21"/>
      <c r="LO3" s="21"/>
      <c r="LP3" s="21"/>
      <c r="LQ3" s="21"/>
      <c r="LR3" s="21"/>
      <c r="LS3" s="21"/>
      <c r="LT3" s="21"/>
      <c r="LU3" s="21"/>
      <c r="LV3" s="21"/>
      <c r="LW3" s="21"/>
      <c r="LX3" s="21"/>
      <c r="LY3" s="21"/>
      <c r="LZ3" s="35"/>
      <c r="MA3" s="21"/>
      <c r="MB3" s="21"/>
      <c r="MC3" s="21"/>
      <c r="MD3" s="21"/>
      <c r="ME3" s="21"/>
      <c r="MF3" s="21"/>
      <c r="MG3" s="21"/>
      <c r="MH3" s="21"/>
      <c r="MI3" s="21"/>
      <c r="MJ3" s="21"/>
      <c r="MK3" s="21"/>
      <c r="ML3" s="21"/>
      <c r="MM3" s="21"/>
      <c r="MN3" s="35"/>
      <c r="MO3" s="21"/>
      <c r="MP3" s="21"/>
      <c r="MQ3" s="21"/>
      <c r="MR3" s="21"/>
      <c r="MS3" s="21"/>
      <c r="MT3" s="21"/>
      <c r="MU3" s="21"/>
      <c r="MV3" s="21"/>
      <c r="MW3" s="21"/>
      <c r="MX3" s="21"/>
      <c r="MY3" s="21"/>
      <c r="MZ3" s="21"/>
      <c r="NA3" s="21"/>
      <c r="NB3" s="21"/>
      <c r="NC3" s="21"/>
      <c r="ND3" s="21"/>
      <c r="NE3" s="21"/>
      <c r="NF3" s="21"/>
      <c r="NG3" s="21"/>
      <c r="NH3" s="21"/>
      <c r="NI3" s="35"/>
      <c r="NJ3" s="21"/>
      <c r="NK3" s="21"/>
      <c r="NL3" s="21"/>
      <c r="NM3" s="21"/>
      <c r="NN3" s="21"/>
      <c r="NO3" s="21"/>
      <c r="NP3" s="21"/>
      <c r="NQ3" s="21"/>
      <c r="NR3" s="21"/>
      <c r="NS3" s="21"/>
      <c r="NT3" s="21"/>
      <c r="NU3" s="21"/>
      <c r="NV3" s="21"/>
      <c r="NW3" s="21"/>
      <c r="NX3" s="21"/>
      <c r="NY3" s="21"/>
      <c r="NZ3" s="21"/>
      <c r="OA3" s="21"/>
      <c r="OB3" s="21"/>
      <c r="OC3" s="21"/>
      <c r="OD3" s="21"/>
      <c r="OE3" s="21"/>
      <c r="OF3" s="21"/>
      <c r="OG3" s="21"/>
      <c r="OH3" s="21"/>
      <c r="OI3" s="21"/>
      <c r="OJ3" s="21"/>
      <c r="OK3" s="21"/>
      <c r="OL3" s="21"/>
      <c r="OM3" s="21"/>
      <c r="ON3" s="21"/>
      <c r="OO3" s="21"/>
      <c r="OP3" s="21"/>
      <c r="OQ3" s="21"/>
      <c r="OR3" s="21"/>
      <c r="OS3" s="21"/>
      <c r="OT3" s="21"/>
      <c r="OU3" s="21"/>
      <c r="OV3" s="21"/>
      <c r="OW3" s="21"/>
      <c r="OX3" s="21"/>
      <c r="OY3" s="21"/>
      <c r="OZ3" s="21"/>
      <c r="PA3" s="21"/>
      <c r="PB3" s="21"/>
      <c r="PC3" s="21"/>
      <c r="PD3" s="21"/>
      <c r="PE3" s="21"/>
      <c r="PF3" s="21"/>
      <c r="PG3" s="21"/>
      <c r="PH3" s="21"/>
      <c r="PI3" s="21"/>
      <c r="PJ3" s="21"/>
      <c r="PK3" s="21"/>
      <c r="PL3" s="21"/>
      <c r="PM3" s="21"/>
      <c r="PN3" s="21"/>
      <c r="PO3" s="21"/>
      <c r="PP3" s="21"/>
      <c r="PQ3" s="21"/>
      <c r="PR3" s="21"/>
      <c r="PS3" s="21"/>
      <c r="PT3" s="21"/>
      <c r="PU3" s="21"/>
      <c r="PV3" s="21"/>
      <c r="PW3" s="21"/>
      <c r="PX3" s="21"/>
      <c r="PY3" s="21"/>
      <c r="PZ3" s="21"/>
      <c r="QA3" s="21"/>
      <c r="QB3" s="21"/>
      <c r="QC3" s="21"/>
      <c r="QD3" s="21"/>
      <c r="QE3" s="21"/>
      <c r="QF3" s="21"/>
      <c r="QG3" s="21"/>
      <c r="QH3" s="21"/>
      <c r="QI3" s="21"/>
      <c r="QJ3" s="21"/>
      <c r="QK3" s="21"/>
      <c r="QL3" s="21"/>
      <c r="QM3" s="21"/>
      <c r="QN3" s="21"/>
      <c r="QO3" s="21"/>
      <c r="QP3" s="21" t="s">
        <v>30</v>
      </c>
      <c r="QQ3" s="21" t="s">
        <v>30</v>
      </c>
      <c r="QR3" s="21" t="s">
        <v>30</v>
      </c>
      <c r="QS3" s="21" t="s">
        <v>30</v>
      </c>
      <c r="QT3" s="21" t="s">
        <v>30</v>
      </c>
      <c r="QU3" s="21" t="s">
        <v>9</v>
      </c>
      <c r="QV3" s="21" t="s">
        <v>9</v>
      </c>
      <c r="QW3" s="21"/>
      <c r="QX3" s="21"/>
      <c r="QY3" s="21"/>
      <c r="QZ3" s="21"/>
      <c r="RA3" s="21"/>
      <c r="RB3" s="21"/>
      <c r="RC3" s="21"/>
      <c r="RD3" s="21"/>
      <c r="RE3" s="21"/>
      <c r="RF3" s="21"/>
      <c r="RG3" s="21"/>
      <c r="RH3" s="21"/>
      <c r="RI3" s="21"/>
      <c r="RJ3" s="21"/>
      <c r="RK3" s="21"/>
      <c r="RL3" s="21"/>
      <c r="RM3" s="21"/>
      <c r="RN3" s="21"/>
      <c r="RO3" s="21"/>
      <c r="RP3" s="21" t="s">
        <v>9</v>
      </c>
      <c r="RQ3" s="21" t="s">
        <v>20</v>
      </c>
      <c r="RR3" s="21" t="s">
        <v>27</v>
      </c>
      <c r="RS3" s="21" t="s">
        <v>30</v>
      </c>
      <c r="RT3" s="21" t="s">
        <v>30</v>
      </c>
      <c r="RU3" s="21" t="s">
        <v>30</v>
      </c>
      <c r="RV3" s="21" t="s">
        <v>30</v>
      </c>
      <c r="RW3" s="21" t="s">
        <v>9</v>
      </c>
      <c r="RX3" s="21" t="s">
        <v>9</v>
      </c>
      <c r="RY3" s="21" t="s">
        <v>30</v>
      </c>
      <c r="RZ3" s="21" t="s">
        <v>30</v>
      </c>
      <c r="SA3" s="21" t="s">
        <v>9</v>
      </c>
      <c r="SB3" s="21" t="s">
        <v>30</v>
      </c>
      <c r="SC3" s="21" t="s">
        <v>30</v>
      </c>
      <c r="SD3" s="21" t="s">
        <v>9</v>
      </c>
      <c r="SE3" s="21" t="s">
        <v>9</v>
      </c>
      <c r="SF3" s="21" t="s">
        <v>30</v>
      </c>
      <c r="SG3" s="21" t="s">
        <v>30</v>
      </c>
      <c r="SH3" s="21" t="s">
        <v>9</v>
      </c>
      <c r="SI3" s="21" t="s">
        <v>30</v>
      </c>
      <c r="SJ3" s="21" t="s">
        <v>9</v>
      </c>
      <c r="SK3" s="21" t="s">
        <v>26</v>
      </c>
      <c r="SL3" s="21" t="s">
        <v>9</v>
      </c>
      <c r="SM3" s="21" t="s">
        <v>31</v>
      </c>
      <c r="SN3" s="21" t="s">
        <v>31</v>
      </c>
      <c r="SO3" s="21" t="s">
        <v>31</v>
      </c>
      <c r="SP3" s="21" t="s">
        <v>31</v>
      </c>
      <c r="SQ3" s="21" t="s">
        <v>31</v>
      </c>
      <c r="SR3" s="21" t="s">
        <v>9</v>
      </c>
      <c r="SS3" s="21" t="s">
        <v>9</v>
      </c>
      <c r="ST3" s="21" t="s">
        <v>30</v>
      </c>
      <c r="SU3" s="21" t="s">
        <v>32</v>
      </c>
      <c r="SV3" s="21" t="s">
        <v>30</v>
      </c>
      <c r="SW3" s="21" t="s">
        <v>30</v>
      </c>
      <c r="SX3" s="21" t="s">
        <v>30</v>
      </c>
      <c r="SY3" s="21" t="s">
        <v>9</v>
      </c>
      <c r="SZ3" s="21" t="s">
        <v>9</v>
      </c>
      <c r="TA3" s="21" t="s">
        <v>30</v>
      </c>
      <c r="TB3" s="21" t="s">
        <v>32</v>
      </c>
      <c r="TC3" s="21" t="s">
        <v>30</v>
      </c>
      <c r="TD3" s="21" t="s">
        <v>33</v>
      </c>
      <c r="TE3" s="21" t="s">
        <v>30</v>
      </c>
      <c r="TF3" s="21" t="s">
        <v>9</v>
      </c>
      <c r="TG3" s="21" t="s">
        <v>33</v>
      </c>
      <c r="TH3" s="21" t="s">
        <v>30</v>
      </c>
      <c r="TI3" s="21" t="s">
        <v>32</v>
      </c>
      <c r="TJ3" s="21" t="s">
        <v>30</v>
      </c>
      <c r="TK3" s="21" t="s">
        <v>30</v>
      </c>
      <c r="TL3" s="21" t="s">
        <v>30</v>
      </c>
      <c r="TM3" s="21" t="s">
        <v>9</v>
      </c>
      <c r="TN3" s="21" t="s">
        <v>9</v>
      </c>
      <c r="TO3" s="21" t="s">
        <v>30</v>
      </c>
      <c r="TP3" s="21" t="s">
        <v>32</v>
      </c>
      <c r="TQ3" s="21" t="s">
        <v>9</v>
      </c>
      <c r="TR3" s="21" t="s">
        <v>30</v>
      </c>
      <c r="TS3" s="21" t="s">
        <v>30</v>
      </c>
      <c r="TT3" s="21" t="s">
        <v>24</v>
      </c>
      <c r="TU3" s="21" t="s">
        <v>9</v>
      </c>
      <c r="TV3" s="21" t="s">
        <v>30</v>
      </c>
      <c r="TW3" s="21" t="s">
        <v>32</v>
      </c>
      <c r="TX3" s="21" t="s">
        <v>30</v>
      </c>
      <c r="TY3" s="21" t="s">
        <v>30</v>
      </c>
      <c r="TZ3" s="21" t="s">
        <v>30</v>
      </c>
      <c r="UA3" s="21" t="s">
        <v>9</v>
      </c>
      <c r="UB3" s="21" t="s">
        <v>33</v>
      </c>
      <c r="UC3" s="21" t="s">
        <v>30</v>
      </c>
      <c r="UD3" s="21" t="s">
        <v>32</v>
      </c>
      <c r="UE3" s="21" t="s">
        <v>30</v>
      </c>
      <c r="UF3" s="21" t="s">
        <v>30</v>
      </c>
      <c r="UG3" s="21" t="s">
        <v>9</v>
      </c>
      <c r="UH3" s="21" t="s">
        <v>26</v>
      </c>
      <c r="UI3" s="21" t="s">
        <v>9</v>
      </c>
      <c r="UJ3" s="21" t="s">
        <v>30</v>
      </c>
      <c r="UK3" s="21" t="s">
        <v>32</v>
      </c>
      <c r="UL3" s="21" t="s">
        <v>30</v>
      </c>
      <c r="UM3" s="21" t="s">
        <v>30</v>
      </c>
      <c r="UN3" s="21" t="s">
        <v>30</v>
      </c>
      <c r="UO3" s="21" t="s">
        <v>9</v>
      </c>
      <c r="UP3" s="21" t="s">
        <v>33</v>
      </c>
      <c r="UQ3" s="21" t="s">
        <v>30</v>
      </c>
      <c r="UR3" s="21" t="s">
        <v>32</v>
      </c>
      <c r="US3" s="21" t="s">
        <v>30</v>
      </c>
      <c r="UT3" s="21" t="s">
        <v>30</v>
      </c>
      <c r="UU3" s="21" t="s">
        <v>30</v>
      </c>
      <c r="UV3" s="21" t="s">
        <v>9</v>
      </c>
      <c r="UW3" s="21" t="s">
        <v>33</v>
      </c>
      <c r="UX3" s="21" t="s">
        <v>30</v>
      </c>
      <c r="UY3" s="21" t="s">
        <v>32</v>
      </c>
      <c r="UZ3" s="21" t="s">
        <v>30</v>
      </c>
      <c r="VA3" s="21" t="s">
        <v>30</v>
      </c>
      <c r="VB3" s="21" t="s">
        <v>30</v>
      </c>
      <c r="VC3" s="21" t="s">
        <v>9</v>
      </c>
      <c r="VD3" s="21" t="s">
        <v>9</v>
      </c>
      <c r="VE3" s="21" t="s">
        <v>9</v>
      </c>
      <c r="VF3" s="21" t="s">
        <v>32</v>
      </c>
      <c r="VG3" s="21" t="s">
        <v>30</v>
      </c>
      <c r="VH3" s="21" t="s">
        <v>30</v>
      </c>
      <c r="VI3" s="21" t="s">
        <v>30</v>
      </c>
      <c r="VJ3" s="21" t="s">
        <v>26</v>
      </c>
      <c r="VK3" s="21" t="s">
        <v>9</v>
      </c>
      <c r="VL3" s="21" t="s">
        <v>30</v>
      </c>
      <c r="VM3" s="21" t="s">
        <v>32</v>
      </c>
      <c r="VN3" s="21" t="s">
        <v>30</v>
      </c>
      <c r="VO3" s="21" t="s">
        <v>30</v>
      </c>
      <c r="VP3" s="21" t="s">
        <v>30</v>
      </c>
      <c r="VQ3" s="21" t="s">
        <v>9</v>
      </c>
      <c r="VR3" s="21" t="s">
        <v>20</v>
      </c>
      <c r="VS3" s="21" t="s">
        <v>30</v>
      </c>
      <c r="VT3" s="21" t="s">
        <v>32</v>
      </c>
      <c r="VU3" s="21" t="s">
        <v>30</v>
      </c>
      <c r="VV3" s="21" t="s">
        <v>30</v>
      </c>
      <c r="VW3" s="21" t="s">
        <v>30</v>
      </c>
      <c r="VX3" s="21" t="s">
        <v>9</v>
      </c>
      <c r="VY3" s="21" t="s">
        <v>9</v>
      </c>
      <c r="VZ3" s="21" t="s">
        <v>30</v>
      </c>
      <c r="WA3" s="21" t="s">
        <v>32</v>
      </c>
      <c r="WB3" s="21" t="s">
        <v>30</v>
      </c>
      <c r="WC3" s="21" t="s">
        <v>27</v>
      </c>
      <c r="WD3" s="21" t="s">
        <v>30</v>
      </c>
      <c r="WE3" s="21" t="s">
        <v>9</v>
      </c>
      <c r="WF3" s="21" t="s">
        <v>27</v>
      </c>
      <c r="WG3" s="21" t="s">
        <v>11</v>
      </c>
      <c r="WH3" s="21" t="s">
        <v>11</v>
      </c>
      <c r="WI3" s="21" t="s">
        <v>11</v>
      </c>
      <c r="WJ3" s="21" t="s">
        <v>11</v>
      </c>
      <c r="WK3" s="21" t="s">
        <v>11</v>
      </c>
      <c r="WL3" s="21" t="s">
        <v>9</v>
      </c>
      <c r="WM3" s="21" t="s">
        <v>9</v>
      </c>
      <c r="WN3" s="21" t="s">
        <v>11</v>
      </c>
      <c r="WO3" s="21" t="s">
        <v>11</v>
      </c>
      <c r="WP3" s="21" t="s">
        <v>11</v>
      </c>
      <c r="WQ3" s="21" t="s">
        <v>11</v>
      </c>
      <c r="WR3" s="21" t="s">
        <v>11</v>
      </c>
      <c r="WS3" s="21" t="s">
        <v>9</v>
      </c>
      <c r="WT3" s="21" t="s">
        <v>9</v>
      </c>
      <c r="WU3" s="21" t="s">
        <v>9</v>
      </c>
      <c r="WV3" s="21" t="s">
        <v>32</v>
      </c>
      <c r="WW3" s="21" t="s">
        <v>30</v>
      </c>
      <c r="WX3" s="21" t="s">
        <v>30</v>
      </c>
      <c r="WY3" s="21" t="s">
        <v>30</v>
      </c>
      <c r="WZ3" s="21" t="s">
        <v>24</v>
      </c>
      <c r="XA3" s="21" t="s">
        <v>33</v>
      </c>
      <c r="XB3" s="21" t="s">
        <v>11</v>
      </c>
      <c r="XC3" s="21" t="s">
        <v>32</v>
      </c>
      <c r="XD3" s="21" t="s">
        <v>30</v>
      </c>
      <c r="XE3" s="21" t="s">
        <v>30</v>
      </c>
      <c r="XF3" s="21" t="s">
        <v>30</v>
      </c>
      <c r="XG3" s="21" t="s">
        <v>9</v>
      </c>
      <c r="XH3" s="21" t="s">
        <v>33</v>
      </c>
      <c r="XI3" s="21" t="s">
        <v>30</v>
      </c>
      <c r="XJ3" s="21" t="s">
        <v>32</v>
      </c>
      <c r="XK3" s="21" t="s">
        <v>30</v>
      </c>
      <c r="XL3" s="21" t="s">
        <v>30</v>
      </c>
      <c r="XM3" s="21" t="s">
        <v>30</v>
      </c>
      <c r="XN3" s="21" t="s">
        <v>9</v>
      </c>
      <c r="XO3" s="21" t="s">
        <v>9</v>
      </c>
      <c r="XP3" s="21" t="s">
        <v>30</v>
      </c>
      <c r="XQ3" s="21" t="s">
        <v>32</v>
      </c>
      <c r="XR3" s="21" t="s">
        <v>30</v>
      </c>
      <c r="XS3" s="21" t="s">
        <v>30</v>
      </c>
      <c r="XT3" s="21" t="s">
        <v>32</v>
      </c>
      <c r="XU3" s="21" t="s">
        <v>9</v>
      </c>
      <c r="XV3" s="21" t="s">
        <v>33</v>
      </c>
      <c r="XW3" s="21" t="s">
        <v>30</v>
      </c>
      <c r="XX3" s="21" t="s">
        <v>32</v>
      </c>
      <c r="XY3" s="21" t="s">
        <v>30</v>
      </c>
      <c r="XZ3" s="21" t="s">
        <v>30</v>
      </c>
      <c r="YA3" s="21" t="s">
        <v>32</v>
      </c>
      <c r="YB3" s="21" t="s">
        <v>9</v>
      </c>
      <c r="YC3" s="21" t="s">
        <v>9</v>
      </c>
      <c r="YD3" s="21" t="s">
        <v>30</v>
      </c>
      <c r="YE3" s="21" t="s">
        <v>32</v>
      </c>
      <c r="YF3" s="21" t="s">
        <v>30</v>
      </c>
      <c r="YG3" s="21" t="s">
        <v>30</v>
      </c>
      <c r="YH3" s="21" t="s">
        <v>32</v>
      </c>
      <c r="YI3" s="21" t="s">
        <v>9</v>
      </c>
      <c r="YJ3" s="21" t="s">
        <v>33</v>
      </c>
      <c r="YK3" s="21" t="s">
        <v>30</v>
      </c>
      <c r="YL3" s="21" t="s">
        <v>32</v>
      </c>
      <c r="YM3" s="21" t="s">
        <v>30</v>
      </c>
      <c r="YN3" s="21" t="s">
        <v>30</v>
      </c>
      <c r="YO3" s="21" t="s">
        <v>32</v>
      </c>
      <c r="YP3" s="21" t="s">
        <v>9</v>
      </c>
      <c r="YQ3" s="21" t="s">
        <v>9</v>
      </c>
      <c r="YR3" s="21" t="s">
        <v>30</v>
      </c>
      <c r="YS3" s="21" t="s">
        <v>32</v>
      </c>
      <c r="YT3" s="21" t="s">
        <v>30</v>
      </c>
      <c r="YU3" s="21" t="s">
        <v>11</v>
      </c>
      <c r="YV3" s="21" t="s">
        <v>11</v>
      </c>
      <c r="YW3" s="21" t="s">
        <v>9</v>
      </c>
      <c r="YX3" s="21" t="s">
        <v>9</v>
      </c>
      <c r="YY3" s="21" t="s">
        <v>11</v>
      </c>
      <c r="YZ3" s="21" t="s">
        <v>11</v>
      </c>
      <c r="ZA3" s="21" t="s">
        <v>11</v>
      </c>
      <c r="ZB3" s="21" t="s">
        <v>11</v>
      </c>
      <c r="ZC3" s="21" t="s">
        <v>9</v>
      </c>
      <c r="ZD3" s="21" t="s">
        <v>9</v>
      </c>
      <c r="ZE3" s="21" t="s">
        <v>9</v>
      </c>
      <c r="ZF3" s="21" t="s">
        <v>30</v>
      </c>
      <c r="ZG3" s="21" t="s">
        <v>32</v>
      </c>
      <c r="ZH3" s="21" t="s">
        <v>30</v>
      </c>
      <c r="ZI3" s="21" t="s">
        <v>30</v>
      </c>
      <c r="ZJ3" s="21" t="s">
        <v>32</v>
      </c>
      <c r="ZK3" s="21" t="s">
        <v>9</v>
      </c>
      <c r="ZL3" s="21" t="s">
        <v>33</v>
      </c>
      <c r="ZM3" s="21" t="s">
        <v>20</v>
      </c>
      <c r="ZN3" s="21" t="s">
        <v>9</v>
      </c>
      <c r="ZO3" s="21" t="s">
        <v>32</v>
      </c>
      <c r="ZP3" s="21" t="s">
        <v>30</v>
      </c>
      <c r="ZQ3" s="21" t="s">
        <v>32</v>
      </c>
      <c r="ZR3" s="21" t="s">
        <v>26</v>
      </c>
      <c r="ZS3" s="21" t="s">
        <v>9</v>
      </c>
      <c r="ZT3" s="21" t="s">
        <v>30</v>
      </c>
      <c r="ZU3" s="21" t="s">
        <v>32</v>
      </c>
      <c r="ZV3" s="21" t="s">
        <v>30</v>
      </c>
      <c r="ZW3" s="21" t="s">
        <v>30</v>
      </c>
      <c r="ZX3" s="21" t="s">
        <v>32</v>
      </c>
      <c r="ZY3" s="21" t="s">
        <v>9</v>
      </c>
      <c r="ZZ3" s="21" t="s">
        <v>9</v>
      </c>
      <c r="AAA3" s="21" t="s">
        <v>11</v>
      </c>
      <c r="AAB3" s="21" t="s">
        <v>11</v>
      </c>
      <c r="AAC3" s="21" t="s">
        <v>30</v>
      </c>
      <c r="AAD3" s="21" t="s">
        <v>32</v>
      </c>
      <c r="AAE3" s="21" t="s">
        <v>31</v>
      </c>
      <c r="AAF3" s="21" t="s">
        <v>9</v>
      </c>
      <c r="AAG3" s="21" t="s">
        <v>33</v>
      </c>
      <c r="AAH3" s="21" t="s">
        <v>31</v>
      </c>
      <c r="AAI3" s="21" t="s">
        <v>31</v>
      </c>
      <c r="AAJ3" s="21" t="s">
        <v>32</v>
      </c>
      <c r="AAK3" s="21" t="s">
        <v>30</v>
      </c>
      <c r="AAL3" s="21" t="s">
        <v>32</v>
      </c>
      <c r="AAM3" s="21" t="s">
        <v>9</v>
      </c>
      <c r="AAN3" s="21" t="s">
        <v>33</v>
      </c>
      <c r="AAO3" s="21" t="s">
        <v>30</v>
      </c>
      <c r="AAP3" s="21" t="s">
        <v>32</v>
      </c>
      <c r="AAQ3" s="21" t="s">
        <v>30</v>
      </c>
      <c r="AAR3" s="21" t="s">
        <v>30</v>
      </c>
      <c r="AAS3" s="21" t="s">
        <v>32</v>
      </c>
      <c r="AAT3" s="21" t="s">
        <v>9</v>
      </c>
      <c r="AAU3" s="21" t="s">
        <v>9</v>
      </c>
      <c r="AAV3" s="21" t="s">
        <v>30</v>
      </c>
      <c r="AAW3" s="21" t="s">
        <v>32</v>
      </c>
      <c r="AAX3" s="21" t="s">
        <v>30</v>
      </c>
      <c r="AAY3" s="21" t="s">
        <v>30</v>
      </c>
      <c r="AAZ3" s="21" t="s">
        <v>32</v>
      </c>
      <c r="ABA3" s="21" t="s">
        <v>9</v>
      </c>
      <c r="ABB3" s="21" t="s">
        <v>9</v>
      </c>
      <c r="ABC3" s="21" t="s">
        <v>30</v>
      </c>
      <c r="ABD3" s="21" t="s">
        <v>32</v>
      </c>
      <c r="ABE3" s="21" t="s">
        <v>9</v>
      </c>
      <c r="ABF3" s="21" t="s">
        <v>9</v>
      </c>
      <c r="ABG3" s="21" t="s">
        <v>32</v>
      </c>
      <c r="ABH3" s="21" t="s">
        <v>24</v>
      </c>
      <c r="ABI3" s="21" t="s">
        <v>27</v>
      </c>
      <c r="ABJ3" s="21" t="s">
        <v>30</v>
      </c>
      <c r="ABK3" s="21" t="s">
        <v>32</v>
      </c>
      <c r="ABL3" s="21" t="s">
        <v>25</v>
      </c>
      <c r="ABM3" s="21" t="s">
        <v>11</v>
      </c>
      <c r="ABN3" s="21" t="s">
        <v>11</v>
      </c>
      <c r="ABO3" s="21" t="s">
        <v>9</v>
      </c>
      <c r="ABP3" s="21" t="s">
        <v>9</v>
      </c>
      <c r="ABQ3" s="21" t="s">
        <v>30</v>
      </c>
      <c r="ABR3" s="21" t="s">
        <v>32</v>
      </c>
      <c r="ABS3" s="21" t="s">
        <v>30</v>
      </c>
      <c r="ABT3" s="21" t="s">
        <v>32</v>
      </c>
      <c r="ABU3" s="21" t="s">
        <v>30</v>
      </c>
      <c r="ABV3" s="21" t="s">
        <v>9</v>
      </c>
      <c r="ABW3" s="21" t="s">
        <v>9</v>
      </c>
      <c r="ABX3" s="21" t="s">
        <v>30</v>
      </c>
      <c r="ABY3" s="21" t="s">
        <v>32</v>
      </c>
      <c r="ABZ3" s="21" t="s">
        <v>30</v>
      </c>
      <c r="ACA3" s="21" t="s">
        <v>32</v>
      </c>
      <c r="ACB3" s="21" t="s">
        <v>30</v>
      </c>
      <c r="ACC3" s="21" t="s">
        <v>9</v>
      </c>
      <c r="ACD3" s="21" t="s">
        <v>9</v>
      </c>
      <c r="ACE3" s="21" t="s">
        <v>30</v>
      </c>
      <c r="ACF3" s="21" t="s">
        <v>32</v>
      </c>
      <c r="ACG3" s="21" t="s">
        <v>30</v>
      </c>
      <c r="ACH3" s="21" t="s">
        <v>32</v>
      </c>
      <c r="ACI3" s="21" t="s">
        <v>30</v>
      </c>
      <c r="ACJ3" s="21" t="s">
        <v>9</v>
      </c>
      <c r="ACK3" s="21" t="s">
        <v>33</v>
      </c>
      <c r="ACL3" s="21" t="s">
        <v>30</v>
      </c>
      <c r="ACM3" s="21" t="s">
        <v>32</v>
      </c>
      <c r="ACN3" s="21" t="s">
        <v>30</v>
      </c>
      <c r="ACO3" s="21" t="s">
        <v>32</v>
      </c>
      <c r="ACP3" s="21" t="s">
        <v>30</v>
      </c>
      <c r="ACQ3" s="21" t="s">
        <v>9</v>
      </c>
      <c r="ACR3" s="21" t="s">
        <v>9</v>
      </c>
      <c r="ACS3" s="21" t="s">
        <v>30</v>
      </c>
      <c r="ACT3" s="21" t="s">
        <v>32</v>
      </c>
      <c r="ACU3" s="21" t="s">
        <v>30</v>
      </c>
      <c r="ACV3" s="21" t="s">
        <v>32</v>
      </c>
      <c r="ACW3" s="21" t="s">
        <v>30</v>
      </c>
      <c r="ACX3" s="21" t="s">
        <v>9</v>
      </c>
      <c r="ACY3" s="21" t="s">
        <v>9</v>
      </c>
      <c r="ACZ3" s="21" t="s">
        <v>30</v>
      </c>
      <c r="ADA3" s="21" t="s">
        <v>32</v>
      </c>
      <c r="ADB3" s="21" t="s">
        <v>30</v>
      </c>
      <c r="ADC3" s="21" t="s">
        <v>32</v>
      </c>
      <c r="ADD3" s="21" t="s">
        <v>30</v>
      </c>
      <c r="ADE3" s="21" t="s">
        <v>9</v>
      </c>
      <c r="ADF3" s="21" t="s">
        <v>33</v>
      </c>
      <c r="ADG3" s="21" t="s">
        <v>9</v>
      </c>
      <c r="ADH3" s="21" t="s">
        <v>32</v>
      </c>
      <c r="ADI3" s="21" t="s">
        <v>30</v>
      </c>
      <c r="ADJ3" s="21" t="s">
        <v>32</v>
      </c>
      <c r="ADK3" s="21" t="s">
        <v>30</v>
      </c>
      <c r="ADL3" s="21" t="s">
        <v>24</v>
      </c>
      <c r="ADM3" s="21" t="s">
        <v>27</v>
      </c>
      <c r="ADN3" s="21" t="s">
        <v>65</v>
      </c>
      <c r="ADO3" s="21" t="s">
        <v>32</v>
      </c>
      <c r="ADP3" s="21" t="s">
        <v>30</v>
      </c>
      <c r="ADQ3" s="21" t="s">
        <v>32</v>
      </c>
      <c r="ADR3" s="21" t="s">
        <v>30</v>
      </c>
      <c r="ADS3" s="21" t="s">
        <v>9</v>
      </c>
      <c r="ADT3" s="21" t="s">
        <v>33</v>
      </c>
      <c r="ADU3" s="21" t="s">
        <v>30</v>
      </c>
      <c r="ADV3" s="21" t="s">
        <v>32</v>
      </c>
      <c r="ADW3" s="21" t="s">
        <v>30</v>
      </c>
      <c r="ADX3" s="21" t="s">
        <v>32</v>
      </c>
      <c r="ADY3" s="21" t="s">
        <v>30</v>
      </c>
      <c r="ADZ3" s="21" t="s">
        <v>9</v>
      </c>
      <c r="AEA3" s="21" t="s">
        <v>9</v>
      </c>
      <c r="AEB3" s="21" t="s">
        <v>30</v>
      </c>
      <c r="AEC3" s="21" t="s">
        <v>32</v>
      </c>
      <c r="AED3" s="21" t="s">
        <v>30</v>
      </c>
      <c r="AEE3" s="21" t="s">
        <v>32</v>
      </c>
      <c r="AEF3" s="21" t="s">
        <v>30</v>
      </c>
      <c r="AEG3" s="21" t="s">
        <v>9</v>
      </c>
      <c r="AEH3" s="21" t="s">
        <v>9</v>
      </c>
      <c r="AEI3" s="21" t="s">
        <v>30</v>
      </c>
      <c r="AEJ3" s="21" t="s">
        <v>32</v>
      </c>
      <c r="AEK3" s="21" t="s">
        <v>32</v>
      </c>
      <c r="AEL3" s="21" t="s">
        <v>31</v>
      </c>
      <c r="AEM3" s="21" t="s">
        <v>31</v>
      </c>
      <c r="AEN3" s="21" t="s">
        <v>9</v>
      </c>
      <c r="AEO3" s="21" t="s">
        <v>33</v>
      </c>
      <c r="AEP3" s="21" t="s">
        <v>30</v>
      </c>
      <c r="AEQ3" s="21" t="s">
        <v>32</v>
      </c>
      <c r="AER3" s="21" t="s">
        <v>30</v>
      </c>
      <c r="AES3" s="21" t="s">
        <v>32</v>
      </c>
      <c r="AET3" s="21" t="s">
        <v>30</v>
      </c>
      <c r="AEU3" s="21" t="s">
        <v>9</v>
      </c>
      <c r="AEV3" s="21" t="s">
        <v>9</v>
      </c>
      <c r="AEW3" s="21" t="s">
        <v>30</v>
      </c>
      <c r="AEX3" s="21" t="s">
        <v>32</v>
      </c>
      <c r="AEY3" s="21" t="s">
        <v>30</v>
      </c>
      <c r="AEZ3" s="21" t="s">
        <v>32</v>
      </c>
      <c r="AFA3" s="21" t="s">
        <v>30</v>
      </c>
      <c r="AFB3" s="21" t="s">
        <v>9</v>
      </c>
      <c r="AFC3" s="21" t="s">
        <v>9</v>
      </c>
      <c r="AFD3" s="21" t="s">
        <v>30</v>
      </c>
      <c r="AFE3" s="21" t="s">
        <v>32</v>
      </c>
      <c r="AFF3" s="21" t="s">
        <v>30</v>
      </c>
      <c r="AFG3" s="21" t="s">
        <v>32</v>
      </c>
      <c r="AFH3" s="21" t="s">
        <v>30</v>
      </c>
      <c r="AFI3" s="21" t="s">
        <v>9</v>
      </c>
      <c r="AFJ3" s="21" t="s">
        <v>20</v>
      </c>
      <c r="AFK3" s="21" t="s">
        <v>33</v>
      </c>
      <c r="AFL3" s="21" t="s">
        <v>32</v>
      </c>
      <c r="AFM3" s="21" t="s">
        <v>30</v>
      </c>
      <c r="AFN3" s="21" t="s">
        <v>32</v>
      </c>
      <c r="AFO3" s="21" t="s">
        <v>30</v>
      </c>
      <c r="AFP3" s="21" t="s">
        <v>9</v>
      </c>
      <c r="AFQ3" s="21" t="s">
        <v>9</v>
      </c>
      <c r="AFR3" s="21" t="s">
        <v>30</v>
      </c>
      <c r="AFS3" s="21" t="s">
        <v>32</v>
      </c>
      <c r="AFT3" s="21" t="s">
        <v>30</v>
      </c>
      <c r="AFU3" s="21" t="s">
        <v>32</v>
      </c>
      <c r="AFV3" s="21" t="s">
        <v>30</v>
      </c>
      <c r="AFW3" s="21" t="s">
        <v>9</v>
      </c>
      <c r="AFX3" s="21" t="s">
        <v>9</v>
      </c>
      <c r="AFY3" s="36" t="s">
        <v>30</v>
      </c>
      <c r="AFZ3" s="36" t="s">
        <v>32</v>
      </c>
      <c r="AGA3" s="36" t="s">
        <v>30</v>
      </c>
      <c r="AGB3" s="36" t="s">
        <v>32</v>
      </c>
      <c r="AGC3" s="36" t="s">
        <v>9</v>
      </c>
      <c r="AGD3" s="36" t="s">
        <v>9</v>
      </c>
      <c r="AGE3" s="36" t="s">
        <v>33</v>
      </c>
      <c r="AGF3" s="36" t="s">
        <v>30</v>
      </c>
      <c r="AGG3" s="36" t="s">
        <v>32</v>
      </c>
      <c r="AGH3" s="36" t="s">
        <v>30</v>
      </c>
      <c r="AGI3" s="36" t="s">
        <v>32</v>
      </c>
      <c r="AGJ3" s="36" t="s">
        <v>9</v>
      </c>
      <c r="AGK3" s="36" t="s">
        <v>9</v>
      </c>
      <c r="AGL3" s="36" t="s">
        <v>9</v>
      </c>
      <c r="AGM3" s="36" t="s">
        <v>30</v>
      </c>
      <c r="AGN3" s="36" t="s">
        <v>32</v>
      </c>
      <c r="AGO3" s="36" t="s">
        <v>30</v>
      </c>
      <c r="AGP3" s="36" t="s">
        <v>32</v>
      </c>
      <c r="AGQ3" s="36" t="s">
        <v>30</v>
      </c>
      <c r="AGR3" s="36" t="s">
        <v>9</v>
      </c>
      <c r="AGS3" s="36" t="s">
        <v>33</v>
      </c>
      <c r="AGT3" s="36" t="s">
        <v>30</v>
      </c>
      <c r="AGU3" s="36" t="s">
        <v>32</v>
      </c>
      <c r="AGV3" s="36" t="s">
        <v>30</v>
      </c>
      <c r="AGW3" s="36" t="s">
        <v>9</v>
      </c>
      <c r="AGX3" s="36" t="s">
        <v>30</v>
      </c>
      <c r="AGY3" s="36" t="s">
        <v>9</v>
      </c>
      <c r="AGZ3" s="36" t="s">
        <v>9</v>
      </c>
      <c r="AHA3" s="36"/>
      <c r="AHB3" s="36"/>
      <c r="AHC3" s="36"/>
      <c r="AHD3" s="36"/>
      <c r="AHE3" s="36"/>
      <c r="AHF3" s="36"/>
      <c r="AHG3" s="36"/>
      <c r="AHH3" s="36"/>
      <c r="AHI3" s="36"/>
      <c r="AHJ3" s="36"/>
      <c r="AHK3" s="36"/>
      <c r="AHL3" s="36"/>
      <c r="AHM3" s="36"/>
      <c r="AHN3" s="36"/>
      <c r="AHO3" s="36"/>
      <c r="AHP3" s="36"/>
      <c r="AHQ3" s="36"/>
      <c r="AHR3" s="36"/>
      <c r="AHS3" s="36"/>
      <c r="AHT3" s="36"/>
      <c r="AHU3" s="36"/>
      <c r="AHV3" s="36"/>
      <c r="AHW3" s="36"/>
      <c r="AHX3" s="36"/>
      <c r="AHY3" s="36"/>
      <c r="AHZ3" s="36"/>
      <c r="AIA3" s="36"/>
      <c r="AIB3" s="36"/>
      <c r="AIC3" s="36"/>
      <c r="AID3" s="36"/>
      <c r="AIE3" s="36"/>
      <c r="AIF3" s="36"/>
      <c r="AIG3" s="36"/>
      <c r="AIH3" s="36"/>
      <c r="AII3" s="36"/>
      <c r="AIJ3" s="36"/>
      <c r="AIK3" s="36"/>
      <c r="AIL3" s="36"/>
      <c r="AIM3" s="36"/>
      <c r="AIN3" s="36"/>
      <c r="AIO3" s="36"/>
      <c r="AIP3" s="36"/>
      <c r="AIQ3" s="36"/>
      <c r="AIR3" s="36"/>
      <c r="AIS3" s="36"/>
      <c r="AIT3" s="36"/>
      <c r="AIU3" s="36"/>
      <c r="AIV3" s="36"/>
      <c r="AIW3" s="36"/>
      <c r="AIX3" s="36"/>
      <c r="AIY3" s="36"/>
      <c r="AIZ3" s="36"/>
      <c r="AJA3" s="36"/>
      <c r="AJB3" s="36"/>
      <c r="AJC3" s="36"/>
      <c r="AJD3" s="36"/>
      <c r="AJE3" s="36"/>
      <c r="AJF3" s="36"/>
      <c r="AJG3" s="36"/>
      <c r="AJH3" s="36"/>
      <c r="AJI3" s="36"/>
      <c r="AJJ3" s="36"/>
      <c r="AJK3" s="36"/>
      <c r="AJL3" s="36"/>
      <c r="AJM3" s="36"/>
      <c r="AJN3" s="36"/>
      <c r="AJO3" s="36"/>
      <c r="AJP3" s="36"/>
      <c r="AJQ3" s="36"/>
      <c r="AJR3" s="36"/>
      <c r="AJS3" s="36"/>
      <c r="AJT3" s="36"/>
      <c r="AJU3" s="36"/>
      <c r="AJV3" s="36"/>
      <c r="AJW3" s="36"/>
      <c r="AJX3" s="36"/>
      <c r="AJY3" s="36"/>
      <c r="AJZ3" s="36"/>
      <c r="AKA3" s="36"/>
      <c r="AKB3" s="36"/>
      <c r="AKC3" s="36"/>
      <c r="AKD3" s="36"/>
      <c r="AKE3" s="36"/>
      <c r="AKF3" s="36"/>
      <c r="AKG3" s="36"/>
      <c r="AKH3" s="36"/>
      <c r="AKI3" s="36"/>
      <c r="AKJ3" s="36"/>
      <c r="AKK3" s="36"/>
      <c r="AKL3" s="36"/>
      <c r="AKM3" s="36"/>
      <c r="AKN3" s="36"/>
      <c r="AKO3" s="36"/>
      <c r="AKP3" s="36"/>
      <c r="AKQ3" s="36"/>
      <c r="AKR3" s="36"/>
      <c r="AKS3" s="36"/>
      <c r="AKT3" s="36"/>
      <c r="AKU3" s="36"/>
      <c r="AKV3" s="36"/>
      <c r="AKW3" s="36"/>
      <c r="AKX3" s="36"/>
      <c r="AKY3" s="36"/>
      <c r="AKZ3" s="36"/>
      <c r="ALA3" s="36"/>
      <c r="ALB3" s="36"/>
      <c r="ALC3" s="36"/>
      <c r="ALD3" s="36"/>
      <c r="ALE3" s="36"/>
      <c r="ALF3" s="36"/>
      <c r="ALG3" s="36"/>
      <c r="ALH3" s="36"/>
      <c r="ALI3" s="36"/>
      <c r="ALJ3" s="36"/>
      <c r="ALK3" s="36"/>
      <c r="ALL3" s="36"/>
      <c r="ALM3" s="36"/>
      <c r="ALN3" s="36"/>
      <c r="ALO3" s="36"/>
      <c r="ALP3" s="36"/>
      <c r="ALQ3" s="36"/>
      <c r="ALR3" s="36"/>
      <c r="ALS3" s="36"/>
      <c r="ALT3" s="36"/>
      <c r="ALU3" s="36"/>
      <c r="ALV3" s="36"/>
      <c r="ALW3" s="36"/>
      <c r="ALX3" s="36"/>
      <c r="ALY3" s="36"/>
      <c r="ALZ3" s="36"/>
      <c r="AMA3" s="36"/>
      <c r="AMB3" s="36"/>
      <c r="AMC3" s="36"/>
      <c r="AMD3" s="36"/>
      <c r="AME3" s="36"/>
      <c r="AMF3" s="36"/>
      <c r="AMG3" s="36"/>
      <c r="AMH3" s="36"/>
      <c r="AMI3" s="36"/>
      <c r="AMJ3" s="36"/>
      <c r="AMK3" s="36"/>
      <c r="AML3" s="36"/>
      <c r="AMM3" s="36"/>
      <c r="AMN3" s="36"/>
      <c r="AMO3" s="36"/>
      <c r="AMP3" s="36"/>
      <c r="AMQ3" s="36"/>
      <c r="AMR3" s="36"/>
      <c r="AMS3" s="36"/>
      <c r="AMT3" s="36"/>
      <c r="AMU3" s="36"/>
      <c r="AMV3" s="36"/>
      <c r="AMW3" s="36"/>
      <c r="AMX3" s="36"/>
      <c r="AMY3" s="36"/>
      <c r="AMZ3" s="36"/>
      <c r="ANA3" s="36"/>
      <c r="ANB3" s="36"/>
      <c r="ANC3" s="36"/>
      <c r="AND3" s="36"/>
      <c r="ANE3" s="36"/>
      <c r="ANF3" s="36"/>
      <c r="ANG3" s="36"/>
      <c r="ANH3" s="36"/>
      <c r="ANI3" s="36"/>
      <c r="ANJ3" s="36"/>
      <c r="ANK3" s="36"/>
      <c r="ANL3" s="36"/>
      <c r="ANM3" s="36"/>
      <c r="ANN3" s="36"/>
      <c r="ANO3" s="36"/>
      <c r="ANP3" s="36"/>
      <c r="ANQ3" s="36"/>
      <c r="ANR3" s="36"/>
      <c r="ANS3" s="36"/>
      <c r="ANT3" s="36"/>
      <c r="ANU3" s="36"/>
      <c r="ANV3" s="36"/>
      <c r="ANW3" s="36"/>
      <c r="ANX3" s="36"/>
      <c r="ANY3" s="36"/>
      <c r="ANZ3" s="36"/>
      <c r="AOA3" s="36"/>
      <c r="AOB3" s="36"/>
      <c r="AOC3" s="36"/>
      <c r="AOD3" s="36"/>
      <c r="AOE3" s="36"/>
      <c r="AOF3" s="36"/>
      <c r="AOG3" s="36"/>
      <c r="AOH3" s="36"/>
      <c r="AOI3" s="36"/>
      <c r="AOJ3" s="36"/>
      <c r="AOK3" s="36"/>
      <c r="AOL3" s="36"/>
      <c r="AOM3" s="36"/>
      <c r="AON3" s="36"/>
      <c r="AOO3" s="36"/>
      <c r="AOP3" s="36"/>
      <c r="AOQ3" s="36"/>
      <c r="AOR3" s="36"/>
      <c r="AOS3" s="36"/>
      <c r="AOT3" s="36"/>
      <c r="AOU3" s="36"/>
      <c r="AOV3" s="36"/>
      <c r="AOW3" s="36"/>
      <c r="AOX3" s="36"/>
      <c r="AOY3" s="36"/>
      <c r="AOZ3" s="36"/>
      <c r="APA3" s="36"/>
      <c r="APB3" s="36"/>
      <c r="APC3" s="36"/>
      <c r="APD3" s="36"/>
      <c r="APE3" s="36"/>
      <c r="APF3" s="36"/>
      <c r="APG3" s="36"/>
      <c r="APH3" s="36"/>
      <c r="API3" s="36"/>
      <c r="APJ3" s="36"/>
      <c r="APK3" s="36"/>
      <c r="APL3" s="36"/>
      <c r="APM3" s="36"/>
      <c r="APN3" s="36"/>
      <c r="APO3" s="36"/>
      <c r="APP3" s="24"/>
    </row>
    <row r="4" spans="1:1108">
      <c r="E4" s="38">
        <v>0</v>
      </c>
      <c r="AEN4" s="229"/>
      <c r="AEO4" s="229"/>
      <c r="AEP4" s="229"/>
      <c r="AEQ4" s="229"/>
      <c r="AER4" s="229"/>
      <c r="AES4" s="229"/>
      <c r="AET4" s="229"/>
      <c r="AEU4" s="229"/>
      <c r="AEV4" s="229"/>
      <c r="AEW4" s="229"/>
      <c r="AEX4" s="229"/>
      <c r="AEY4" s="229"/>
      <c r="AEZ4" s="229"/>
      <c r="AFA4" s="229"/>
      <c r="AFB4" s="229"/>
      <c r="AFC4" s="229"/>
      <c r="AFD4" s="229"/>
      <c r="AFE4" s="229"/>
      <c r="AFF4" s="229"/>
      <c r="AFG4" s="229"/>
      <c r="AFH4" s="229"/>
      <c r="AFI4" s="229"/>
      <c r="AFJ4" s="229"/>
      <c r="AFK4" s="229"/>
      <c r="AFL4" s="229"/>
      <c r="AFM4" s="229"/>
      <c r="AFN4" s="229"/>
      <c r="AFO4" s="229"/>
      <c r="AFP4" s="229"/>
      <c r="AFQ4" s="229"/>
      <c r="AFR4" s="229"/>
      <c r="AFS4" s="229"/>
      <c r="AFT4" s="229"/>
      <c r="AFU4" s="229"/>
      <c r="AFV4" s="229"/>
      <c r="AFW4" s="229"/>
      <c r="AFX4" s="229"/>
      <c r="AFY4" s="229"/>
    </row>
    <row r="5" spans="1:1108">
      <c r="E5" s="38">
        <v>0</v>
      </c>
    </row>
  </sheetData>
  <autoFilter ref="A1:APP5" xr:uid="{FB55AAE4-F2CC-E740-91B9-2B989C69DF7D}"/>
  <conditionalFormatting sqref="J1:ZV1 PN2:QH3 J2:OD3 RI2:RJ3 RB2:RC3 OE3:PM3">
    <cfRule type="expression" dxfId="36335" priority="86232" stopIfTrue="1">
      <formula>WEEKDAY(J$1)=1</formula>
    </cfRule>
    <cfRule type="expression" dxfId="36334" priority="86233" stopIfTrue="1">
      <formula>WEEKDAY(J$1)=7</formula>
    </cfRule>
    <cfRule type="containsText" dxfId="36333" priority="86234" stopIfTrue="1" operator="containsText" text="Maladie">
      <formula>NOT(ISERROR(SEARCH("Maladie",J1)))</formula>
    </cfRule>
    <cfRule type="endsWith" dxfId="36332" priority="86235" stopIfTrue="1" operator="endsWith" text="AT">
      <formula>RIGHT(J1,LEN("AT"))="AT"</formula>
    </cfRule>
    <cfRule type="containsText" dxfId="36331" priority="86236" stopIfTrue="1" operator="containsText" text="Congés">
      <formula>NOT(ISERROR(SEARCH("Congés",J1)))</formula>
    </cfRule>
    <cfRule type="containsText" dxfId="36330" priority="86237" stopIfTrue="1" operator="containsText" text="RTT">
      <formula>NOT(ISERROR(SEARCH("RTT",J1)))</formula>
    </cfRule>
    <cfRule type="containsText" dxfId="36329" priority="86238" stopIfTrue="1" operator="containsText" text="REPOS">
      <formula>NOT(ISERROR(SEARCH("REPOS",J1)))</formula>
    </cfRule>
    <cfRule type="containsText" dxfId="36328" priority="86239" stopIfTrue="1" operator="containsText" text="FORMATION">
      <formula>NOT(ISERROR(SEARCH("FORMATION",J1)))</formula>
    </cfRule>
  </conditionalFormatting>
  <conditionalFormatting sqref="OE2:PM2">
    <cfRule type="expression" dxfId="36327" priority="86224" stopIfTrue="1">
      <formula>WEEKDAY(OE$1)=1</formula>
    </cfRule>
    <cfRule type="expression" dxfId="36326" priority="86225" stopIfTrue="1">
      <formula>WEEKDAY(OE$1)=7</formula>
    </cfRule>
    <cfRule type="containsText" dxfId="36325" priority="86226" stopIfTrue="1" operator="containsText" text="Maladie">
      <formula>NOT(ISERROR(SEARCH("Maladie",OE2)))</formula>
    </cfRule>
    <cfRule type="endsWith" dxfId="36324" priority="86227" stopIfTrue="1" operator="endsWith" text="AT">
      <formula>RIGHT(OE2,LEN("AT"))="AT"</formula>
    </cfRule>
    <cfRule type="containsText" dxfId="36323" priority="86228" stopIfTrue="1" operator="containsText" text="Congés">
      <formula>NOT(ISERROR(SEARCH("Congés",OE2)))</formula>
    </cfRule>
    <cfRule type="containsText" dxfId="36322" priority="86229" stopIfTrue="1" operator="containsText" text="RTT">
      <formula>NOT(ISERROR(SEARCH("RTT",OE2)))</formula>
    </cfRule>
    <cfRule type="containsText" dxfId="36321" priority="86230" stopIfTrue="1" operator="containsText" text="REPOS">
      <formula>NOT(ISERROR(SEARCH("REPOS",OE2)))</formula>
    </cfRule>
    <cfRule type="containsText" dxfId="36320" priority="86231" stopIfTrue="1" operator="containsText" text="FORMATION">
      <formula>NOT(ISERROR(SEARCH("FORMATION",OE2)))</formula>
    </cfRule>
  </conditionalFormatting>
  <conditionalFormatting sqref="RK2:RO3 RR2:RV3 QW2:RA3 RD2:RH3 SM2:SQ3 RY2:SC3 RC3 SF2:SJ3 VC2:XM3 YD2:YO3 AFY2:APO3 AAZ2:AAZ3 AFI2:AFJ3">
    <cfRule type="expression" dxfId="36319" priority="86200" stopIfTrue="1">
      <formula>WEEKDAY(QW$1)=1</formula>
    </cfRule>
    <cfRule type="expression" dxfId="36318" priority="86201" stopIfTrue="1">
      <formula>WEEKDAY(QW$1)=7</formula>
    </cfRule>
    <cfRule type="containsText" dxfId="36317" priority="86202" stopIfTrue="1" operator="containsText" text="Maladie">
      <formula>NOT(ISERROR(SEARCH("Maladie",QW2)))</formula>
    </cfRule>
    <cfRule type="endsWith" dxfId="36316" priority="86203" stopIfTrue="1" operator="endsWith" text="AT">
      <formula>RIGHT(QW2,LEN("AT"))="AT"</formula>
    </cfRule>
    <cfRule type="containsText" dxfId="36315" priority="86204" stopIfTrue="1" operator="containsText" text="Congés">
      <formula>NOT(ISERROR(SEARCH("Congés",QW2)))</formula>
    </cfRule>
    <cfRule type="containsText" dxfId="36314" priority="86205" stopIfTrue="1" operator="containsText" text="RTT">
      <formula>NOT(ISERROR(SEARCH("RTT",QW2)))</formula>
    </cfRule>
    <cfRule type="containsText" dxfId="36313" priority="86206" stopIfTrue="1" operator="containsText" text="FORMATION">
      <formula>NOT(ISERROR(SEARCH("FORMATION",QW2)))</formula>
    </cfRule>
    <cfRule type="containsText" dxfId="36312" priority="86207" stopIfTrue="1" operator="containsText" text="REPOS">
      <formula>NOT(ISERROR(SEARCH("REPOS",QW2)))</formula>
    </cfRule>
  </conditionalFormatting>
  <conditionalFormatting sqref="RQ3:SR3 RP2:RP3 SS2:TY3 VC2:XM3 YD2:YO3 AFY2:APO3 AAZ2:AAZ3 AFI2:AFJ3">
    <cfRule type="containsText" dxfId="36311" priority="86198" stopIfTrue="1" operator="containsText" text="RECUP DEBIT">
      <formula>NOT(ISERROR(SEARCH("RECUP DEBIT",RP2)))</formula>
    </cfRule>
    <cfRule type="containsText" dxfId="36310" priority="86199" stopIfTrue="1" operator="containsText" text="Bonification">
      <formula>NOT(ISERROR(SEARCH("Bonification",RP2)))</formula>
    </cfRule>
  </conditionalFormatting>
  <conditionalFormatting sqref="QI2:QT2 QI3:QO3">
    <cfRule type="expression" dxfId="36309" priority="86180" stopIfTrue="1">
      <formula>WEEKDAY(QI$1)=1</formula>
    </cfRule>
    <cfRule type="expression" dxfId="36308" priority="86181" stopIfTrue="1">
      <formula>WEEKDAY(QI$1)=7</formula>
    </cfRule>
    <cfRule type="containsText" dxfId="36307" priority="86182" stopIfTrue="1" operator="containsText" text="Maladie">
      <formula>NOT(ISERROR(SEARCH("Maladie",QI2)))</formula>
    </cfRule>
    <cfRule type="endsWith" dxfId="36306" priority="86183" stopIfTrue="1" operator="endsWith" text="AT">
      <formula>RIGHT(QI2,LEN("AT"))="AT"</formula>
    </cfRule>
    <cfRule type="containsText" dxfId="36305" priority="86184" stopIfTrue="1" operator="containsText" text="Congés">
      <formula>NOT(ISERROR(SEARCH("Congés",QI2)))</formula>
    </cfRule>
    <cfRule type="containsText" dxfId="36304" priority="86185" stopIfTrue="1" operator="containsText" text="RTT">
      <formula>NOT(ISERROR(SEARCH("RTT",QI2)))</formula>
    </cfRule>
    <cfRule type="containsText" dxfId="36303" priority="86186" stopIfTrue="1" operator="containsText" text="FORMATION">
      <formula>NOT(ISERROR(SEARCH("FORMATION",QI2)))</formula>
    </cfRule>
    <cfRule type="containsText" dxfId="36302" priority="86187" stopIfTrue="1" operator="containsText" text="REPOS">
      <formula>NOT(ISERROR(SEARCH("REPOS",QI2)))</formula>
    </cfRule>
  </conditionalFormatting>
  <conditionalFormatting sqref="QU2:QV2">
    <cfRule type="expression" dxfId="36301" priority="86172" stopIfTrue="1">
      <formula>WEEKDAY(QU$1)=1</formula>
    </cfRule>
    <cfRule type="expression" dxfId="36300" priority="86173" stopIfTrue="1">
      <formula>WEEKDAY(QU$1)=7</formula>
    </cfRule>
    <cfRule type="containsText" dxfId="36299" priority="86174" stopIfTrue="1" operator="containsText" text="Maladie">
      <formula>NOT(ISERROR(SEARCH("Maladie",QU2)))</formula>
    </cfRule>
    <cfRule type="endsWith" dxfId="36298" priority="86175" stopIfTrue="1" operator="endsWith" text="AT">
      <formula>RIGHT(QU2,LEN("AT"))="AT"</formula>
    </cfRule>
    <cfRule type="containsText" dxfId="36297" priority="86176" stopIfTrue="1" operator="containsText" text="Congés">
      <formula>NOT(ISERROR(SEARCH("Congés",QU2)))</formula>
    </cfRule>
    <cfRule type="containsText" dxfId="36296" priority="86177" stopIfTrue="1" operator="containsText" text="RTT">
      <formula>NOT(ISERROR(SEARCH("RTT",QU2)))</formula>
    </cfRule>
    <cfRule type="containsText" dxfId="36295" priority="86178" stopIfTrue="1" operator="containsText" text="REPOS">
      <formula>NOT(ISERROR(SEARCH("REPOS",QU2)))</formula>
    </cfRule>
    <cfRule type="containsText" dxfId="36294" priority="86179" stopIfTrue="1" operator="containsText" text="FORMATION">
      <formula>NOT(ISERROR(SEARCH("FORMATION",QU2)))</formula>
    </cfRule>
  </conditionalFormatting>
  <conditionalFormatting sqref="QI2:RO2 QI3:QO3 QW3:RO3">
    <cfRule type="containsText" dxfId="36293" priority="86154" stopIfTrue="1" operator="containsText" text="RECUP DEBIT">
      <formula>NOT(ISERROR(SEARCH("RECUP DEBIT",QI2)))</formula>
    </cfRule>
    <cfRule type="containsText" dxfId="36292" priority="86155" stopIfTrue="1" operator="containsText" text="Bonification">
      <formula>NOT(ISERROR(SEARCH("Bonification",QI2)))</formula>
    </cfRule>
  </conditionalFormatting>
  <conditionalFormatting sqref="RW3:RX3 RP2:RR3 SK3:SL3 SH2:SH3 SR2:SS3 SD2:SE3 TF3:TG3 VD3 YI2:YJ3 AFI2:AFJ3">
    <cfRule type="expression" dxfId="36291" priority="86146" stopIfTrue="1">
      <formula>WEEKDAY(RI$1)=1</formula>
    </cfRule>
    <cfRule type="expression" dxfId="36290" priority="86147" stopIfTrue="1">
      <formula>WEEKDAY(RI$1)=7</formula>
    </cfRule>
    <cfRule type="containsText" dxfId="36289" priority="86148" stopIfTrue="1" operator="containsText" text="Maladie">
      <formula>NOT(ISERROR(SEARCH("Maladie",RP2)))</formula>
    </cfRule>
    <cfRule type="endsWith" dxfId="36288" priority="86149" stopIfTrue="1" operator="endsWith" text="AT">
      <formula>RIGHT(RP2,LEN("AT"))="AT"</formula>
    </cfRule>
    <cfRule type="containsText" dxfId="36287" priority="86150" stopIfTrue="1" operator="containsText" text="Congés">
      <formula>NOT(ISERROR(SEARCH("Congés",RP2)))</formula>
    </cfRule>
    <cfRule type="containsText" dxfId="36286" priority="86151" stopIfTrue="1" operator="containsText" text="RTT">
      <formula>NOT(ISERROR(SEARCH("RTT",RP2)))</formula>
    </cfRule>
    <cfRule type="containsText" dxfId="36285" priority="86152" stopIfTrue="1" operator="containsText" text="REPOS">
      <formula>NOT(ISERROR(SEARCH("REPOS",RP2)))</formula>
    </cfRule>
    <cfRule type="containsText" dxfId="36284" priority="86153" stopIfTrue="1" operator="containsText" text="FORMATION">
      <formula>NOT(ISERROR(SEARCH("FORMATION",RP2)))</formula>
    </cfRule>
  </conditionalFormatting>
  <conditionalFormatting sqref="QP3:QT3">
    <cfRule type="expression" dxfId="36283" priority="86010" stopIfTrue="1">
      <formula>WEEKDAY(QP$1)=1</formula>
    </cfRule>
    <cfRule type="expression" dxfId="36282" priority="86011" stopIfTrue="1">
      <formula>WEEKDAY(QP$1)=7</formula>
    </cfRule>
    <cfRule type="containsText" dxfId="36281" priority="86012" stopIfTrue="1" operator="containsText" text="Maladie">
      <formula>NOT(ISERROR(SEARCH("Maladie",QP3)))</formula>
    </cfRule>
    <cfRule type="endsWith" dxfId="36280" priority="86013" stopIfTrue="1" operator="endsWith" text="AT">
      <formula>RIGHT(QP3,LEN("AT"))="AT"</formula>
    </cfRule>
    <cfRule type="containsText" dxfId="36279" priority="86014" stopIfTrue="1" operator="containsText" text="Congés">
      <formula>NOT(ISERROR(SEARCH("Congés",QP3)))</formula>
    </cfRule>
    <cfRule type="containsText" dxfId="36278" priority="86015" stopIfTrue="1" operator="containsText" text="RTT">
      <formula>NOT(ISERROR(SEARCH("RTT",QP3)))</formula>
    </cfRule>
    <cfRule type="containsText" dxfId="36277" priority="86016" stopIfTrue="1" operator="containsText" text="FORMATION">
      <formula>NOT(ISERROR(SEARCH("FORMATION",QP3)))</formula>
    </cfRule>
    <cfRule type="containsText" dxfId="36276" priority="86017" stopIfTrue="1" operator="containsText" text="REPOS">
      <formula>NOT(ISERROR(SEARCH("REPOS",QP3)))</formula>
    </cfRule>
  </conditionalFormatting>
  <conditionalFormatting sqref="QU3:QV3">
    <cfRule type="expression" dxfId="36275" priority="86002" stopIfTrue="1">
      <formula>WEEKDAY(QU$1)=1</formula>
    </cfRule>
    <cfRule type="expression" dxfId="36274" priority="86003" stopIfTrue="1">
      <formula>WEEKDAY(QU$1)=7</formula>
    </cfRule>
    <cfRule type="containsText" dxfId="36273" priority="86004" stopIfTrue="1" operator="containsText" text="Maladie">
      <formula>NOT(ISERROR(SEARCH("Maladie",QU3)))</formula>
    </cfRule>
    <cfRule type="endsWith" dxfId="36272" priority="86005" stopIfTrue="1" operator="endsWith" text="AT">
      <formula>RIGHT(QU3,LEN("AT"))="AT"</formula>
    </cfRule>
    <cfRule type="containsText" dxfId="36271" priority="86006" stopIfTrue="1" operator="containsText" text="Congés">
      <formula>NOT(ISERROR(SEARCH("Congés",QU3)))</formula>
    </cfRule>
    <cfRule type="containsText" dxfId="36270" priority="86007" stopIfTrue="1" operator="containsText" text="RTT">
      <formula>NOT(ISERROR(SEARCH("RTT",QU3)))</formula>
    </cfRule>
    <cfRule type="containsText" dxfId="36269" priority="86008" stopIfTrue="1" operator="containsText" text="REPOS">
      <formula>NOT(ISERROR(SEARCH("REPOS",QU3)))</formula>
    </cfRule>
    <cfRule type="containsText" dxfId="36268" priority="86009" stopIfTrue="1" operator="containsText" text="FORMATION">
      <formula>NOT(ISERROR(SEARCH("FORMATION",QU3)))</formula>
    </cfRule>
  </conditionalFormatting>
  <conditionalFormatting sqref="QP3:QV3">
    <cfRule type="containsText" dxfId="36267" priority="86000" stopIfTrue="1" operator="containsText" text="RECUP DEBIT">
      <formula>NOT(ISERROR(SEARCH("RECUP DEBIT",QP3)))</formula>
    </cfRule>
    <cfRule type="containsText" dxfId="36266" priority="86001" stopIfTrue="1" operator="containsText" text="Bonification">
      <formula>NOT(ISERROR(SEARCH("Bonification",QP3)))</formula>
    </cfRule>
  </conditionalFormatting>
  <conditionalFormatting sqref="QV3">
    <cfRule type="expression" dxfId="36265" priority="85992" stopIfTrue="1">
      <formula>WEEKDAY(QV$1)=1</formula>
    </cfRule>
    <cfRule type="expression" dxfId="36264" priority="85993" stopIfTrue="1">
      <formula>WEEKDAY(QV$1)=7</formula>
    </cfRule>
    <cfRule type="containsText" dxfId="36263" priority="85994" stopIfTrue="1" operator="containsText" text="Maladie">
      <formula>NOT(ISERROR(SEARCH("Maladie",QV3)))</formula>
    </cfRule>
    <cfRule type="endsWith" dxfId="36262" priority="85995" stopIfTrue="1" operator="endsWith" text="AT">
      <formula>RIGHT(QV3,LEN("AT"))="AT"</formula>
    </cfRule>
    <cfRule type="containsText" dxfId="36261" priority="85996" stopIfTrue="1" operator="containsText" text="Congés">
      <formula>NOT(ISERROR(SEARCH("Congés",QV3)))</formula>
    </cfRule>
    <cfRule type="containsText" dxfId="36260" priority="85997" stopIfTrue="1" operator="containsText" text="RTT">
      <formula>NOT(ISERROR(SEARCH("RTT",QV3)))</formula>
    </cfRule>
    <cfRule type="containsText" dxfId="36259" priority="85998" stopIfTrue="1" operator="containsText" text="REPOS">
      <formula>NOT(ISERROR(SEARCH("REPOS",QV3)))</formula>
    </cfRule>
    <cfRule type="containsText" dxfId="36258" priority="85999" stopIfTrue="1" operator="containsText" text="FORMATION">
      <formula>NOT(ISERROR(SEARCH("FORMATION",QV3)))</formula>
    </cfRule>
  </conditionalFormatting>
  <conditionalFormatting sqref="QV3">
    <cfRule type="expression" dxfId="36257" priority="85984" stopIfTrue="1">
      <formula>WEEKDAY(QV$1)=1</formula>
    </cfRule>
    <cfRule type="expression" dxfId="36256" priority="85985" stopIfTrue="1">
      <formula>WEEKDAY(QV$1)=7</formula>
    </cfRule>
    <cfRule type="containsText" dxfId="36255" priority="85986" stopIfTrue="1" operator="containsText" text="Maladie">
      <formula>NOT(ISERROR(SEARCH("Maladie",QV3)))</formula>
    </cfRule>
    <cfRule type="endsWith" dxfId="36254" priority="85987" stopIfTrue="1" operator="endsWith" text="AT">
      <formula>RIGHT(QV3,LEN("AT"))="AT"</formula>
    </cfRule>
    <cfRule type="containsText" dxfId="36253" priority="85988" stopIfTrue="1" operator="containsText" text="Congés">
      <formula>NOT(ISERROR(SEARCH("Congés",QV3)))</formula>
    </cfRule>
    <cfRule type="containsText" dxfId="36252" priority="85989" stopIfTrue="1" operator="containsText" text="RTT">
      <formula>NOT(ISERROR(SEARCH("RTT",QV3)))</formula>
    </cfRule>
    <cfRule type="containsText" dxfId="36251" priority="85990" stopIfTrue="1" operator="containsText" text="FORMATION">
      <formula>NOT(ISERROR(SEARCH("FORMATION",QV3)))</formula>
    </cfRule>
    <cfRule type="containsText" dxfId="36250" priority="85991" stopIfTrue="1" operator="containsText" text="REPOS">
      <formula>NOT(ISERROR(SEARCH("REPOS",QV3)))</formula>
    </cfRule>
  </conditionalFormatting>
  <conditionalFormatting sqref="RW2:RX2">
    <cfRule type="expression" dxfId="36249" priority="85928" stopIfTrue="1">
      <formula>WEEKDAY(RP$1)=1</formula>
    </cfRule>
    <cfRule type="expression" dxfId="36248" priority="85929" stopIfTrue="1">
      <formula>WEEKDAY(RP$1)=7</formula>
    </cfRule>
    <cfRule type="containsText" dxfId="36247" priority="85930" stopIfTrue="1" operator="containsText" text="Maladie">
      <formula>NOT(ISERROR(SEARCH("Maladie",RW2)))</formula>
    </cfRule>
    <cfRule type="endsWith" dxfId="36246" priority="85931" stopIfTrue="1" operator="endsWith" text="AT">
      <formula>RIGHT(RW2,LEN("AT"))="AT"</formula>
    </cfRule>
    <cfRule type="containsText" dxfId="36245" priority="85932" stopIfTrue="1" operator="containsText" text="Congés">
      <formula>NOT(ISERROR(SEARCH("Congés",RW2)))</formula>
    </cfRule>
    <cfRule type="containsText" dxfId="36244" priority="85933" stopIfTrue="1" operator="containsText" text="RTT">
      <formula>NOT(ISERROR(SEARCH("RTT",RW2)))</formula>
    </cfRule>
    <cfRule type="containsText" dxfId="36243" priority="85934" stopIfTrue="1" operator="containsText" text="REPOS">
      <formula>NOT(ISERROR(SEARCH("REPOS",RW2)))</formula>
    </cfRule>
    <cfRule type="containsText" dxfId="36242" priority="85935" stopIfTrue="1" operator="containsText" text="FORMATION">
      <formula>NOT(ISERROR(SEARCH("FORMATION",RW2)))</formula>
    </cfRule>
  </conditionalFormatting>
  <conditionalFormatting sqref="SA2:SA3 SH2:SH3">
    <cfRule type="expression" dxfId="36241" priority="85920" stopIfTrue="1">
      <formula>WEEKDAY(RT$1)=1</formula>
    </cfRule>
    <cfRule type="expression" dxfId="36240" priority="85921" stopIfTrue="1">
      <formula>WEEKDAY(RT$1)=7</formula>
    </cfRule>
    <cfRule type="containsText" dxfId="36239" priority="85922" stopIfTrue="1" operator="containsText" text="Maladie">
      <formula>NOT(ISERROR(SEARCH("Maladie",SA2)))</formula>
    </cfRule>
    <cfRule type="endsWith" dxfId="36238" priority="85923" stopIfTrue="1" operator="endsWith" text="AT">
      <formula>RIGHT(SA2,LEN("AT"))="AT"</formula>
    </cfRule>
    <cfRule type="containsText" dxfId="36237" priority="85924" stopIfTrue="1" operator="containsText" text="Congés">
      <formula>NOT(ISERROR(SEARCH("Congés",SA2)))</formula>
    </cfRule>
    <cfRule type="containsText" dxfId="36236" priority="85925" stopIfTrue="1" operator="containsText" text="RTT">
      <formula>NOT(ISERROR(SEARCH("RTT",SA2)))</formula>
    </cfRule>
    <cfRule type="containsText" dxfId="36235" priority="85926" stopIfTrue="1" operator="containsText" text="FORMATION">
      <formula>NOT(ISERROR(SEARCH("FORMATION",SA2)))</formula>
    </cfRule>
    <cfRule type="containsText" dxfId="36234" priority="85927" stopIfTrue="1" operator="containsText" text="REPOS">
      <formula>NOT(ISERROR(SEARCH("REPOS",SA2)))</formula>
    </cfRule>
  </conditionalFormatting>
  <conditionalFormatting sqref="SK2:SL2">
    <cfRule type="expression" dxfId="36233" priority="85904" stopIfTrue="1">
      <formula>WEEKDAY(SD$1)=1</formula>
    </cfRule>
    <cfRule type="expression" dxfId="36232" priority="85905" stopIfTrue="1">
      <formula>WEEKDAY(SD$1)=7</formula>
    </cfRule>
    <cfRule type="containsText" dxfId="36231" priority="85906" stopIfTrue="1" operator="containsText" text="Maladie">
      <formula>NOT(ISERROR(SEARCH("Maladie",SK2)))</formula>
    </cfRule>
    <cfRule type="endsWith" dxfId="36230" priority="85907" stopIfTrue="1" operator="endsWith" text="AT">
      <formula>RIGHT(SK2,LEN("AT"))="AT"</formula>
    </cfRule>
    <cfRule type="containsText" dxfId="36229" priority="85908" stopIfTrue="1" operator="containsText" text="Congés">
      <formula>NOT(ISERROR(SEARCH("Congés",SK2)))</formula>
    </cfRule>
    <cfRule type="containsText" dxfId="36228" priority="85909" stopIfTrue="1" operator="containsText" text="RTT">
      <formula>NOT(ISERROR(SEARCH("RTT",SK2)))</formula>
    </cfRule>
    <cfRule type="containsText" dxfId="36227" priority="85910" stopIfTrue="1" operator="containsText" text="REPOS">
      <formula>NOT(ISERROR(SEARCH("REPOS",SK2)))</formula>
    </cfRule>
    <cfRule type="containsText" dxfId="36226" priority="85911" stopIfTrue="1" operator="containsText" text="FORMATION">
      <formula>NOT(ISERROR(SEARCH("FORMATION",SK2)))</formula>
    </cfRule>
  </conditionalFormatting>
  <conditionalFormatting sqref="RQ2:SR2">
    <cfRule type="containsText" dxfId="36225" priority="85894" stopIfTrue="1" operator="containsText" text="RECUP DEBIT">
      <formula>NOT(ISERROR(SEARCH("RECUP DEBIT",RQ2)))</formula>
    </cfRule>
    <cfRule type="containsText" dxfId="36224" priority="85895" stopIfTrue="1" operator="containsText" text="Bonification">
      <formula>NOT(ISERROR(SEARCH("Bonification",RQ2)))</formula>
    </cfRule>
  </conditionalFormatting>
  <conditionalFormatting sqref="SA2:SA3 SH2:SH3">
    <cfRule type="expression" dxfId="36223" priority="85887" stopIfTrue="1">
      <formula>WEEKDAY(RT$1)=1</formula>
    </cfRule>
    <cfRule type="expression" dxfId="36222" priority="85888" stopIfTrue="1">
      <formula>WEEKDAY(RT$1)=7</formula>
    </cfRule>
    <cfRule type="containsText" dxfId="36221" priority="85889" stopIfTrue="1" operator="containsText" text="Maladie">
      <formula>NOT(ISERROR(SEARCH("Maladie",SA2)))</formula>
    </cfRule>
    <cfRule type="endsWith" dxfId="36220" priority="85890" stopIfTrue="1" operator="endsWith" text="AT">
      <formula>RIGHT(SA2,LEN("AT"))="AT"</formula>
    </cfRule>
    <cfRule type="containsText" dxfId="36219" priority="85891" stopIfTrue="1" operator="containsText" text="Congés">
      <formula>NOT(ISERROR(SEARCH("Congés",SA2)))</formula>
    </cfRule>
    <cfRule type="containsText" dxfId="36218" priority="85892" stopIfTrue="1" operator="containsText" text="RTT">
      <formula>NOT(ISERROR(SEARCH("RTT",SA2)))</formula>
    </cfRule>
    <cfRule type="containsText" dxfId="36217" priority="85893" stopIfTrue="1" operator="containsText" text="FORMATION">
      <formula>NOT(ISERROR(SEARCH("FORMATION",SA2)))</formula>
    </cfRule>
  </conditionalFormatting>
  <conditionalFormatting sqref="ST2:TY3">
    <cfRule type="expression" dxfId="36216" priority="85423" stopIfTrue="1">
      <formula>WEEKDAY(ST$1)=1</formula>
    </cfRule>
    <cfRule type="expression" dxfId="36215" priority="85424" stopIfTrue="1">
      <formula>WEEKDAY(ST$1)=7</formula>
    </cfRule>
    <cfRule type="containsText" dxfId="36214" priority="85425" stopIfTrue="1" operator="containsText" text="Maladie">
      <formula>NOT(ISERROR(SEARCH("Maladie",ST2)))</formula>
    </cfRule>
    <cfRule type="endsWith" dxfId="36213" priority="85426" stopIfTrue="1" operator="endsWith" text="AT">
      <formula>RIGHT(ST2,LEN("AT"))="AT"</formula>
    </cfRule>
    <cfRule type="containsText" dxfId="36212" priority="85427" stopIfTrue="1" operator="containsText" text="Congés">
      <formula>NOT(ISERROR(SEARCH("Congés",ST2)))</formula>
    </cfRule>
    <cfRule type="containsText" dxfId="36211" priority="85428" stopIfTrue="1" operator="containsText" text="RTT">
      <formula>NOT(ISERROR(SEARCH("RTT",ST2)))</formula>
    </cfRule>
    <cfRule type="containsText" dxfId="36210" priority="85429" stopIfTrue="1" operator="containsText" text="FORMATION">
      <formula>NOT(ISERROR(SEARCH("FORMATION",ST2)))</formula>
    </cfRule>
    <cfRule type="containsText" dxfId="36209" priority="85430" stopIfTrue="1" operator="containsText" text="REPOS">
      <formula>NOT(ISERROR(SEARCH("REPOS",ST2)))</formula>
    </cfRule>
  </conditionalFormatting>
  <conditionalFormatting sqref="SS2">
    <cfRule type="expression" dxfId="36208" priority="85389" stopIfTrue="1">
      <formula>WEEKDAY(SL$1)=1</formula>
    </cfRule>
    <cfRule type="expression" dxfId="36207" priority="85390" stopIfTrue="1">
      <formula>WEEKDAY(SL$1)=7</formula>
    </cfRule>
    <cfRule type="containsText" dxfId="36206" priority="85391" stopIfTrue="1" operator="containsText" text="Maladie">
      <formula>NOT(ISERROR(SEARCH("Maladie",SS2)))</formula>
    </cfRule>
    <cfRule type="endsWith" dxfId="36205" priority="85392" stopIfTrue="1" operator="endsWith" text="AT">
      <formula>RIGHT(SS2,LEN("AT"))="AT"</formula>
    </cfRule>
    <cfRule type="containsText" dxfId="36204" priority="85393" stopIfTrue="1" operator="containsText" text="Congés">
      <formula>NOT(ISERROR(SEARCH("Congés",SS2)))</formula>
    </cfRule>
    <cfRule type="containsText" dxfId="36203" priority="85394" stopIfTrue="1" operator="containsText" text="RTT">
      <formula>NOT(ISERROR(SEARCH("RTT",SS2)))</formula>
    </cfRule>
    <cfRule type="containsText" dxfId="36202" priority="85395" stopIfTrue="1" operator="containsText" text="REPOS">
      <formula>NOT(ISERROR(SEARCH("REPOS",SS2)))</formula>
    </cfRule>
    <cfRule type="containsText" dxfId="36201" priority="85396" stopIfTrue="1" operator="containsText" text="FORMATION">
      <formula>NOT(ISERROR(SEARCH("FORMATION",SS2)))</formula>
    </cfRule>
  </conditionalFormatting>
  <conditionalFormatting sqref="SS2">
    <cfRule type="expression" dxfId="36200" priority="85381" stopIfTrue="1">
      <formula>WEEKDAY(SL$1)=1</formula>
    </cfRule>
    <cfRule type="expression" dxfId="36199" priority="85382" stopIfTrue="1">
      <formula>WEEKDAY(SL$1)=7</formula>
    </cfRule>
    <cfRule type="containsText" dxfId="36198" priority="85383" stopIfTrue="1" operator="containsText" text="Maladie">
      <formula>NOT(ISERROR(SEARCH("Maladie",SS2)))</formula>
    </cfRule>
    <cfRule type="endsWith" dxfId="36197" priority="85384" stopIfTrue="1" operator="endsWith" text="AT">
      <formula>RIGHT(SS2,LEN("AT"))="AT"</formula>
    </cfRule>
    <cfRule type="containsText" dxfId="36196" priority="85385" stopIfTrue="1" operator="containsText" text="Congés">
      <formula>NOT(ISERROR(SEARCH("Congés",SS2)))</formula>
    </cfRule>
    <cfRule type="containsText" dxfId="36195" priority="85386" stopIfTrue="1" operator="containsText" text="RTT">
      <formula>NOT(ISERROR(SEARCH("RTT",SS2)))</formula>
    </cfRule>
    <cfRule type="containsText" dxfId="36194" priority="85387" stopIfTrue="1" operator="containsText" text="REPOS">
      <formula>NOT(ISERROR(SEARCH("REPOS",SS2)))</formula>
    </cfRule>
    <cfRule type="containsText" dxfId="36193" priority="85388" stopIfTrue="1" operator="containsText" text="FORMATION">
      <formula>NOT(ISERROR(SEARCH("FORMATION",SS2)))</formula>
    </cfRule>
  </conditionalFormatting>
  <conditionalFormatting sqref="SY2:SZ2">
    <cfRule type="expression" dxfId="36192" priority="85215" stopIfTrue="1">
      <formula>WEEKDAY(SR$1)=1</formula>
    </cfRule>
    <cfRule type="expression" dxfId="36191" priority="85216" stopIfTrue="1">
      <formula>WEEKDAY(SR$1)=7</formula>
    </cfRule>
    <cfRule type="containsText" dxfId="36190" priority="85217" stopIfTrue="1" operator="containsText" text="Maladie">
      <formula>NOT(ISERROR(SEARCH("Maladie",SY2)))</formula>
    </cfRule>
    <cfRule type="endsWith" dxfId="36189" priority="85218" stopIfTrue="1" operator="endsWith" text="AT">
      <formula>RIGHT(SY2,LEN("AT"))="AT"</formula>
    </cfRule>
    <cfRule type="containsText" dxfId="36188" priority="85219" stopIfTrue="1" operator="containsText" text="Congés">
      <formula>NOT(ISERROR(SEARCH("Congés",SY2)))</formula>
    </cfRule>
    <cfRule type="containsText" dxfId="36187" priority="85220" stopIfTrue="1" operator="containsText" text="RTT">
      <formula>NOT(ISERROR(SEARCH("RTT",SY2)))</formula>
    </cfRule>
    <cfRule type="containsText" dxfId="36186" priority="85221" stopIfTrue="1" operator="containsText" text="REPOS">
      <formula>NOT(ISERROR(SEARCH("REPOS",SY2)))</formula>
    </cfRule>
    <cfRule type="containsText" dxfId="36185" priority="85222" stopIfTrue="1" operator="containsText" text="FORMATION">
      <formula>NOT(ISERROR(SEARCH("FORMATION",SY2)))</formula>
    </cfRule>
  </conditionalFormatting>
  <conditionalFormatting sqref="TF2:TG2">
    <cfRule type="expression" dxfId="36184" priority="85207" stopIfTrue="1">
      <formula>WEEKDAY(SY$1)=1</formula>
    </cfRule>
    <cfRule type="expression" dxfId="36183" priority="85208" stopIfTrue="1">
      <formula>WEEKDAY(SY$1)=7</formula>
    </cfRule>
    <cfRule type="containsText" dxfId="36182" priority="85209" stopIfTrue="1" operator="containsText" text="Maladie">
      <formula>NOT(ISERROR(SEARCH("Maladie",TF2)))</formula>
    </cfRule>
    <cfRule type="endsWith" dxfId="36181" priority="85210" stopIfTrue="1" operator="endsWith" text="AT">
      <formula>RIGHT(TF2,LEN("AT"))="AT"</formula>
    </cfRule>
    <cfRule type="containsText" dxfId="36180" priority="85211" stopIfTrue="1" operator="containsText" text="Congés">
      <formula>NOT(ISERROR(SEARCH("Congés",TF2)))</formula>
    </cfRule>
    <cfRule type="containsText" dxfId="36179" priority="85212" stopIfTrue="1" operator="containsText" text="RTT">
      <formula>NOT(ISERROR(SEARCH("RTT",TF2)))</formula>
    </cfRule>
    <cfRule type="containsText" dxfId="36178" priority="85213" stopIfTrue="1" operator="containsText" text="REPOS">
      <formula>NOT(ISERROR(SEARCH("REPOS",TF2)))</formula>
    </cfRule>
    <cfRule type="containsText" dxfId="36177" priority="85214" stopIfTrue="1" operator="containsText" text="FORMATION">
      <formula>NOT(ISERROR(SEARCH("FORMATION",TF2)))</formula>
    </cfRule>
  </conditionalFormatting>
  <conditionalFormatting sqref="TM2:TN2">
    <cfRule type="expression" dxfId="36176" priority="85199" stopIfTrue="1">
      <formula>WEEKDAY(TF$1)=1</formula>
    </cfRule>
    <cfRule type="expression" dxfId="36175" priority="85200" stopIfTrue="1">
      <formula>WEEKDAY(TF$1)=7</formula>
    </cfRule>
    <cfRule type="containsText" dxfId="36174" priority="85201" stopIfTrue="1" operator="containsText" text="Maladie">
      <formula>NOT(ISERROR(SEARCH("Maladie",TM2)))</formula>
    </cfRule>
    <cfRule type="endsWith" dxfId="36173" priority="85202" stopIfTrue="1" operator="endsWith" text="AT">
      <formula>RIGHT(TM2,LEN("AT"))="AT"</formula>
    </cfRule>
    <cfRule type="containsText" dxfId="36172" priority="85203" stopIfTrue="1" operator="containsText" text="Congés">
      <formula>NOT(ISERROR(SEARCH("Congés",TM2)))</formula>
    </cfRule>
    <cfRule type="containsText" dxfId="36171" priority="85204" stopIfTrue="1" operator="containsText" text="RTT">
      <formula>NOT(ISERROR(SEARCH("RTT",TM2)))</formula>
    </cfRule>
    <cfRule type="containsText" dxfId="36170" priority="85205" stopIfTrue="1" operator="containsText" text="REPOS">
      <formula>NOT(ISERROR(SEARCH("REPOS",TM2)))</formula>
    </cfRule>
    <cfRule type="containsText" dxfId="36169" priority="85206" stopIfTrue="1" operator="containsText" text="FORMATION">
      <formula>NOT(ISERROR(SEARCH("FORMATION",TM2)))</formula>
    </cfRule>
  </conditionalFormatting>
  <conditionalFormatting sqref="TT2:TU2">
    <cfRule type="expression" dxfId="36168" priority="85191" stopIfTrue="1">
      <formula>WEEKDAY(TM$1)=1</formula>
    </cfRule>
    <cfRule type="expression" dxfId="36167" priority="85192" stopIfTrue="1">
      <formula>WEEKDAY(TM$1)=7</formula>
    </cfRule>
    <cfRule type="containsText" dxfId="36166" priority="85193" stopIfTrue="1" operator="containsText" text="Maladie">
      <formula>NOT(ISERROR(SEARCH("Maladie",TT2)))</formula>
    </cfRule>
    <cfRule type="endsWith" dxfId="36165" priority="85194" stopIfTrue="1" operator="endsWith" text="AT">
      <formula>RIGHT(TT2,LEN("AT"))="AT"</formula>
    </cfRule>
    <cfRule type="containsText" dxfId="36164" priority="85195" stopIfTrue="1" operator="containsText" text="Congés">
      <formula>NOT(ISERROR(SEARCH("Congés",TT2)))</formula>
    </cfRule>
    <cfRule type="containsText" dxfId="36163" priority="85196" stopIfTrue="1" operator="containsText" text="RTT">
      <formula>NOT(ISERROR(SEARCH("RTT",TT2)))</formula>
    </cfRule>
    <cfRule type="containsText" dxfId="36162" priority="85197" stopIfTrue="1" operator="containsText" text="REPOS">
      <formula>NOT(ISERROR(SEARCH("REPOS",TT2)))</formula>
    </cfRule>
    <cfRule type="containsText" dxfId="36161" priority="85198" stopIfTrue="1" operator="containsText" text="FORMATION">
      <formula>NOT(ISERROR(SEARCH("FORMATION",TT2)))</formula>
    </cfRule>
  </conditionalFormatting>
  <conditionalFormatting sqref="SY3:SZ3">
    <cfRule type="expression" dxfId="36160" priority="85035" stopIfTrue="1">
      <formula>WEEKDAY(SR$1)=1</formula>
    </cfRule>
    <cfRule type="expression" dxfId="36159" priority="85036" stopIfTrue="1">
      <formula>WEEKDAY(SR$1)=7</formula>
    </cfRule>
    <cfRule type="containsText" dxfId="36158" priority="85037" stopIfTrue="1" operator="containsText" text="Maladie">
      <formula>NOT(ISERROR(SEARCH("Maladie",SY3)))</formula>
    </cfRule>
    <cfRule type="endsWith" dxfId="36157" priority="85038" stopIfTrue="1" operator="endsWith" text="AT">
      <formula>RIGHT(SY3,LEN("AT"))="AT"</formula>
    </cfRule>
    <cfRule type="containsText" dxfId="36156" priority="85039" stopIfTrue="1" operator="containsText" text="Congés">
      <formula>NOT(ISERROR(SEARCH("Congés",SY3)))</formula>
    </cfRule>
    <cfRule type="containsText" dxfId="36155" priority="85040" stopIfTrue="1" operator="containsText" text="RTT">
      <formula>NOT(ISERROR(SEARCH("RTT",SY3)))</formula>
    </cfRule>
    <cfRule type="containsText" dxfId="36154" priority="85041" stopIfTrue="1" operator="containsText" text="REPOS">
      <formula>NOT(ISERROR(SEARCH("REPOS",SY3)))</formula>
    </cfRule>
    <cfRule type="containsText" dxfId="36153" priority="85042" stopIfTrue="1" operator="containsText" text="FORMATION">
      <formula>NOT(ISERROR(SEARCH("FORMATION",SY3)))</formula>
    </cfRule>
  </conditionalFormatting>
  <conditionalFormatting sqref="TM3:TN3">
    <cfRule type="containsText" dxfId="36152" priority="84963" stopIfTrue="1" operator="containsText" text="RECUP DEBIT">
      <formula>NOT(ISERROR(SEARCH("RECUP DEBIT",TM3)))</formula>
    </cfRule>
    <cfRule type="containsText" dxfId="36151" priority="84964" stopIfTrue="1" operator="containsText" text="Bonification">
      <formula>NOT(ISERROR(SEARCH("Bonification",TM3)))</formula>
    </cfRule>
  </conditionalFormatting>
  <conditionalFormatting sqref="TM3:TN3">
    <cfRule type="expression" dxfId="36150" priority="84955" stopIfTrue="1">
      <formula>WEEKDAY(TF$1)=1</formula>
    </cfRule>
    <cfRule type="expression" dxfId="36149" priority="84956" stopIfTrue="1">
      <formula>WEEKDAY(TF$1)=7</formula>
    </cfRule>
    <cfRule type="containsText" dxfId="36148" priority="84957" stopIfTrue="1" operator="containsText" text="Maladie">
      <formula>NOT(ISERROR(SEARCH("Maladie",TM3)))</formula>
    </cfRule>
    <cfRule type="endsWith" dxfId="36147" priority="84958" stopIfTrue="1" operator="endsWith" text="AT">
      <formula>RIGHT(TM3,LEN("AT"))="AT"</formula>
    </cfRule>
    <cfRule type="containsText" dxfId="36146" priority="84959" stopIfTrue="1" operator="containsText" text="Congés">
      <formula>NOT(ISERROR(SEARCH("Congés",TM3)))</formula>
    </cfRule>
    <cfRule type="containsText" dxfId="36145" priority="84960" stopIfTrue="1" operator="containsText" text="RTT">
      <formula>NOT(ISERROR(SEARCH("RTT",TM3)))</formula>
    </cfRule>
    <cfRule type="containsText" dxfId="36144" priority="84961" stopIfTrue="1" operator="containsText" text="REPOS">
      <formula>NOT(ISERROR(SEARCH("REPOS",TM3)))</formula>
    </cfRule>
    <cfRule type="containsText" dxfId="36143" priority="84962" stopIfTrue="1" operator="containsText" text="FORMATION">
      <formula>NOT(ISERROR(SEARCH("FORMATION",TM3)))</formula>
    </cfRule>
  </conditionalFormatting>
  <conditionalFormatting sqref="TT3:TU3">
    <cfRule type="containsText" dxfId="36142" priority="84953" stopIfTrue="1" operator="containsText" text="RECUP DEBIT">
      <formula>NOT(ISERROR(SEARCH("RECUP DEBIT",TT3)))</formula>
    </cfRule>
    <cfRule type="containsText" dxfId="36141" priority="84954" stopIfTrue="1" operator="containsText" text="Bonification">
      <formula>NOT(ISERROR(SEARCH("Bonification",TT3)))</formula>
    </cfRule>
  </conditionalFormatting>
  <conditionalFormatting sqref="TT3:TU3">
    <cfRule type="expression" dxfId="36140" priority="84945" stopIfTrue="1">
      <formula>WEEKDAY(TM$1)=1</formula>
    </cfRule>
    <cfRule type="expression" dxfId="36139" priority="84946" stopIfTrue="1">
      <formula>WEEKDAY(TM$1)=7</formula>
    </cfRule>
    <cfRule type="containsText" dxfId="36138" priority="84947" stopIfTrue="1" operator="containsText" text="Maladie">
      <formula>NOT(ISERROR(SEARCH("Maladie",TT3)))</formula>
    </cfRule>
    <cfRule type="endsWith" dxfId="36137" priority="84948" stopIfTrue="1" operator="endsWith" text="AT">
      <formula>RIGHT(TT3,LEN("AT"))="AT"</formula>
    </cfRule>
    <cfRule type="containsText" dxfId="36136" priority="84949" stopIfTrue="1" operator="containsText" text="Congés">
      <formula>NOT(ISERROR(SEARCH("Congés",TT3)))</formula>
    </cfRule>
    <cfRule type="containsText" dxfId="36135" priority="84950" stopIfTrue="1" operator="containsText" text="RTT">
      <formula>NOT(ISERROR(SEARCH("RTT",TT3)))</formula>
    </cfRule>
    <cfRule type="containsText" dxfId="36134" priority="84951" stopIfTrue="1" operator="containsText" text="REPOS">
      <formula>NOT(ISERROR(SEARCH("REPOS",TT3)))</formula>
    </cfRule>
    <cfRule type="containsText" dxfId="36133" priority="84952" stopIfTrue="1" operator="containsText" text="FORMATION">
      <formula>NOT(ISERROR(SEARCH("FORMATION",TT3)))</formula>
    </cfRule>
  </conditionalFormatting>
  <conditionalFormatting sqref="VC2:XM3 YD2:YO3 AFY2:APO3 AAZ2:AAZ3 AFI2:AFJ3">
    <cfRule type="containsText" dxfId="36132" priority="84799" stopIfTrue="1" operator="containsText" text="BONIFICATION">
      <formula>NOT(ISERROR(SEARCH("BONIFICATION",VC2)))</formula>
    </cfRule>
    <cfRule type="containsText" dxfId="36131" priority="84800" stopIfTrue="1" operator="containsText" text="RECUP DEBIT">
      <formula>NOT(ISERROR(SEARCH("RECUP DEBIT",VC2)))</formula>
    </cfRule>
  </conditionalFormatting>
  <conditionalFormatting sqref="VC2:XM3 YD2:YO3 AFY2:APO3 AAZ2:AAZ3 AFI2:AFJ3">
    <cfRule type="containsText" dxfId="36130" priority="84798" stopIfTrue="1" operator="containsText" text="ENFANT MALADE">
      <formula>NOT(ISERROR(SEARCH("ENFANT MALADE",VC2)))</formula>
    </cfRule>
  </conditionalFormatting>
  <conditionalFormatting sqref="TZ2:VB2 TZ3:UC3 UE3:UJ3 UL3:UQ3 US3:UX3 UZ3:VB3">
    <cfRule type="expression" dxfId="36129" priority="84414" stopIfTrue="1">
      <formula>WEEKDAY(TZ$1)=1</formula>
    </cfRule>
    <cfRule type="expression" dxfId="36128" priority="84415" stopIfTrue="1">
      <formula>WEEKDAY(TZ$1)=7</formula>
    </cfRule>
    <cfRule type="containsText" dxfId="36127" priority="84416" stopIfTrue="1" operator="containsText" text="Maladie">
      <formula>NOT(ISERROR(SEARCH("Maladie",TZ2)))</formula>
    </cfRule>
    <cfRule type="endsWith" dxfId="36126" priority="84417" stopIfTrue="1" operator="endsWith" text="AT">
      <formula>RIGHT(TZ2,LEN("AT"))="AT"</formula>
    </cfRule>
    <cfRule type="containsText" dxfId="36125" priority="84418" stopIfTrue="1" operator="containsText" text="Congés">
      <formula>NOT(ISERROR(SEARCH("Congés",TZ2)))</formula>
    </cfRule>
    <cfRule type="containsText" dxfId="36124" priority="84419" stopIfTrue="1" operator="containsText" text="RTT">
      <formula>NOT(ISERROR(SEARCH("RTT",TZ2)))</formula>
    </cfRule>
    <cfRule type="containsText" dxfId="36123" priority="84420" stopIfTrue="1" operator="containsText" text="FORMATION">
      <formula>NOT(ISERROR(SEARCH("FORMATION",TZ2)))</formula>
    </cfRule>
    <cfRule type="containsText" dxfId="36122" priority="84421" stopIfTrue="1" operator="containsText" text="REPOS">
      <formula>NOT(ISERROR(SEARCH("REPOS",TZ2)))</formula>
    </cfRule>
  </conditionalFormatting>
  <conditionalFormatting sqref="TZ2:VB2 TZ3:UC3 UE3:UJ3 UL3:UQ3 US3:UX3 UZ3:VB3">
    <cfRule type="containsText" dxfId="36121" priority="84412" stopIfTrue="1" operator="containsText" text="RECUP DEBIT">
      <formula>NOT(ISERROR(SEARCH("RECUP DEBIT",TZ2)))</formula>
    </cfRule>
    <cfRule type="containsText" dxfId="36120" priority="84413" stopIfTrue="1" operator="containsText" text="Bonification">
      <formula>NOT(ISERROR(SEARCH("Bonification",TZ2)))</formula>
    </cfRule>
  </conditionalFormatting>
  <conditionalFormatting sqref="UA2:UB2">
    <cfRule type="expression" dxfId="36119" priority="84404" stopIfTrue="1">
      <formula>WEEKDAY(TT$1)=1</formula>
    </cfRule>
    <cfRule type="expression" dxfId="36118" priority="84405" stopIfTrue="1">
      <formula>WEEKDAY(TT$1)=7</formula>
    </cfRule>
    <cfRule type="containsText" dxfId="36117" priority="84406" stopIfTrue="1" operator="containsText" text="Maladie">
      <formula>NOT(ISERROR(SEARCH("Maladie",UA2)))</formula>
    </cfRule>
    <cfRule type="endsWith" dxfId="36116" priority="84407" stopIfTrue="1" operator="endsWith" text="AT">
      <formula>RIGHT(UA2,LEN("AT"))="AT"</formula>
    </cfRule>
    <cfRule type="containsText" dxfId="36115" priority="84408" stopIfTrue="1" operator="containsText" text="Congés">
      <formula>NOT(ISERROR(SEARCH("Congés",UA2)))</formula>
    </cfRule>
    <cfRule type="containsText" dxfId="36114" priority="84409" stopIfTrue="1" operator="containsText" text="RTT">
      <formula>NOT(ISERROR(SEARCH("RTT",UA2)))</formula>
    </cfRule>
    <cfRule type="containsText" dxfId="36113" priority="84410" stopIfTrue="1" operator="containsText" text="REPOS">
      <formula>NOT(ISERROR(SEARCH("REPOS",UA2)))</formula>
    </cfRule>
    <cfRule type="containsText" dxfId="36112" priority="84411" stopIfTrue="1" operator="containsText" text="FORMATION">
      <formula>NOT(ISERROR(SEARCH("FORMATION",UA2)))</formula>
    </cfRule>
  </conditionalFormatting>
  <conditionalFormatting sqref="UA3:UB3">
    <cfRule type="containsText" dxfId="36111" priority="84370" stopIfTrue="1" operator="containsText" text="RECUP DEBIT">
      <formula>NOT(ISERROR(SEARCH("RECUP DEBIT",UA3)))</formula>
    </cfRule>
    <cfRule type="containsText" dxfId="36110" priority="84371" stopIfTrue="1" operator="containsText" text="Bonification">
      <formula>NOT(ISERROR(SEARCH("Bonification",UA3)))</formula>
    </cfRule>
  </conditionalFormatting>
  <conditionalFormatting sqref="UA3:UB3">
    <cfRule type="expression" dxfId="36109" priority="84362" stopIfTrue="1">
      <formula>WEEKDAY(TT$1)=1</formula>
    </cfRule>
    <cfRule type="expression" dxfId="36108" priority="84363" stopIfTrue="1">
      <formula>WEEKDAY(TT$1)=7</formula>
    </cfRule>
    <cfRule type="containsText" dxfId="36107" priority="84364" stopIfTrue="1" operator="containsText" text="Maladie">
      <formula>NOT(ISERROR(SEARCH("Maladie",UA3)))</formula>
    </cfRule>
    <cfRule type="endsWith" dxfId="36106" priority="84365" stopIfTrue="1" operator="endsWith" text="AT">
      <formula>RIGHT(UA3,LEN("AT"))="AT"</formula>
    </cfRule>
    <cfRule type="containsText" dxfId="36105" priority="84366" stopIfTrue="1" operator="containsText" text="Congés">
      <formula>NOT(ISERROR(SEARCH("Congés",UA3)))</formula>
    </cfRule>
    <cfRule type="containsText" dxfId="36104" priority="84367" stopIfTrue="1" operator="containsText" text="RTT">
      <formula>NOT(ISERROR(SEARCH("RTT",UA3)))</formula>
    </cfRule>
    <cfRule type="containsText" dxfId="36103" priority="84368" stopIfTrue="1" operator="containsText" text="REPOS">
      <formula>NOT(ISERROR(SEARCH("REPOS",UA3)))</formula>
    </cfRule>
    <cfRule type="containsText" dxfId="36102" priority="84369" stopIfTrue="1" operator="containsText" text="FORMATION">
      <formula>NOT(ISERROR(SEARCH("FORMATION",UA3)))</formula>
    </cfRule>
  </conditionalFormatting>
  <conditionalFormatting sqref="UH2:UI2">
    <cfRule type="expression" dxfId="36101" priority="84354" stopIfTrue="1">
      <formula>WEEKDAY(UA$1)=1</formula>
    </cfRule>
    <cfRule type="expression" dxfId="36100" priority="84355" stopIfTrue="1">
      <formula>WEEKDAY(UA$1)=7</formula>
    </cfRule>
    <cfRule type="containsText" dxfId="36099" priority="84356" stopIfTrue="1" operator="containsText" text="Maladie">
      <formula>NOT(ISERROR(SEARCH("Maladie",UH2)))</formula>
    </cfRule>
    <cfRule type="endsWith" dxfId="36098" priority="84357" stopIfTrue="1" operator="endsWith" text="AT">
      <formula>RIGHT(UH2,LEN("AT"))="AT"</formula>
    </cfRule>
    <cfRule type="containsText" dxfId="36097" priority="84358" stopIfTrue="1" operator="containsText" text="Congés">
      <formula>NOT(ISERROR(SEARCH("Congés",UH2)))</formula>
    </cfRule>
    <cfRule type="containsText" dxfId="36096" priority="84359" stopIfTrue="1" operator="containsText" text="RTT">
      <formula>NOT(ISERROR(SEARCH("RTT",UH2)))</formula>
    </cfRule>
    <cfRule type="containsText" dxfId="36095" priority="84360" stopIfTrue="1" operator="containsText" text="REPOS">
      <formula>NOT(ISERROR(SEARCH("REPOS",UH2)))</formula>
    </cfRule>
    <cfRule type="containsText" dxfId="36094" priority="84361" stopIfTrue="1" operator="containsText" text="FORMATION">
      <formula>NOT(ISERROR(SEARCH("FORMATION",UH2)))</formula>
    </cfRule>
  </conditionalFormatting>
  <conditionalFormatting sqref="UH3:UI3">
    <cfRule type="containsText" dxfId="36093" priority="84336" stopIfTrue="1" operator="containsText" text="RECUP DEBIT">
      <formula>NOT(ISERROR(SEARCH("RECUP DEBIT",UH3)))</formula>
    </cfRule>
    <cfRule type="containsText" dxfId="36092" priority="84337" stopIfTrue="1" operator="containsText" text="Bonification">
      <formula>NOT(ISERROR(SEARCH("Bonification",UH3)))</formula>
    </cfRule>
  </conditionalFormatting>
  <conditionalFormatting sqref="UH3:UI3">
    <cfRule type="expression" dxfId="36091" priority="84328" stopIfTrue="1">
      <formula>WEEKDAY(UA$1)=1</formula>
    </cfRule>
    <cfRule type="expression" dxfId="36090" priority="84329" stopIfTrue="1">
      <formula>WEEKDAY(UA$1)=7</formula>
    </cfRule>
    <cfRule type="containsText" dxfId="36089" priority="84330" stopIfTrue="1" operator="containsText" text="Maladie">
      <formula>NOT(ISERROR(SEARCH("Maladie",UH3)))</formula>
    </cfRule>
    <cfRule type="endsWith" dxfId="36088" priority="84331" stopIfTrue="1" operator="endsWith" text="AT">
      <formula>RIGHT(UH3,LEN("AT"))="AT"</formula>
    </cfRule>
    <cfRule type="containsText" dxfId="36087" priority="84332" stopIfTrue="1" operator="containsText" text="Congés">
      <formula>NOT(ISERROR(SEARCH("Congés",UH3)))</formula>
    </cfRule>
    <cfRule type="containsText" dxfId="36086" priority="84333" stopIfTrue="1" operator="containsText" text="RTT">
      <formula>NOT(ISERROR(SEARCH("RTT",UH3)))</formula>
    </cfRule>
    <cfRule type="containsText" dxfId="36085" priority="84334" stopIfTrue="1" operator="containsText" text="REPOS">
      <formula>NOT(ISERROR(SEARCH("REPOS",UH3)))</formula>
    </cfRule>
    <cfRule type="containsText" dxfId="36084" priority="84335" stopIfTrue="1" operator="containsText" text="FORMATION">
      <formula>NOT(ISERROR(SEARCH("FORMATION",UH3)))</formula>
    </cfRule>
  </conditionalFormatting>
  <conditionalFormatting sqref="UO2:UP2 UV2:UW2">
    <cfRule type="expression" dxfId="36083" priority="84304" stopIfTrue="1">
      <formula>WEEKDAY(UH$1)=1</formula>
    </cfRule>
    <cfRule type="expression" dxfId="36082" priority="84305" stopIfTrue="1">
      <formula>WEEKDAY(UH$1)=7</formula>
    </cfRule>
    <cfRule type="containsText" dxfId="36081" priority="84306" stopIfTrue="1" operator="containsText" text="Maladie">
      <formula>NOT(ISERROR(SEARCH("Maladie",UO2)))</formula>
    </cfRule>
    <cfRule type="endsWith" dxfId="36080" priority="84307" stopIfTrue="1" operator="endsWith" text="AT">
      <formula>RIGHT(UO2,LEN("AT"))="AT"</formula>
    </cfRule>
    <cfRule type="containsText" dxfId="36079" priority="84308" stopIfTrue="1" operator="containsText" text="Congés">
      <formula>NOT(ISERROR(SEARCH("Congés",UO2)))</formula>
    </cfRule>
    <cfRule type="containsText" dxfId="36078" priority="84309" stopIfTrue="1" operator="containsText" text="RTT">
      <formula>NOT(ISERROR(SEARCH("RTT",UO2)))</formula>
    </cfRule>
    <cfRule type="containsText" dxfId="36077" priority="84310" stopIfTrue="1" operator="containsText" text="REPOS">
      <formula>NOT(ISERROR(SEARCH("REPOS",UO2)))</formula>
    </cfRule>
    <cfRule type="containsText" dxfId="36076" priority="84311" stopIfTrue="1" operator="containsText" text="FORMATION">
      <formula>NOT(ISERROR(SEARCH("FORMATION",UO2)))</formula>
    </cfRule>
  </conditionalFormatting>
  <conditionalFormatting sqref="UO3:UP3 UV3:UW3">
    <cfRule type="containsText" dxfId="36075" priority="84286" stopIfTrue="1" operator="containsText" text="RECUP DEBIT">
      <formula>NOT(ISERROR(SEARCH("RECUP DEBIT",UO3)))</formula>
    </cfRule>
    <cfRule type="containsText" dxfId="36074" priority="84287" stopIfTrue="1" operator="containsText" text="Bonification">
      <formula>NOT(ISERROR(SEARCH("Bonification",UO3)))</formula>
    </cfRule>
  </conditionalFormatting>
  <conditionalFormatting sqref="UO3:UP3 UV3:UW3">
    <cfRule type="expression" dxfId="36073" priority="84278" stopIfTrue="1">
      <formula>WEEKDAY(UH$1)=1</formula>
    </cfRule>
    <cfRule type="expression" dxfId="36072" priority="84279" stopIfTrue="1">
      <formula>WEEKDAY(UH$1)=7</formula>
    </cfRule>
    <cfRule type="containsText" dxfId="36071" priority="84280" stopIfTrue="1" operator="containsText" text="Maladie">
      <formula>NOT(ISERROR(SEARCH("Maladie",UO3)))</formula>
    </cfRule>
    <cfRule type="endsWith" dxfId="36070" priority="84281" stopIfTrue="1" operator="endsWith" text="AT">
      <formula>RIGHT(UO3,LEN("AT"))="AT"</formula>
    </cfRule>
    <cfRule type="containsText" dxfId="36069" priority="84282" stopIfTrue="1" operator="containsText" text="Congés">
      <formula>NOT(ISERROR(SEARCH("Congés",UO3)))</formula>
    </cfRule>
    <cfRule type="containsText" dxfId="36068" priority="84283" stopIfTrue="1" operator="containsText" text="RTT">
      <formula>NOT(ISERROR(SEARCH("RTT",UO3)))</formula>
    </cfRule>
    <cfRule type="containsText" dxfId="36067" priority="84284" stopIfTrue="1" operator="containsText" text="REPOS">
      <formula>NOT(ISERROR(SEARCH("REPOS",UO3)))</formula>
    </cfRule>
    <cfRule type="containsText" dxfId="36066" priority="84285" stopIfTrue="1" operator="containsText" text="FORMATION">
      <formula>NOT(ISERROR(SEARCH("FORMATION",UO3)))</formula>
    </cfRule>
  </conditionalFormatting>
  <conditionalFormatting sqref="TZ2:VB2 TZ3:UC3 UE3:UJ3 UL3:UQ3 US3:UX3 UZ3:VB3">
    <cfRule type="containsText" dxfId="36065" priority="84276" stopIfTrue="1" operator="containsText" text="BONIFICATION">
      <formula>NOT(ISERROR(SEARCH("BONIFICATION",TZ2)))</formula>
    </cfRule>
    <cfRule type="containsText" dxfId="36064" priority="84277" stopIfTrue="1" operator="containsText" text="RECUP DEBIT">
      <formula>NOT(ISERROR(SEARCH("RECUP DEBIT",TZ2)))</formula>
    </cfRule>
  </conditionalFormatting>
  <conditionalFormatting sqref="TZ2:VB2 TZ3:UC3 UE3:UJ3 UL3:UQ3 US3:UX3 UZ3:VB3">
    <cfRule type="containsText" dxfId="36063" priority="84275" stopIfTrue="1" operator="containsText" text="ENFANT MALADE">
      <formula>NOT(ISERROR(SEARCH("ENFANT MALADE",TZ2)))</formula>
    </cfRule>
  </conditionalFormatting>
  <conditionalFormatting sqref="UH3">
    <cfRule type="expression" dxfId="36062" priority="84267" stopIfTrue="1">
      <formula>WEEKDAY(UH$1)=1</formula>
    </cfRule>
    <cfRule type="expression" dxfId="36061" priority="84268" stopIfTrue="1">
      <formula>WEEKDAY(UH$1)=7</formula>
    </cfRule>
    <cfRule type="containsText" dxfId="36060" priority="84269" stopIfTrue="1" operator="containsText" text="Maladie">
      <formula>NOT(ISERROR(SEARCH("Maladie",UH3)))</formula>
    </cfRule>
    <cfRule type="endsWith" dxfId="36059" priority="84270" stopIfTrue="1" operator="endsWith" text="AT">
      <formula>RIGHT(UH3,LEN("AT"))="AT"</formula>
    </cfRule>
    <cfRule type="containsText" dxfId="36058" priority="84271" stopIfTrue="1" operator="containsText" text="Congés">
      <formula>NOT(ISERROR(SEARCH("Congés",UH3)))</formula>
    </cfRule>
    <cfRule type="containsText" dxfId="36057" priority="84272" stopIfTrue="1" operator="containsText" text="RTT">
      <formula>NOT(ISERROR(SEARCH("RTT",UH3)))</formula>
    </cfRule>
    <cfRule type="containsText" dxfId="36056" priority="84273" stopIfTrue="1" operator="containsText" text="FORMATION">
      <formula>NOT(ISERROR(SEARCH("FORMATION",UH3)))</formula>
    </cfRule>
    <cfRule type="containsText" dxfId="36055" priority="84274" stopIfTrue="1" operator="containsText" text="REPOS">
      <formula>NOT(ISERROR(SEARCH("REPOS",UH3)))</formula>
    </cfRule>
  </conditionalFormatting>
  <conditionalFormatting sqref="UH3">
    <cfRule type="containsText" dxfId="36054" priority="84265" stopIfTrue="1" operator="containsText" text="RECUP DEBIT">
      <formula>NOT(ISERROR(SEARCH("RECUP DEBIT",UH3)))</formula>
    </cfRule>
    <cfRule type="containsText" dxfId="36053" priority="84266" stopIfTrue="1" operator="containsText" text="Bonification">
      <formula>NOT(ISERROR(SEARCH("Bonification",UH3)))</formula>
    </cfRule>
  </conditionalFormatting>
  <conditionalFormatting sqref="UH3">
    <cfRule type="expression" dxfId="36052" priority="84257" stopIfTrue="1">
      <formula>WEEKDAY(UA$1)=1</formula>
    </cfRule>
    <cfRule type="expression" dxfId="36051" priority="84258" stopIfTrue="1">
      <formula>WEEKDAY(UA$1)=7</formula>
    </cfRule>
    <cfRule type="containsText" dxfId="36050" priority="84259" stopIfTrue="1" operator="containsText" text="Maladie">
      <formula>NOT(ISERROR(SEARCH("Maladie",UH3)))</formula>
    </cfRule>
    <cfRule type="endsWith" dxfId="36049" priority="84260" stopIfTrue="1" operator="endsWith" text="AT">
      <formula>RIGHT(UH3,LEN("AT"))="AT"</formula>
    </cfRule>
    <cfRule type="containsText" dxfId="36048" priority="84261" stopIfTrue="1" operator="containsText" text="Congés">
      <formula>NOT(ISERROR(SEARCH("Congés",UH3)))</formula>
    </cfRule>
    <cfRule type="containsText" dxfId="36047" priority="84262" stopIfTrue="1" operator="containsText" text="RTT">
      <formula>NOT(ISERROR(SEARCH("RTT",UH3)))</formula>
    </cfRule>
    <cfRule type="containsText" dxfId="36046" priority="84263" stopIfTrue="1" operator="containsText" text="REPOS">
      <formula>NOT(ISERROR(SEARCH("REPOS",UH3)))</formula>
    </cfRule>
    <cfRule type="containsText" dxfId="36045" priority="84264" stopIfTrue="1" operator="containsText" text="FORMATION">
      <formula>NOT(ISERROR(SEARCH("FORMATION",UH3)))</formula>
    </cfRule>
  </conditionalFormatting>
  <conditionalFormatting sqref="UH3">
    <cfRule type="expression" dxfId="36044" priority="84249" stopIfTrue="1">
      <formula>WEEKDAY(UH$1)=1</formula>
    </cfRule>
    <cfRule type="expression" dxfId="36043" priority="84250" stopIfTrue="1">
      <formula>WEEKDAY(UH$1)=7</formula>
    </cfRule>
    <cfRule type="containsText" dxfId="36042" priority="84251" stopIfTrue="1" operator="containsText" text="Maladie">
      <formula>NOT(ISERROR(SEARCH("Maladie",UH3)))</formula>
    </cfRule>
    <cfRule type="endsWith" dxfId="36041" priority="84252" stopIfTrue="1" operator="endsWith" text="AT">
      <formula>RIGHT(UH3,LEN("AT"))="AT"</formula>
    </cfRule>
    <cfRule type="containsText" dxfId="36040" priority="84253" stopIfTrue="1" operator="containsText" text="Congés">
      <formula>NOT(ISERROR(SEARCH("Congés",UH3)))</formula>
    </cfRule>
    <cfRule type="containsText" dxfId="36039" priority="84254" stopIfTrue="1" operator="containsText" text="RTT">
      <formula>NOT(ISERROR(SEARCH("RTT",UH3)))</formula>
    </cfRule>
    <cfRule type="containsText" dxfId="36038" priority="84255" stopIfTrue="1" operator="containsText" text="FORMATION">
      <formula>NOT(ISERROR(SEARCH("FORMATION",UH3)))</formula>
    </cfRule>
    <cfRule type="containsText" dxfId="36037" priority="84256" stopIfTrue="1" operator="containsText" text="REPOS">
      <formula>NOT(ISERROR(SEARCH("REPOS",UH3)))</formula>
    </cfRule>
  </conditionalFormatting>
  <conditionalFormatting sqref="UH3">
    <cfRule type="containsText" dxfId="36036" priority="84247" stopIfTrue="1" operator="containsText" text="RECUP DEBIT">
      <formula>NOT(ISERROR(SEARCH("RECUP DEBIT",UH3)))</formula>
    </cfRule>
    <cfRule type="containsText" dxfId="36035" priority="84248" stopIfTrue="1" operator="containsText" text="Bonification">
      <formula>NOT(ISERROR(SEARCH("Bonification",UH3)))</formula>
    </cfRule>
  </conditionalFormatting>
  <conditionalFormatting sqref="UH3">
    <cfRule type="expression" dxfId="36034" priority="84239" stopIfTrue="1">
      <formula>WEEKDAY(UA$1)=1</formula>
    </cfRule>
    <cfRule type="expression" dxfId="36033" priority="84240" stopIfTrue="1">
      <formula>WEEKDAY(UA$1)=7</formula>
    </cfRule>
    <cfRule type="containsText" dxfId="36032" priority="84241" stopIfTrue="1" operator="containsText" text="Maladie">
      <formula>NOT(ISERROR(SEARCH("Maladie",UH3)))</formula>
    </cfRule>
    <cfRule type="endsWith" dxfId="36031" priority="84242" stopIfTrue="1" operator="endsWith" text="AT">
      <formula>RIGHT(UH3,LEN("AT"))="AT"</formula>
    </cfRule>
    <cfRule type="containsText" dxfId="36030" priority="84243" stopIfTrue="1" operator="containsText" text="Congés">
      <formula>NOT(ISERROR(SEARCH("Congés",UH3)))</formula>
    </cfRule>
    <cfRule type="containsText" dxfId="36029" priority="84244" stopIfTrue="1" operator="containsText" text="RTT">
      <formula>NOT(ISERROR(SEARCH("RTT",UH3)))</formula>
    </cfRule>
    <cfRule type="containsText" dxfId="36028" priority="84245" stopIfTrue="1" operator="containsText" text="REPOS">
      <formula>NOT(ISERROR(SEARCH("REPOS",UH3)))</formula>
    </cfRule>
    <cfRule type="containsText" dxfId="36027" priority="84246" stopIfTrue="1" operator="containsText" text="FORMATION">
      <formula>NOT(ISERROR(SEARCH("FORMATION",UH3)))</formula>
    </cfRule>
  </conditionalFormatting>
  <conditionalFormatting sqref="UH3">
    <cfRule type="expression" dxfId="36026" priority="84231" stopIfTrue="1">
      <formula>WEEKDAY(UA$1)=1</formula>
    </cfRule>
    <cfRule type="expression" dxfId="36025" priority="84232" stopIfTrue="1">
      <formula>WEEKDAY(UA$1)=7</formula>
    </cfRule>
    <cfRule type="containsText" dxfId="36024" priority="84233" stopIfTrue="1" operator="containsText" text="Maladie">
      <formula>NOT(ISERROR(SEARCH("Maladie",UH3)))</formula>
    </cfRule>
    <cfRule type="endsWith" dxfId="36023" priority="84234" stopIfTrue="1" operator="endsWith" text="AT">
      <formula>RIGHT(UH3,LEN("AT"))="AT"</formula>
    </cfRule>
    <cfRule type="containsText" dxfId="36022" priority="84235" stopIfTrue="1" operator="containsText" text="Congés">
      <formula>NOT(ISERROR(SEARCH("Congés",UH3)))</formula>
    </cfRule>
    <cfRule type="containsText" dxfId="36021" priority="84236" stopIfTrue="1" operator="containsText" text="RTT">
      <formula>NOT(ISERROR(SEARCH("RTT",UH3)))</formula>
    </cfRule>
    <cfRule type="containsText" dxfId="36020" priority="84237" stopIfTrue="1" operator="containsText" text="REPOS">
      <formula>NOT(ISERROR(SEARCH("REPOS",UH3)))</formula>
    </cfRule>
    <cfRule type="containsText" dxfId="36019" priority="84238" stopIfTrue="1" operator="containsText" text="FORMATION">
      <formula>NOT(ISERROR(SEARCH("FORMATION",UH3)))</formula>
    </cfRule>
  </conditionalFormatting>
  <conditionalFormatting sqref="UB3">
    <cfRule type="containsText" dxfId="36018" priority="84229" stopIfTrue="1" operator="containsText" text="RECUP DEBIT">
      <formula>NOT(ISERROR(SEARCH("RECUP DEBIT",UB3)))</formula>
    </cfRule>
    <cfRule type="containsText" dxfId="36017" priority="84230" stopIfTrue="1" operator="containsText" text="Bonification">
      <formula>NOT(ISERROR(SEARCH("Bonification",UB3)))</formula>
    </cfRule>
  </conditionalFormatting>
  <conditionalFormatting sqref="UB3">
    <cfRule type="expression" dxfId="36016" priority="84221" stopIfTrue="1">
      <formula>WEEKDAY(TU$1)=1</formula>
    </cfRule>
    <cfRule type="expression" dxfId="36015" priority="84222" stopIfTrue="1">
      <formula>WEEKDAY(TU$1)=7</formula>
    </cfRule>
    <cfRule type="containsText" dxfId="36014" priority="84223" stopIfTrue="1" operator="containsText" text="Maladie">
      <formula>NOT(ISERROR(SEARCH("Maladie",UB3)))</formula>
    </cfRule>
    <cfRule type="endsWith" dxfId="36013" priority="84224" stopIfTrue="1" operator="endsWith" text="AT">
      <formula>RIGHT(UB3,LEN("AT"))="AT"</formula>
    </cfRule>
    <cfRule type="containsText" dxfId="36012" priority="84225" stopIfTrue="1" operator="containsText" text="Congés">
      <formula>NOT(ISERROR(SEARCH("Congés",UB3)))</formula>
    </cfRule>
    <cfRule type="containsText" dxfId="36011" priority="84226" stopIfTrue="1" operator="containsText" text="RTT">
      <formula>NOT(ISERROR(SEARCH("RTT",UB3)))</formula>
    </cfRule>
    <cfRule type="containsText" dxfId="36010" priority="84227" stopIfTrue="1" operator="containsText" text="REPOS">
      <formula>NOT(ISERROR(SEARCH("REPOS",UB3)))</formula>
    </cfRule>
    <cfRule type="containsText" dxfId="36009" priority="84228" stopIfTrue="1" operator="containsText" text="FORMATION">
      <formula>NOT(ISERROR(SEARCH("FORMATION",UB3)))</formula>
    </cfRule>
  </conditionalFormatting>
  <conditionalFormatting sqref="UW3">
    <cfRule type="containsText" dxfId="36008" priority="84219" stopIfTrue="1" operator="containsText" text="RECUP DEBIT">
      <formula>NOT(ISERROR(SEARCH("RECUP DEBIT",UW3)))</formula>
    </cfRule>
    <cfRule type="containsText" dxfId="36007" priority="84220" stopIfTrue="1" operator="containsText" text="Bonification">
      <formula>NOT(ISERROR(SEARCH("Bonification",UW3)))</formula>
    </cfRule>
  </conditionalFormatting>
  <conditionalFormatting sqref="UW3">
    <cfRule type="expression" dxfId="36006" priority="84211" stopIfTrue="1">
      <formula>WEEKDAY(UP$1)=1</formula>
    </cfRule>
    <cfRule type="expression" dxfId="36005" priority="84212" stopIfTrue="1">
      <formula>WEEKDAY(UP$1)=7</formula>
    </cfRule>
    <cfRule type="containsText" dxfId="36004" priority="84213" stopIfTrue="1" operator="containsText" text="Maladie">
      <formula>NOT(ISERROR(SEARCH("Maladie",UW3)))</formula>
    </cfRule>
    <cfRule type="endsWith" dxfId="36003" priority="84214" stopIfTrue="1" operator="endsWith" text="AT">
      <formula>RIGHT(UW3,LEN("AT"))="AT"</formula>
    </cfRule>
    <cfRule type="containsText" dxfId="36002" priority="84215" stopIfTrue="1" operator="containsText" text="Congés">
      <formula>NOT(ISERROR(SEARCH("Congés",UW3)))</formula>
    </cfRule>
    <cfRule type="containsText" dxfId="36001" priority="84216" stopIfTrue="1" operator="containsText" text="RTT">
      <formula>NOT(ISERROR(SEARCH("RTT",UW3)))</formula>
    </cfRule>
    <cfRule type="containsText" dxfId="36000" priority="84217" stopIfTrue="1" operator="containsText" text="REPOS">
      <formula>NOT(ISERROR(SEARCH("REPOS",UW3)))</formula>
    </cfRule>
    <cfRule type="containsText" dxfId="35999" priority="84218" stopIfTrue="1" operator="containsText" text="FORMATION">
      <formula>NOT(ISERROR(SEARCH("FORMATION",UW3)))</formula>
    </cfRule>
  </conditionalFormatting>
  <conditionalFormatting sqref="UW3">
    <cfRule type="containsText" dxfId="35998" priority="84209" stopIfTrue="1" operator="containsText" text="RECUP DEBIT">
      <formula>NOT(ISERROR(SEARCH("RECUP DEBIT",UW3)))</formula>
    </cfRule>
    <cfRule type="containsText" dxfId="35997" priority="84210" stopIfTrue="1" operator="containsText" text="Bonification">
      <formula>NOT(ISERROR(SEARCH("Bonification",UW3)))</formula>
    </cfRule>
  </conditionalFormatting>
  <conditionalFormatting sqref="UW3">
    <cfRule type="expression" dxfId="35996" priority="84201" stopIfTrue="1">
      <formula>WEEKDAY(UP$1)=1</formula>
    </cfRule>
    <cfRule type="expression" dxfId="35995" priority="84202" stopIfTrue="1">
      <formula>WEEKDAY(UP$1)=7</formula>
    </cfRule>
    <cfRule type="containsText" dxfId="35994" priority="84203" stopIfTrue="1" operator="containsText" text="Maladie">
      <formula>NOT(ISERROR(SEARCH("Maladie",UW3)))</formula>
    </cfRule>
    <cfRule type="endsWith" dxfId="35993" priority="84204" stopIfTrue="1" operator="endsWith" text="AT">
      <formula>RIGHT(UW3,LEN("AT"))="AT"</formula>
    </cfRule>
    <cfRule type="containsText" dxfId="35992" priority="84205" stopIfTrue="1" operator="containsText" text="Congés">
      <formula>NOT(ISERROR(SEARCH("Congés",UW3)))</formula>
    </cfRule>
    <cfRule type="containsText" dxfId="35991" priority="84206" stopIfTrue="1" operator="containsText" text="RTT">
      <formula>NOT(ISERROR(SEARCH("RTT",UW3)))</formula>
    </cfRule>
    <cfRule type="containsText" dxfId="35990" priority="84207" stopIfTrue="1" operator="containsText" text="REPOS">
      <formula>NOT(ISERROR(SEARCH("REPOS",UW3)))</formula>
    </cfRule>
    <cfRule type="containsText" dxfId="35989" priority="84208" stopIfTrue="1" operator="containsText" text="FORMATION">
      <formula>NOT(ISERROR(SEARCH("FORMATION",UW3)))</formula>
    </cfRule>
  </conditionalFormatting>
  <conditionalFormatting sqref="UP3">
    <cfRule type="containsText" dxfId="35988" priority="84199" stopIfTrue="1" operator="containsText" text="RECUP DEBIT">
      <formula>NOT(ISERROR(SEARCH("RECUP DEBIT",UP3)))</formula>
    </cfRule>
    <cfRule type="containsText" dxfId="35987" priority="84200" stopIfTrue="1" operator="containsText" text="Bonification">
      <formula>NOT(ISERROR(SEARCH("Bonification",UP3)))</formula>
    </cfRule>
  </conditionalFormatting>
  <conditionalFormatting sqref="UP3">
    <cfRule type="expression" dxfId="35986" priority="84191" stopIfTrue="1">
      <formula>WEEKDAY(UI$1)=1</formula>
    </cfRule>
    <cfRule type="expression" dxfId="35985" priority="84192" stopIfTrue="1">
      <formula>WEEKDAY(UI$1)=7</formula>
    </cfRule>
    <cfRule type="containsText" dxfId="35984" priority="84193" stopIfTrue="1" operator="containsText" text="Malad">
      <formula>NOT(ISERROR(SEARCH("Malad",UP3)))</formula>
    </cfRule>
    <cfRule type="endsWith" dxfId="35983" priority="84194" stopIfTrue="1" operator="endsWith" text="AT">
      <formula>RIGHT(UP3,LEN("AT"))="AT"</formula>
    </cfRule>
    <cfRule type="containsText" dxfId="35982" priority="84195" stopIfTrue="1" operator="containsText" text="Congés">
      <formula>NOT(ISERROR(SEARCH("Congés",UP3)))</formula>
    </cfRule>
    <cfRule type="containsText" dxfId="35981" priority="84196" stopIfTrue="1" operator="containsText" text="RTT">
      <formula>NOT(ISERROR(SEARCH("RTT",UP3)))</formula>
    </cfRule>
    <cfRule type="containsText" dxfId="35980" priority="84197" stopIfTrue="1" operator="containsText" text="REPOS">
      <formula>NOT(ISERROR(SEARCH("REPOS",UP3)))</formula>
    </cfRule>
    <cfRule type="containsText" dxfId="35979" priority="84198" stopIfTrue="1" operator="containsText" text="FORMATION">
      <formula>NOT(ISERROR(SEARCH("FORMATION",UP3)))</formula>
    </cfRule>
  </conditionalFormatting>
  <conditionalFormatting sqref="UD3">
    <cfRule type="containsText" dxfId="35978" priority="83693" stopIfTrue="1" operator="containsText" text="RECUP DEBIT">
      <formula>NOT(ISERROR(SEARCH("RECUP DEBIT",UD3)))</formula>
    </cfRule>
    <cfRule type="containsText" dxfId="35977" priority="83694" stopIfTrue="1" operator="containsText" text="Bonification">
      <formula>NOT(ISERROR(SEARCH("Bonification",UD3)))</formula>
    </cfRule>
  </conditionalFormatting>
  <conditionalFormatting sqref="UD3">
    <cfRule type="expression" dxfId="35976" priority="83685" stopIfTrue="1">
      <formula>WEEKDAY(UD$1)=1</formula>
    </cfRule>
    <cfRule type="expression" dxfId="35975" priority="83686" stopIfTrue="1">
      <formula>WEEKDAY(UD$1)=7</formula>
    </cfRule>
    <cfRule type="containsText" dxfId="35974" priority="83687" stopIfTrue="1" operator="containsText" text="Maladie">
      <formula>NOT(ISERROR(SEARCH("Maladie",UD3)))</formula>
    </cfRule>
    <cfRule type="endsWith" dxfId="35973" priority="83688" stopIfTrue="1" operator="endsWith" text="AT">
      <formula>RIGHT(UD3,LEN("AT"))="AT"</formula>
    </cfRule>
    <cfRule type="containsText" dxfId="35972" priority="83689" stopIfTrue="1" operator="containsText" text="Congés">
      <formula>NOT(ISERROR(SEARCH("Congés",UD3)))</formula>
    </cfRule>
    <cfRule type="containsText" dxfId="35971" priority="83690" stopIfTrue="1" operator="containsText" text="RTT">
      <formula>NOT(ISERROR(SEARCH("RTT",UD3)))</formula>
    </cfRule>
    <cfRule type="containsText" dxfId="35970" priority="83691" stopIfTrue="1" operator="containsText" text="FORMATION">
      <formula>NOT(ISERROR(SEARCH("FORMATION",UD3)))</formula>
    </cfRule>
    <cfRule type="containsText" dxfId="35969" priority="83692" stopIfTrue="1" operator="containsText" text="REPOS">
      <formula>NOT(ISERROR(SEARCH("REPOS",UD3)))</formula>
    </cfRule>
  </conditionalFormatting>
  <conditionalFormatting sqref="UK3">
    <cfRule type="containsText" dxfId="35968" priority="83683" stopIfTrue="1" operator="containsText" text="RECUP DEBIT">
      <formula>NOT(ISERROR(SEARCH("RECUP DEBIT",UK3)))</formula>
    </cfRule>
    <cfRule type="containsText" dxfId="35967" priority="83684" stopIfTrue="1" operator="containsText" text="Bonification">
      <formula>NOT(ISERROR(SEARCH("Bonification",UK3)))</formula>
    </cfRule>
  </conditionalFormatting>
  <conditionalFormatting sqref="UK3">
    <cfRule type="expression" dxfId="35966" priority="83675" stopIfTrue="1">
      <formula>WEEKDAY(UK$1)=1</formula>
    </cfRule>
    <cfRule type="expression" dxfId="35965" priority="83676" stopIfTrue="1">
      <formula>WEEKDAY(UK$1)=7</formula>
    </cfRule>
    <cfRule type="containsText" dxfId="35964" priority="83677" stopIfTrue="1" operator="containsText" text="Maladie">
      <formula>NOT(ISERROR(SEARCH("Maladie",UK3)))</formula>
    </cfRule>
    <cfRule type="endsWith" dxfId="35963" priority="83678" stopIfTrue="1" operator="endsWith" text="AT">
      <formula>RIGHT(UK3,LEN("AT"))="AT"</formula>
    </cfRule>
    <cfRule type="containsText" dxfId="35962" priority="83679" stopIfTrue="1" operator="containsText" text="Congés">
      <formula>NOT(ISERROR(SEARCH("Congés",UK3)))</formula>
    </cfRule>
    <cfRule type="containsText" dxfId="35961" priority="83680" stopIfTrue="1" operator="containsText" text="RTT">
      <formula>NOT(ISERROR(SEARCH("RTT",UK3)))</formula>
    </cfRule>
    <cfRule type="containsText" dxfId="35960" priority="83681" stopIfTrue="1" operator="containsText" text="FORMATION">
      <formula>NOT(ISERROR(SEARCH("FORMATION",UK3)))</formula>
    </cfRule>
    <cfRule type="containsText" dxfId="35959" priority="83682" stopIfTrue="1" operator="containsText" text="REPOS">
      <formula>NOT(ISERROR(SEARCH("REPOS",UK3)))</formula>
    </cfRule>
  </conditionalFormatting>
  <conditionalFormatting sqref="UR3">
    <cfRule type="containsText" dxfId="35958" priority="83673" stopIfTrue="1" operator="containsText" text="RECUP DEBIT">
      <formula>NOT(ISERROR(SEARCH("RECUP DEBIT",UR3)))</formula>
    </cfRule>
    <cfRule type="containsText" dxfId="35957" priority="83674" stopIfTrue="1" operator="containsText" text="Bonification">
      <formula>NOT(ISERROR(SEARCH("Bonification",UR3)))</formula>
    </cfRule>
  </conditionalFormatting>
  <conditionalFormatting sqref="UR3">
    <cfRule type="expression" dxfId="35956" priority="83665" stopIfTrue="1">
      <formula>WEEKDAY(UR$1)=1</formula>
    </cfRule>
    <cfRule type="expression" dxfId="35955" priority="83666" stopIfTrue="1">
      <formula>WEEKDAY(UR$1)=7</formula>
    </cfRule>
    <cfRule type="containsText" dxfId="35954" priority="83667" stopIfTrue="1" operator="containsText" text="Maladie">
      <formula>NOT(ISERROR(SEARCH("Maladie",UR3)))</formula>
    </cfRule>
    <cfRule type="endsWith" dxfId="35953" priority="83668" stopIfTrue="1" operator="endsWith" text="AT">
      <formula>RIGHT(UR3,LEN("AT"))="AT"</formula>
    </cfRule>
    <cfRule type="containsText" dxfId="35952" priority="83669" stopIfTrue="1" operator="containsText" text="Congés">
      <formula>NOT(ISERROR(SEARCH("Congés",UR3)))</formula>
    </cfRule>
    <cfRule type="containsText" dxfId="35951" priority="83670" stopIfTrue="1" operator="containsText" text="RTT">
      <formula>NOT(ISERROR(SEARCH("RTT",UR3)))</formula>
    </cfRule>
    <cfRule type="containsText" dxfId="35950" priority="83671" stopIfTrue="1" operator="containsText" text="FORMATION">
      <formula>NOT(ISERROR(SEARCH("FORMATION",UR3)))</formula>
    </cfRule>
    <cfRule type="containsText" dxfId="35949" priority="83672" stopIfTrue="1" operator="containsText" text="REPOS">
      <formula>NOT(ISERROR(SEARCH("REPOS",UR3)))</formula>
    </cfRule>
  </conditionalFormatting>
  <conditionalFormatting sqref="UY3">
    <cfRule type="containsText" dxfId="35948" priority="83663" stopIfTrue="1" operator="containsText" text="RECUP DEBIT">
      <formula>NOT(ISERROR(SEARCH("RECUP DEBIT",UY3)))</formula>
    </cfRule>
    <cfRule type="containsText" dxfId="35947" priority="83664" stopIfTrue="1" operator="containsText" text="Bonification">
      <formula>NOT(ISERROR(SEARCH("Bonification",UY3)))</formula>
    </cfRule>
  </conditionalFormatting>
  <conditionalFormatting sqref="UY3">
    <cfRule type="expression" dxfId="35946" priority="83655" stopIfTrue="1">
      <formula>WEEKDAY(UY$1)=1</formula>
    </cfRule>
    <cfRule type="expression" dxfId="35945" priority="83656" stopIfTrue="1">
      <formula>WEEKDAY(UY$1)=7</formula>
    </cfRule>
    <cfRule type="containsText" dxfId="35944" priority="83657" stopIfTrue="1" operator="containsText" text="Maladie">
      <formula>NOT(ISERROR(SEARCH("Maladie",UY3)))</formula>
    </cfRule>
    <cfRule type="endsWith" dxfId="35943" priority="83658" stopIfTrue="1" operator="endsWith" text="AT">
      <formula>RIGHT(UY3,LEN("AT"))="AT"</formula>
    </cfRule>
    <cfRule type="containsText" dxfId="35942" priority="83659" stopIfTrue="1" operator="containsText" text="Congés">
      <formula>NOT(ISERROR(SEARCH("Congés",UY3)))</formula>
    </cfRule>
    <cfRule type="containsText" dxfId="35941" priority="83660" stopIfTrue="1" operator="containsText" text="RTT">
      <formula>NOT(ISERROR(SEARCH("RTT",UY3)))</formula>
    </cfRule>
    <cfRule type="containsText" dxfId="35940" priority="83661" stopIfTrue="1" operator="containsText" text="FORMATION">
      <formula>NOT(ISERROR(SEARCH("FORMATION",UY3)))</formula>
    </cfRule>
    <cfRule type="containsText" dxfId="35939" priority="83662" stopIfTrue="1" operator="containsText" text="REPOS">
      <formula>NOT(ISERROR(SEARCH("REPOS",UY3)))</formula>
    </cfRule>
  </conditionalFormatting>
  <conditionalFormatting sqref="VC2:VD2 VJ2:VK2 VQ2:VR2 VX2:VY2">
    <cfRule type="expression" dxfId="35938" priority="83621" stopIfTrue="1">
      <formula>WEEKDAY(UV$1)=1</formula>
    </cfRule>
    <cfRule type="expression" dxfId="35937" priority="83622" stopIfTrue="1">
      <formula>WEEKDAY(UV$1)=7</formula>
    </cfRule>
    <cfRule type="containsText" dxfId="35936" priority="83623" stopIfTrue="1" operator="containsText" text="Maladie">
      <formula>NOT(ISERROR(SEARCH("Maladie",VC2)))</formula>
    </cfRule>
    <cfRule type="endsWith" dxfId="35935" priority="83624" stopIfTrue="1" operator="endsWith" text="AT">
      <formula>RIGHT(VC2,LEN("AT"))="AT"</formula>
    </cfRule>
    <cfRule type="containsText" dxfId="35934" priority="83625" stopIfTrue="1" operator="containsText" text="Congés">
      <formula>NOT(ISERROR(SEARCH("Congés",VC2)))</formula>
    </cfRule>
    <cfRule type="containsText" dxfId="35933" priority="83626" stopIfTrue="1" operator="containsText" text="RTT">
      <formula>NOT(ISERROR(SEARCH("RTT",VC2)))</formula>
    </cfRule>
    <cfRule type="containsText" dxfId="35932" priority="83627" stopIfTrue="1" operator="containsText" text="REPOS">
      <formula>NOT(ISERROR(SEARCH("REPOS",VC2)))</formula>
    </cfRule>
    <cfRule type="containsText" dxfId="35931" priority="83628" stopIfTrue="1" operator="containsText" text="FORMATION">
      <formula>NOT(ISERROR(SEARCH("FORMATION",VC2)))</formula>
    </cfRule>
  </conditionalFormatting>
  <conditionalFormatting sqref="VC3:VD3 VJ3:VK3 VQ3:VR3 VX3:VY3">
    <cfRule type="containsText" dxfId="35930" priority="83603" stopIfTrue="1" operator="containsText" text="RECUP DEBIT">
      <formula>NOT(ISERROR(SEARCH("RECUP DEBIT",VC3)))</formula>
    </cfRule>
    <cfRule type="containsText" dxfId="35929" priority="83604" stopIfTrue="1" operator="containsText" text="Bonification">
      <formula>NOT(ISERROR(SEARCH("Bonification",VC3)))</formula>
    </cfRule>
  </conditionalFormatting>
  <conditionalFormatting sqref="VC3:VD3 VJ3:VK3 VQ3:VR3 VX3:VY3">
    <cfRule type="expression" dxfId="35928" priority="83595" stopIfTrue="1">
      <formula>WEEKDAY(UV$1)=1</formula>
    </cfRule>
    <cfRule type="expression" dxfId="35927" priority="83596" stopIfTrue="1">
      <formula>WEEKDAY(UV$1)=7</formula>
    </cfRule>
    <cfRule type="containsText" dxfId="35926" priority="83597" stopIfTrue="1" operator="containsText" text="Maladie">
      <formula>NOT(ISERROR(SEARCH("Maladie",VC3)))</formula>
    </cfRule>
    <cfRule type="endsWith" dxfId="35925" priority="83598" stopIfTrue="1" operator="endsWith" text="AT">
      <formula>RIGHT(VC3,LEN("AT"))="AT"</formula>
    </cfRule>
    <cfRule type="containsText" dxfId="35924" priority="83599" stopIfTrue="1" operator="containsText" text="Congés">
      <formula>NOT(ISERROR(SEARCH("Congés",VC3)))</formula>
    </cfRule>
    <cfRule type="containsText" dxfId="35923" priority="83600" stopIfTrue="1" operator="containsText" text="RTT">
      <formula>NOT(ISERROR(SEARCH("RTT",VC3)))</formula>
    </cfRule>
    <cfRule type="containsText" dxfId="35922" priority="83601" stopIfTrue="1" operator="containsText" text="REPOS">
      <formula>NOT(ISERROR(SEARCH("REPOS",VC3)))</formula>
    </cfRule>
    <cfRule type="containsText" dxfId="35921" priority="83602" stopIfTrue="1" operator="containsText" text="FORMATION">
      <formula>NOT(ISERROR(SEARCH("FORMATION",VC3)))</formula>
    </cfRule>
  </conditionalFormatting>
  <conditionalFormatting sqref="VT3">
    <cfRule type="expression" dxfId="35920" priority="83257" stopIfTrue="1">
      <formula>WEEKDAY(VT$1)=1</formula>
    </cfRule>
    <cfRule type="expression" dxfId="35919" priority="83258" stopIfTrue="1">
      <formula>WEEKDAY(VT$1)=7</formula>
    </cfRule>
    <cfRule type="containsText" dxfId="35918" priority="83259" stopIfTrue="1" operator="containsText" text="Maladie">
      <formula>NOT(ISERROR(SEARCH("Maladie",VT3)))</formula>
    </cfRule>
    <cfRule type="endsWith" dxfId="35917" priority="83260" stopIfTrue="1" operator="endsWith" text="AT">
      <formula>RIGHT(VT3,LEN("AT"))="AT"</formula>
    </cfRule>
    <cfRule type="containsText" dxfId="35916" priority="83261" stopIfTrue="1" operator="containsText" text="Congés">
      <formula>NOT(ISERROR(SEARCH("Congés",VT3)))</formula>
    </cfRule>
    <cfRule type="containsText" dxfId="35915" priority="83262" stopIfTrue="1" operator="containsText" text="RTT">
      <formula>NOT(ISERROR(SEARCH("RTT",VT3)))</formula>
    </cfRule>
    <cfRule type="containsText" dxfId="35914" priority="83263" stopIfTrue="1" operator="containsText" text="FORMATION">
      <formula>NOT(ISERROR(SEARCH("FORMATION",VT3)))</formula>
    </cfRule>
    <cfRule type="containsText" dxfId="35913" priority="83264" stopIfTrue="1" operator="containsText" text="REPOS">
      <formula>NOT(ISERROR(SEARCH("REPOS",VT3)))</formula>
    </cfRule>
  </conditionalFormatting>
  <conditionalFormatting sqref="VT3">
    <cfRule type="containsText" dxfId="35912" priority="83255" stopIfTrue="1" operator="containsText" text="RECUP DEBIT">
      <formula>NOT(ISERROR(SEARCH("RECUP DEBIT",VT3)))</formula>
    </cfRule>
    <cfRule type="containsText" dxfId="35911" priority="83256" stopIfTrue="1" operator="containsText" text="Bonification">
      <formula>NOT(ISERROR(SEARCH("Bonification",VT3)))</formula>
    </cfRule>
  </conditionalFormatting>
  <conditionalFormatting sqref="VM3">
    <cfRule type="expression" dxfId="35910" priority="83247" stopIfTrue="1">
      <formula>WEEKDAY(VM$1)=1</formula>
    </cfRule>
    <cfRule type="expression" dxfId="35909" priority="83248" stopIfTrue="1">
      <formula>WEEKDAY(VM$1)=7</formula>
    </cfRule>
    <cfRule type="containsText" dxfId="35908" priority="83249" stopIfTrue="1" operator="containsText" text="Maladie">
      <formula>NOT(ISERROR(SEARCH("Maladie",VM3)))</formula>
    </cfRule>
    <cfRule type="endsWith" dxfId="35907" priority="83250" stopIfTrue="1" operator="endsWith" text="AT">
      <formula>RIGHT(VM3,LEN("AT"))="AT"</formula>
    </cfRule>
    <cfRule type="containsText" dxfId="35906" priority="83251" stopIfTrue="1" operator="containsText" text="Congés">
      <formula>NOT(ISERROR(SEARCH("Congés",VM3)))</formula>
    </cfRule>
    <cfRule type="containsText" dxfId="35905" priority="83252" stopIfTrue="1" operator="containsText" text="RTT">
      <formula>NOT(ISERROR(SEARCH("RTT",VM3)))</formula>
    </cfRule>
    <cfRule type="containsText" dxfId="35904" priority="83253" stopIfTrue="1" operator="containsText" text="FORMATION">
      <formula>NOT(ISERROR(SEARCH("FORMATION",VM3)))</formula>
    </cfRule>
    <cfRule type="containsText" dxfId="35903" priority="83254" stopIfTrue="1" operator="containsText" text="REPOS">
      <formula>NOT(ISERROR(SEARCH("REPOS",VM3)))</formula>
    </cfRule>
  </conditionalFormatting>
  <conditionalFormatting sqref="VM3">
    <cfRule type="containsText" dxfId="35902" priority="83245" stopIfTrue="1" operator="containsText" text="RECUP DEBIT">
      <formula>NOT(ISERROR(SEARCH("RECUP DEBIT",VM3)))</formula>
    </cfRule>
    <cfRule type="containsText" dxfId="35901" priority="83246" stopIfTrue="1" operator="containsText" text="Bonification">
      <formula>NOT(ISERROR(SEARCH("Bonification",VM3)))</formula>
    </cfRule>
  </conditionalFormatting>
  <conditionalFormatting sqref="VF3">
    <cfRule type="expression" dxfId="35900" priority="83237" stopIfTrue="1">
      <formula>WEEKDAY(VF$1)=1</formula>
    </cfRule>
    <cfRule type="expression" dxfId="35899" priority="83238" stopIfTrue="1">
      <formula>WEEKDAY(VF$1)=7</formula>
    </cfRule>
    <cfRule type="containsText" dxfId="35898" priority="83239" stopIfTrue="1" operator="containsText" text="Maladie">
      <formula>NOT(ISERROR(SEARCH("Maladie",VF3)))</formula>
    </cfRule>
    <cfRule type="endsWith" dxfId="35897" priority="83240" stopIfTrue="1" operator="endsWith" text="AT">
      <formula>RIGHT(VF3,LEN("AT"))="AT"</formula>
    </cfRule>
    <cfRule type="containsText" dxfId="35896" priority="83241" stopIfTrue="1" operator="containsText" text="Congés">
      <formula>NOT(ISERROR(SEARCH("Congés",VF3)))</formula>
    </cfRule>
    <cfRule type="containsText" dxfId="35895" priority="83242" stopIfTrue="1" operator="containsText" text="RTT">
      <formula>NOT(ISERROR(SEARCH("RTT",VF3)))</formula>
    </cfRule>
    <cfRule type="containsText" dxfId="35894" priority="83243" stopIfTrue="1" operator="containsText" text="FORMATION">
      <formula>NOT(ISERROR(SEARCH("FORMATION",VF3)))</formula>
    </cfRule>
    <cfRule type="containsText" dxfId="35893" priority="83244" stopIfTrue="1" operator="containsText" text="REPOS">
      <formula>NOT(ISERROR(SEARCH("REPOS",VF3)))</formula>
    </cfRule>
  </conditionalFormatting>
  <conditionalFormatting sqref="VF3">
    <cfRule type="containsText" dxfId="35892" priority="83235" stopIfTrue="1" operator="containsText" text="RECUP DEBIT">
      <formula>NOT(ISERROR(SEARCH("RECUP DEBIT",VF3)))</formula>
    </cfRule>
    <cfRule type="containsText" dxfId="35891" priority="83236" stopIfTrue="1" operator="containsText" text="Bonification">
      <formula>NOT(ISERROR(SEARCH("Bonification",VF3)))</formula>
    </cfRule>
  </conditionalFormatting>
  <conditionalFormatting sqref="WE2:WF2">
    <cfRule type="expression" dxfId="35890" priority="83211" stopIfTrue="1">
      <formula>WEEKDAY(VX$1)=1</formula>
    </cfRule>
    <cfRule type="expression" dxfId="35889" priority="83212" stopIfTrue="1">
      <formula>WEEKDAY(VX$1)=7</formula>
    </cfRule>
    <cfRule type="containsText" dxfId="35888" priority="83213" stopIfTrue="1" operator="containsText" text="Maladie">
      <formula>NOT(ISERROR(SEARCH("Maladie",WE2)))</formula>
    </cfRule>
    <cfRule type="endsWith" dxfId="35887" priority="83214" stopIfTrue="1" operator="endsWith" text="AT">
      <formula>RIGHT(WE2,LEN("AT"))="AT"</formula>
    </cfRule>
    <cfRule type="containsText" dxfId="35886" priority="83215" stopIfTrue="1" operator="containsText" text="Congés">
      <formula>NOT(ISERROR(SEARCH("Congés",WE2)))</formula>
    </cfRule>
    <cfRule type="containsText" dxfId="35885" priority="83216" stopIfTrue="1" operator="containsText" text="RTT">
      <formula>NOT(ISERROR(SEARCH("RTT",WE2)))</formula>
    </cfRule>
    <cfRule type="containsText" dxfId="35884" priority="83217" stopIfTrue="1" operator="containsText" text="REPOS">
      <formula>NOT(ISERROR(SEARCH("REPOS",WE2)))</formula>
    </cfRule>
    <cfRule type="containsText" dxfId="35883" priority="83218" stopIfTrue="1" operator="containsText" text="FORMATION">
      <formula>NOT(ISERROR(SEARCH("FORMATION",WE2)))</formula>
    </cfRule>
  </conditionalFormatting>
  <conditionalFormatting sqref="WE3:WF3">
    <cfRule type="containsText" dxfId="35882" priority="83193" stopIfTrue="1" operator="containsText" text="RECUP DEBIT">
      <formula>NOT(ISERROR(SEARCH("RECUP DEBIT",WE3)))</formula>
    </cfRule>
    <cfRule type="containsText" dxfId="35881" priority="83194" stopIfTrue="1" operator="containsText" text="Bonification">
      <formula>NOT(ISERROR(SEARCH("Bonification",WE3)))</formula>
    </cfRule>
  </conditionalFormatting>
  <conditionalFormatting sqref="WE3:WF3">
    <cfRule type="expression" dxfId="35880" priority="83185" stopIfTrue="1">
      <formula>WEEKDAY(VX$1)=1</formula>
    </cfRule>
    <cfRule type="expression" dxfId="35879" priority="83186" stopIfTrue="1">
      <formula>WEEKDAY(VX$1)=7</formula>
    </cfRule>
    <cfRule type="containsText" dxfId="35878" priority="83187" stopIfTrue="1" operator="containsText" text="Maladie">
      <formula>NOT(ISERROR(SEARCH("Maladie",WE3)))</formula>
    </cfRule>
    <cfRule type="endsWith" dxfId="35877" priority="83188" stopIfTrue="1" operator="endsWith" text="AT">
      <formula>RIGHT(WE3,LEN("AT"))="AT"</formula>
    </cfRule>
    <cfRule type="containsText" dxfId="35876" priority="83189" stopIfTrue="1" operator="containsText" text="Congés">
      <formula>NOT(ISERROR(SEARCH("Congés",WE3)))</formula>
    </cfRule>
    <cfRule type="containsText" dxfId="35875" priority="83190" stopIfTrue="1" operator="containsText" text="RTT">
      <formula>NOT(ISERROR(SEARCH("RTT",WE3)))</formula>
    </cfRule>
    <cfRule type="containsText" dxfId="35874" priority="83191" stopIfTrue="1" operator="containsText" text="REPOS">
      <formula>NOT(ISERROR(SEARCH("REPOS",WE3)))</formula>
    </cfRule>
    <cfRule type="containsText" dxfId="35873" priority="83192" stopIfTrue="1" operator="containsText" text="FORMATION">
      <formula>NOT(ISERROR(SEARCH("FORMATION",WE3)))</formula>
    </cfRule>
  </conditionalFormatting>
  <conditionalFormatting sqref="WA3">
    <cfRule type="expression" dxfId="35872" priority="82985" stopIfTrue="1">
      <formula>WEEKDAY(WA$1)=1</formula>
    </cfRule>
    <cfRule type="expression" dxfId="35871" priority="82986" stopIfTrue="1">
      <formula>WEEKDAY(WA$1)=7</formula>
    </cfRule>
    <cfRule type="containsText" dxfId="35870" priority="82987" stopIfTrue="1" operator="containsText" text="Maladie">
      <formula>NOT(ISERROR(SEARCH("Maladie",WA3)))</formula>
    </cfRule>
    <cfRule type="endsWith" dxfId="35869" priority="82988" stopIfTrue="1" operator="endsWith" text="AT">
      <formula>RIGHT(WA3,LEN("AT"))="AT"</formula>
    </cfRule>
    <cfRule type="containsText" dxfId="35868" priority="82989" stopIfTrue="1" operator="containsText" text="Congés">
      <formula>NOT(ISERROR(SEARCH("Congés",WA3)))</formula>
    </cfRule>
    <cfRule type="containsText" dxfId="35867" priority="82990" stopIfTrue="1" operator="containsText" text="RTT">
      <formula>NOT(ISERROR(SEARCH("RTT",WA3)))</formula>
    </cfRule>
    <cfRule type="containsText" dxfId="35866" priority="82991" stopIfTrue="1" operator="containsText" text="FORMATION">
      <formula>NOT(ISERROR(SEARCH("FORMATION",WA3)))</formula>
    </cfRule>
    <cfRule type="containsText" dxfId="35865" priority="82992" stopIfTrue="1" operator="containsText" text="REPOS">
      <formula>NOT(ISERROR(SEARCH("REPOS",WA3)))</formula>
    </cfRule>
  </conditionalFormatting>
  <conditionalFormatting sqref="WA3">
    <cfRule type="containsText" dxfId="35864" priority="82983" stopIfTrue="1" operator="containsText" text="RECUP DEBIT">
      <formula>NOT(ISERROR(SEARCH("RECUP DEBIT",WA3)))</formula>
    </cfRule>
    <cfRule type="containsText" dxfId="35863" priority="82984" stopIfTrue="1" operator="containsText" text="Bonification">
      <formula>NOT(ISERROR(SEARCH("Bonification",WA3)))</formula>
    </cfRule>
  </conditionalFormatting>
  <conditionalFormatting sqref="VJ3">
    <cfRule type="containsText" dxfId="35862" priority="82741" stopIfTrue="1" operator="containsText" text="RECUP DEBIT">
      <formula>NOT(ISERROR(SEARCH("RECUP DEBIT",VJ3)))</formula>
    </cfRule>
    <cfRule type="containsText" dxfId="35861" priority="82742" stopIfTrue="1" operator="containsText" text="Bonification">
      <formula>NOT(ISERROR(SEARCH("Bonification",VJ3)))</formula>
    </cfRule>
  </conditionalFormatting>
  <conditionalFormatting sqref="VJ3">
    <cfRule type="expression" dxfId="35860" priority="82733" stopIfTrue="1">
      <formula>WEEKDAY(VC$1)=1</formula>
    </cfRule>
    <cfRule type="expression" dxfId="35859" priority="82734" stopIfTrue="1">
      <formula>WEEKDAY(VC$1)=7</formula>
    </cfRule>
    <cfRule type="containsText" dxfId="35858" priority="82735" stopIfTrue="1" operator="containsText" text="Maladie">
      <formula>NOT(ISERROR(SEARCH("Maladie",VJ3)))</formula>
    </cfRule>
    <cfRule type="endsWith" dxfId="35857" priority="82736" stopIfTrue="1" operator="endsWith" text="AT">
      <formula>RIGHT(VJ3,LEN("AT"))="AT"</formula>
    </cfRule>
    <cfRule type="containsText" dxfId="35856" priority="82737" stopIfTrue="1" operator="containsText" text="Congés">
      <formula>NOT(ISERROR(SEARCH("Congés",VJ3)))</formula>
    </cfRule>
    <cfRule type="containsText" dxfId="35855" priority="82738" stopIfTrue="1" operator="containsText" text="RTT">
      <formula>NOT(ISERROR(SEARCH("RTT",VJ3)))</formula>
    </cfRule>
    <cfRule type="containsText" dxfId="35854" priority="82739" stopIfTrue="1" operator="containsText" text="REPOS">
      <formula>NOT(ISERROR(SEARCH("REPOS",VJ3)))</formula>
    </cfRule>
    <cfRule type="containsText" dxfId="35853" priority="82740" stopIfTrue="1" operator="containsText" text="FORMATION">
      <formula>NOT(ISERROR(SEARCH("FORMATION",VJ3)))</formula>
    </cfRule>
  </conditionalFormatting>
  <conditionalFormatting sqref="VJ3">
    <cfRule type="expression" dxfId="35852" priority="82725" stopIfTrue="1">
      <formula>WEEKDAY(VJ$1)=1</formula>
    </cfRule>
    <cfRule type="expression" dxfId="35851" priority="82726" stopIfTrue="1">
      <formula>WEEKDAY(VJ$1)=7</formula>
    </cfRule>
    <cfRule type="containsText" dxfId="35850" priority="82727" stopIfTrue="1" operator="containsText" text="Maladie">
      <formula>NOT(ISERROR(SEARCH("Maladie",VJ3)))</formula>
    </cfRule>
    <cfRule type="endsWith" dxfId="35849" priority="82728" stopIfTrue="1" operator="endsWith" text="AT">
      <formula>RIGHT(VJ3,LEN("AT"))="AT"</formula>
    </cfRule>
    <cfRule type="containsText" dxfId="35848" priority="82729" stopIfTrue="1" operator="containsText" text="Congés">
      <formula>NOT(ISERROR(SEARCH("Congés",VJ3)))</formula>
    </cfRule>
    <cfRule type="containsText" dxfId="35847" priority="82730" stopIfTrue="1" operator="containsText" text="RTT">
      <formula>NOT(ISERROR(SEARCH("RTT",VJ3)))</formula>
    </cfRule>
    <cfRule type="containsText" dxfId="35846" priority="82731" stopIfTrue="1" operator="containsText" text="FORMATION">
      <formula>NOT(ISERROR(SEARCH("FORMATION",VJ3)))</formula>
    </cfRule>
    <cfRule type="containsText" dxfId="35845" priority="82732" stopIfTrue="1" operator="containsText" text="REPOS">
      <formula>NOT(ISERROR(SEARCH("REPOS",VJ3)))</formula>
    </cfRule>
  </conditionalFormatting>
  <conditionalFormatting sqref="VJ3">
    <cfRule type="containsText" dxfId="35844" priority="82723" stopIfTrue="1" operator="containsText" text="RECUP DEBIT">
      <formula>NOT(ISERROR(SEARCH("RECUP DEBIT",VJ3)))</formula>
    </cfRule>
    <cfRule type="containsText" dxfId="35843" priority="82724" stopIfTrue="1" operator="containsText" text="Bonification">
      <formula>NOT(ISERROR(SEARCH("Bonification",VJ3)))</formula>
    </cfRule>
  </conditionalFormatting>
  <conditionalFormatting sqref="VJ3">
    <cfRule type="expression" dxfId="35842" priority="82715" stopIfTrue="1">
      <formula>WEEKDAY(VC$1)=1</formula>
    </cfRule>
    <cfRule type="expression" dxfId="35841" priority="82716" stopIfTrue="1">
      <formula>WEEKDAY(VC$1)=7</formula>
    </cfRule>
    <cfRule type="containsText" dxfId="35840" priority="82717" stopIfTrue="1" operator="containsText" text="Maladie">
      <formula>NOT(ISERROR(SEARCH("Maladie",VJ3)))</formula>
    </cfRule>
    <cfRule type="endsWith" dxfId="35839" priority="82718" stopIfTrue="1" operator="endsWith" text="AT">
      <formula>RIGHT(VJ3,LEN("AT"))="AT"</formula>
    </cfRule>
    <cfRule type="containsText" dxfId="35838" priority="82719" stopIfTrue="1" operator="containsText" text="Congés">
      <formula>NOT(ISERROR(SEARCH("Congés",VJ3)))</formula>
    </cfRule>
    <cfRule type="containsText" dxfId="35837" priority="82720" stopIfTrue="1" operator="containsText" text="RTT">
      <formula>NOT(ISERROR(SEARCH("RTT",VJ3)))</formula>
    </cfRule>
    <cfRule type="containsText" dxfId="35836" priority="82721" stopIfTrue="1" operator="containsText" text="REPOS">
      <formula>NOT(ISERROR(SEARCH("REPOS",VJ3)))</formula>
    </cfRule>
    <cfRule type="containsText" dxfId="35835" priority="82722" stopIfTrue="1" operator="containsText" text="FORMATION">
      <formula>NOT(ISERROR(SEARCH("FORMATION",VJ3)))</formula>
    </cfRule>
  </conditionalFormatting>
  <conditionalFormatting sqref="VJ3">
    <cfRule type="expression" dxfId="35834" priority="82707" stopIfTrue="1">
      <formula>WEEKDAY(VJ$1)=1</formula>
    </cfRule>
    <cfRule type="expression" dxfId="35833" priority="82708" stopIfTrue="1">
      <formula>WEEKDAY(VJ$1)=7</formula>
    </cfRule>
    <cfRule type="containsText" dxfId="35832" priority="82709" stopIfTrue="1" operator="containsText" text="Maladie">
      <formula>NOT(ISERROR(SEARCH("Maladie",VJ3)))</formula>
    </cfRule>
    <cfRule type="endsWith" dxfId="35831" priority="82710" stopIfTrue="1" operator="endsWith" text="AT">
      <formula>RIGHT(VJ3,LEN("AT"))="AT"</formula>
    </cfRule>
    <cfRule type="containsText" dxfId="35830" priority="82711" stopIfTrue="1" operator="containsText" text="Congés">
      <formula>NOT(ISERROR(SEARCH("Congés",VJ3)))</formula>
    </cfRule>
    <cfRule type="containsText" dxfId="35829" priority="82712" stopIfTrue="1" operator="containsText" text="RTT">
      <formula>NOT(ISERROR(SEARCH("RTT",VJ3)))</formula>
    </cfRule>
    <cfRule type="containsText" dxfId="35828" priority="82713" stopIfTrue="1" operator="containsText" text="FORMATION">
      <formula>NOT(ISERROR(SEARCH("FORMATION",VJ3)))</formula>
    </cfRule>
    <cfRule type="containsText" dxfId="35827" priority="82714" stopIfTrue="1" operator="containsText" text="REPOS">
      <formula>NOT(ISERROR(SEARCH("REPOS",VJ3)))</formula>
    </cfRule>
  </conditionalFormatting>
  <conditionalFormatting sqref="VJ3">
    <cfRule type="containsText" dxfId="35826" priority="82705" stopIfTrue="1" operator="containsText" text="RECUP DEBIT">
      <formula>NOT(ISERROR(SEARCH("RECUP DEBIT",VJ3)))</formula>
    </cfRule>
    <cfRule type="containsText" dxfId="35825" priority="82706" stopIfTrue="1" operator="containsText" text="Bonification">
      <formula>NOT(ISERROR(SEARCH("Bonification",VJ3)))</formula>
    </cfRule>
  </conditionalFormatting>
  <conditionalFormatting sqref="VJ3">
    <cfRule type="expression" dxfId="35824" priority="82697" stopIfTrue="1">
      <formula>WEEKDAY(VC$1)=1</formula>
    </cfRule>
    <cfRule type="expression" dxfId="35823" priority="82698" stopIfTrue="1">
      <formula>WEEKDAY(VC$1)=7</formula>
    </cfRule>
    <cfRule type="containsText" dxfId="35822" priority="82699" stopIfTrue="1" operator="containsText" text="Maladie">
      <formula>NOT(ISERROR(SEARCH("Maladie",VJ3)))</formula>
    </cfRule>
    <cfRule type="endsWith" dxfId="35821" priority="82700" stopIfTrue="1" operator="endsWith" text="AT">
      <formula>RIGHT(VJ3,LEN("AT"))="AT"</formula>
    </cfRule>
    <cfRule type="containsText" dxfId="35820" priority="82701" stopIfTrue="1" operator="containsText" text="Congés">
      <formula>NOT(ISERROR(SEARCH("Congés",VJ3)))</formula>
    </cfRule>
    <cfRule type="containsText" dxfId="35819" priority="82702" stopIfTrue="1" operator="containsText" text="RTT">
      <formula>NOT(ISERROR(SEARCH("RTT",VJ3)))</formula>
    </cfRule>
    <cfRule type="containsText" dxfId="35818" priority="82703" stopIfTrue="1" operator="containsText" text="REPOS">
      <formula>NOT(ISERROR(SEARCH("REPOS",VJ3)))</formula>
    </cfRule>
    <cfRule type="containsText" dxfId="35817" priority="82704" stopIfTrue="1" operator="containsText" text="FORMATION">
      <formula>NOT(ISERROR(SEARCH("FORMATION",VJ3)))</formula>
    </cfRule>
  </conditionalFormatting>
  <conditionalFormatting sqref="VJ3">
    <cfRule type="expression" dxfId="35816" priority="82689" stopIfTrue="1">
      <formula>WEEKDAY(VC$1)=1</formula>
    </cfRule>
    <cfRule type="expression" dxfId="35815" priority="82690" stopIfTrue="1">
      <formula>WEEKDAY(VC$1)=7</formula>
    </cfRule>
    <cfRule type="containsText" dxfId="35814" priority="82691" stopIfTrue="1" operator="containsText" text="Maladie">
      <formula>NOT(ISERROR(SEARCH("Maladie",VJ3)))</formula>
    </cfRule>
    <cfRule type="endsWith" dxfId="35813" priority="82692" stopIfTrue="1" operator="endsWith" text="AT">
      <formula>RIGHT(VJ3,LEN("AT"))="AT"</formula>
    </cfRule>
    <cfRule type="containsText" dxfId="35812" priority="82693" stopIfTrue="1" operator="containsText" text="Congés">
      <formula>NOT(ISERROR(SEARCH("Congés",VJ3)))</formula>
    </cfRule>
    <cfRule type="containsText" dxfId="35811" priority="82694" stopIfTrue="1" operator="containsText" text="RTT">
      <formula>NOT(ISERROR(SEARCH("RTT",VJ3)))</formula>
    </cfRule>
    <cfRule type="containsText" dxfId="35810" priority="82695" stopIfTrue="1" operator="containsText" text="REPOS">
      <formula>NOT(ISERROR(SEARCH("REPOS",VJ3)))</formula>
    </cfRule>
    <cfRule type="containsText" dxfId="35809" priority="82696" stopIfTrue="1" operator="containsText" text="FORMATION">
      <formula>NOT(ISERROR(SEARCH("FORMATION",VJ3)))</formula>
    </cfRule>
  </conditionalFormatting>
  <conditionalFormatting sqref="VR3">
    <cfRule type="expression" dxfId="35808" priority="82587" stopIfTrue="1">
      <formula>WEEKDAY(VK$1)=1</formula>
    </cfRule>
    <cfRule type="expression" dxfId="35807" priority="82588" stopIfTrue="1">
      <formula>WEEKDAY(VK$1)=7</formula>
    </cfRule>
    <cfRule type="containsText" dxfId="35806" priority="82589" stopIfTrue="1" operator="containsText" text="Maladie">
      <formula>NOT(ISERROR(SEARCH("Maladie",VR3)))</formula>
    </cfRule>
    <cfRule type="endsWith" dxfId="35805" priority="82590" stopIfTrue="1" operator="endsWith" text="AT">
      <formula>RIGHT(VR3,LEN("AT"))="AT"</formula>
    </cfRule>
    <cfRule type="containsText" dxfId="35804" priority="82591" stopIfTrue="1" operator="containsText" text="Congés">
      <formula>NOT(ISERROR(SEARCH("Congés",VR3)))</formula>
    </cfRule>
    <cfRule type="containsText" dxfId="35803" priority="82592" stopIfTrue="1" operator="containsText" text="RTT">
      <formula>NOT(ISERROR(SEARCH("RTT",VR3)))</formula>
    </cfRule>
    <cfRule type="containsText" dxfId="35802" priority="82593" stopIfTrue="1" operator="containsText" text="REPOS">
      <formula>NOT(ISERROR(SEARCH("REPOS",VR3)))</formula>
    </cfRule>
    <cfRule type="containsText" dxfId="35801" priority="82594" stopIfTrue="1" operator="containsText" text="FORMATION">
      <formula>NOT(ISERROR(SEARCH("FORMATION",VR3)))</formula>
    </cfRule>
  </conditionalFormatting>
  <conditionalFormatting sqref="VR3">
    <cfRule type="containsText" dxfId="35800" priority="82585" stopIfTrue="1" operator="containsText" text="RECUP DEBIT">
      <formula>NOT(ISERROR(SEARCH("RECUP DEBIT",VR3)))</formula>
    </cfRule>
    <cfRule type="containsText" dxfId="35799" priority="82586" stopIfTrue="1" operator="containsText" text="Bonification">
      <formula>NOT(ISERROR(SEARCH("Bonification",VR3)))</formula>
    </cfRule>
  </conditionalFormatting>
  <conditionalFormatting sqref="VR3">
    <cfRule type="expression" dxfId="35798" priority="82577" stopIfTrue="1">
      <formula>WEEKDAY(VK$1)=1</formula>
    </cfRule>
    <cfRule type="expression" dxfId="35797" priority="82578" stopIfTrue="1">
      <formula>WEEKDAY(VK$1)=7</formula>
    </cfRule>
    <cfRule type="containsText" dxfId="35796" priority="82579" stopIfTrue="1" operator="containsText" text="Maladie">
      <formula>NOT(ISERROR(SEARCH("Maladie",VR3)))</formula>
    </cfRule>
    <cfRule type="endsWith" dxfId="35795" priority="82580" stopIfTrue="1" operator="endsWith" text="AT">
      <formula>RIGHT(VR3,LEN("AT"))="AT"</formula>
    </cfRule>
    <cfRule type="containsText" dxfId="35794" priority="82581" stopIfTrue="1" operator="containsText" text="Congés">
      <formula>NOT(ISERROR(SEARCH("Congés",VR3)))</formula>
    </cfRule>
    <cfRule type="containsText" dxfId="35793" priority="82582" stopIfTrue="1" operator="containsText" text="RTT">
      <formula>NOT(ISERROR(SEARCH("RTT",VR3)))</formula>
    </cfRule>
    <cfRule type="containsText" dxfId="35792" priority="82583" stopIfTrue="1" operator="containsText" text="REPOS">
      <formula>NOT(ISERROR(SEARCH("REPOS",VR3)))</formula>
    </cfRule>
    <cfRule type="containsText" dxfId="35791" priority="82584" stopIfTrue="1" operator="containsText" text="FORMATION">
      <formula>NOT(ISERROR(SEARCH("FORMATION",VR3)))</formula>
    </cfRule>
  </conditionalFormatting>
  <conditionalFormatting sqref="VR3">
    <cfRule type="expression" dxfId="35790" priority="82569" stopIfTrue="1">
      <formula>WEEKDAY(VK$1)=1</formula>
    </cfRule>
    <cfRule type="expression" dxfId="35789" priority="82570" stopIfTrue="1">
      <formula>WEEKDAY(VK$1)=7</formula>
    </cfRule>
    <cfRule type="containsText" dxfId="35788" priority="82571" stopIfTrue="1" operator="containsText" text="Maladie">
      <formula>NOT(ISERROR(SEARCH("Maladie",VR3)))</formula>
    </cfRule>
    <cfRule type="endsWith" dxfId="35787" priority="82572" stopIfTrue="1" operator="endsWith" text="AT">
      <formula>RIGHT(VR3,LEN("AT"))="AT"</formula>
    </cfRule>
    <cfRule type="containsText" dxfId="35786" priority="82573" stopIfTrue="1" operator="containsText" text="Congés">
      <formula>NOT(ISERROR(SEARCH("Congés",VR3)))</formula>
    </cfRule>
    <cfRule type="containsText" dxfId="35785" priority="82574" stopIfTrue="1" operator="containsText" text="RTT">
      <formula>NOT(ISERROR(SEARCH("RTT",VR3)))</formula>
    </cfRule>
    <cfRule type="containsText" dxfId="35784" priority="82575" stopIfTrue="1" operator="containsText" text="REPOS">
      <formula>NOT(ISERROR(SEARCH("REPOS",VR3)))</formula>
    </cfRule>
    <cfRule type="containsText" dxfId="35783" priority="82576" stopIfTrue="1" operator="containsText" text="FORMATION">
      <formula>NOT(ISERROR(SEARCH("FORMATION",VR3)))</formula>
    </cfRule>
  </conditionalFormatting>
  <conditionalFormatting sqref="VR3">
    <cfRule type="containsText" dxfId="35782" priority="82567" stopIfTrue="1" operator="containsText" text="RECUP DEBIT">
      <formula>NOT(ISERROR(SEARCH("RECUP DEBIT",VR3)))</formula>
    </cfRule>
    <cfRule type="containsText" dxfId="35781" priority="82568" stopIfTrue="1" operator="containsText" text="Bonification">
      <formula>NOT(ISERROR(SEARCH("Bonification",VR3)))</formula>
    </cfRule>
  </conditionalFormatting>
  <conditionalFormatting sqref="VY3">
    <cfRule type="expression" dxfId="35780" priority="82559" stopIfTrue="1">
      <formula>WEEKDAY(VR$1)=1</formula>
    </cfRule>
    <cfRule type="expression" dxfId="35779" priority="82560" stopIfTrue="1">
      <formula>WEEKDAY(VR$1)=7</formula>
    </cfRule>
    <cfRule type="containsText" dxfId="35778" priority="82561" stopIfTrue="1" operator="containsText" text="Maladie">
      <formula>NOT(ISERROR(SEARCH("Maladie",VY3)))</formula>
    </cfRule>
    <cfRule type="endsWith" dxfId="35777" priority="82562" stopIfTrue="1" operator="endsWith" text="AT">
      <formula>RIGHT(VY3,LEN("AT"))="AT"</formula>
    </cfRule>
    <cfRule type="containsText" dxfId="35776" priority="82563" stopIfTrue="1" operator="containsText" text="Congés">
      <formula>NOT(ISERROR(SEARCH("Congés",VY3)))</formula>
    </cfRule>
    <cfRule type="containsText" dxfId="35775" priority="82564" stopIfTrue="1" operator="containsText" text="RTT">
      <formula>NOT(ISERROR(SEARCH("RTT",VY3)))</formula>
    </cfRule>
    <cfRule type="containsText" dxfId="35774" priority="82565" stopIfTrue="1" operator="containsText" text="REPOS">
      <formula>NOT(ISERROR(SEARCH("REPOS",VY3)))</formula>
    </cfRule>
    <cfRule type="containsText" dxfId="35773" priority="82566" stopIfTrue="1" operator="containsText" text="FORMATION">
      <formula>NOT(ISERROR(SEARCH("FORMATION",VY3)))</formula>
    </cfRule>
  </conditionalFormatting>
  <conditionalFormatting sqref="VY3">
    <cfRule type="containsText" dxfId="35772" priority="82557" stopIfTrue="1" operator="containsText" text="RECUP DEBIT">
      <formula>NOT(ISERROR(SEARCH("RECUP DEBIT",VY3)))</formula>
    </cfRule>
    <cfRule type="containsText" dxfId="35771" priority="82558" stopIfTrue="1" operator="containsText" text="Bonification">
      <formula>NOT(ISERROR(SEARCH("Bonification",VY3)))</formula>
    </cfRule>
  </conditionalFormatting>
  <conditionalFormatting sqref="VY3">
    <cfRule type="expression" dxfId="35770" priority="82549" stopIfTrue="1">
      <formula>WEEKDAY(VR$1)=1</formula>
    </cfRule>
    <cfRule type="expression" dxfId="35769" priority="82550" stopIfTrue="1">
      <formula>WEEKDAY(VR$1)=7</formula>
    </cfRule>
    <cfRule type="containsText" dxfId="35768" priority="82551" stopIfTrue="1" operator="containsText" text="Maladie">
      <formula>NOT(ISERROR(SEARCH("Maladie",VY3)))</formula>
    </cfRule>
    <cfRule type="endsWith" dxfId="35767" priority="82552" stopIfTrue="1" operator="endsWith" text="AT">
      <formula>RIGHT(VY3,LEN("AT"))="AT"</formula>
    </cfRule>
    <cfRule type="containsText" dxfId="35766" priority="82553" stopIfTrue="1" operator="containsText" text="Congés">
      <formula>NOT(ISERROR(SEARCH("Congés",VY3)))</formula>
    </cfRule>
    <cfRule type="containsText" dxfId="35765" priority="82554" stopIfTrue="1" operator="containsText" text="RTT">
      <formula>NOT(ISERROR(SEARCH("RTT",VY3)))</formula>
    </cfRule>
    <cfRule type="containsText" dxfId="35764" priority="82555" stopIfTrue="1" operator="containsText" text="REPOS">
      <formula>NOT(ISERROR(SEARCH("REPOS",VY3)))</formula>
    </cfRule>
    <cfRule type="containsText" dxfId="35763" priority="82556" stopIfTrue="1" operator="containsText" text="FORMATION">
      <formula>NOT(ISERROR(SEARCH("FORMATION",VY3)))</formula>
    </cfRule>
  </conditionalFormatting>
  <conditionalFormatting sqref="VY3">
    <cfRule type="expression" dxfId="35762" priority="82541" stopIfTrue="1">
      <formula>WEEKDAY(VR$1)=1</formula>
    </cfRule>
    <cfRule type="expression" dxfId="35761" priority="82542" stopIfTrue="1">
      <formula>WEEKDAY(VR$1)=7</formula>
    </cfRule>
    <cfRule type="containsText" dxfId="35760" priority="82543" stopIfTrue="1" operator="containsText" text="Maladie">
      <formula>NOT(ISERROR(SEARCH("Maladie",VY3)))</formula>
    </cfRule>
    <cfRule type="endsWith" dxfId="35759" priority="82544" stopIfTrue="1" operator="endsWith" text="AT">
      <formula>RIGHT(VY3,LEN("AT"))="AT"</formula>
    </cfRule>
    <cfRule type="containsText" dxfId="35758" priority="82545" stopIfTrue="1" operator="containsText" text="Congés">
      <formula>NOT(ISERROR(SEARCH("Congés",VY3)))</formula>
    </cfRule>
    <cfRule type="containsText" dxfId="35757" priority="82546" stopIfTrue="1" operator="containsText" text="RTT">
      <formula>NOT(ISERROR(SEARCH("RTT",VY3)))</formula>
    </cfRule>
    <cfRule type="containsText" dxfId="35756" priority="82547" stopIfTrue="1" operator="containsText" text="REPOS">
      <formula>NOT(ISERROR(SEARCH("REPOS",VY3)))</formula>
    </cfRule>
    <cfRule type="containsText" dxfId="35755" priority="82548" stopIfTrue="1" operator="containsText" text="FORMATION">
      <formula>NOT(ISERROR(SEARCH("FORMATION",VY3)))</formula>
    </cfRule>
  </conditionalFormatting>
  <conditionalFormatting sqref="VY3">
    <cfRule type="containsText" dxfId="35754" priority="82539" stopIfTrue="1" operator="containsText" text="RECUP DEBIT">
      <formula>NOT(ISERROR(SEARCH("RECUP DEBIT",VY3)))</formula>
    </cfRule>
    <cfRule type="containsText" dxfId="35753" priority="82540" stopIfTrue="1" operator="containsText" text="Bonification">
      <formula>NOT(ISERROR(SEARCH("Bonification",VY3)))</formula>
    </cfRule>
  </conditionalFormatting>
  <conditionalFormatting sqref="VY2">
    <cfRule type="containsText" dxfId="35752" priority="82537" stopIfTrue="1" operator="containsText" text="RECUP DEBIT">
      <formula>NOT(ISERROR(SEARCH("RECUP DEBIT",VY2)))</formula>
    </cfRule>
    <cfRule type="containsText" dxfId="35751" priority="82538" stopIfTrue="1" operator="containsText" text="Bonification">
      <formula>NOT(ISERROR(SEARCH("Bonification",VY2)))</formula>
    </cfRule>
  </conditionalFormatting>
  <conditionalFormatting sqref="VY2">
    <cfRule type="expression" dxfId="35750" priority="82529" stopIfTrue="1">
      <formula>WEEKDAY(VR$1)=1</formula>
    </cfRule>
    <cfRule type="expression" dxfId="35749" priority="82530" stopIfTrue="1">
      <formula>WEEKDAY(VR$1)=7</formula>
    </cfRule>
    <cfRule type="containsText" dxfId="35748" priority="82531" stopIfTrue="1" operator="containsText" text="Maladie">
      <formula>NOT(ISERROR(SEARCH("Maladie",VY2)))</formula>
    </cfRule>
    <cfRule type="endsWith" dxfId="35747" priority="82532" stopIfTrue="1" operator="endsWith" text="AT">
      <formula>RIGHT(VY2,LEN("AT"))="AT"</formula>
    </cfRule>
    <cfRule type="containsText" dxfId="35746" priority="82533" stopIfTrue="1" operator="containsText" text="Congés">
      <formula>NOT(ISERROR(SEARCH("Congés",VY2)))</formula>
    </cfRule>
    <cfRule type="containsText" dxfId="35745" priority="82534" stopIfTrue="1" operator="containsText" text="RTT">
      <formula>NOT(ISERROR(SEARCH("RTT",VY2)))</formula>
    </cfRule>
    <cfRule type="containsText" dxfId="35744" priority="82535" stopIfTrue="1" operator="containsText" text="REPOS">
      <formula>NOT(ISERROR(SEARCH("REPOS",VY2)))</formula>
    </cfRule>
    <cfRule type="containsText" dxfId="35743" priority="82536" stopIfTrue="1" operator="containsText" text="FORMATION">
      <formula>NOT(ISERROR(SEARCH("FORMATION",VY2)))</formula>
    </cfRule>
  </conditionalFormatting>
  <conditionalFormatting sqref="VY2">
    <cfRule type="expression" dxfId="35742" priority="82521" stopIfTrue="1">
      <formula>WEEKDAY(VR$1)=1</formula>
    </cfRule>
    <cfRule type="expression" dxfId="35741" priority="82522" stopIfTrue="1">
      <formula>WEEKDAY(VR$1)=7</formula>
    </cfRule>
    <cfRule type="containsText" dxfId="35740" priority="82523" stopIfTrue="1" operator="containsText" text="Maladie">
      <formula>NOT(ISERROR(SEARCH("Maladie",VY2)))</formula>
    </cfRule>
    <cfRule type="endsWith" dxfId="35739" priority="82524" stopIfTrue="1" operator="endsWith" text="AT">
      <formula>RIGHT(VY2,LEN("AT"))="AT"</formula>
    </cfRule>
    <cfRule type="containsText" dxfId="35738" priority="82525" stopIfTrue="1" operator="containsText" text="Congés">
      <formula>NOT(ISERROR(SEARCH("Congés",VY2)))</formula>
    </cfRule>
    <cfRule type="containsText" dxfId="35737" priority="82526" stopIfTrue="1" operator="containsText" text="RTT">
      <formula>NOT(ISERROR(SEARCH("RTT",VY2)))</formula>
    </cfRule>
    <cfRule type="containsText" dxfId="35736" priority="82527" stopIfTrue="1" operator="containsText" text="REPOS">
      <formula>NOT(ISERROR(SEARCH("REPOS",VY2)))</formula>
    </cfRule>
    <cfRule type="containsText" dxfId="35735" priority="82528" stopIfTrue="1" operator="containsText" text="FORMATION">
      <formula>NOT(ISERROR(SEARCH("FORMATION",VY2)))</formula>
    </cfRule>
  </conditionalFormatting>
  <conditionalFormatting sqref="VY2">
    <cfRule type="containsText" dxfId="35734" priority="82519" stopIfTrue="1" operator="containsText" text="RECUP DEBIT">
      <formula>NOT(ISERROR(SEARCH("RECUP DEBIT",VY2)))</formula>
    </cfRule>
    <cfRule type="containsText" dxfId="35733" priority="82520" stopIfTrue="1" operator="containsText" text="Bonification">
      <formula>NOT(ISERROR(SEARCH("Bonification",VY2)))</formula>
    </cfRule>
  </conditionalFormatting>
  <conditionalFormatting sqref="VY2">
    <cfRule type="expression" dxfId="35732" priority="82511" stopIfTrue="1">
      <formula>WEEKDAY(VR$1)=1</formula>
    </cfRule>
    <cfRule type="expression" dxfId="35731" priority="82512" stopIfTrue="1">
      <formula>WEEKDAY(VR$1)=7</formula>
    </cfRule>
    <cfRule type="containsText" dxfId="35730" priority="82513" stopIfTrue="1" operator="containsText" text="Maladie">
      <formula>NOT(ISERROR(SEARCH("Maladie",VY2)))</formula>
    </cfRule>
    <cfRule type="endsWith" dxfId="35729" priority="82514" stopIfTrue="1" operator="endsWith" text="AT">
      <formula>RIGHT(VY2,LEN("AT"))="AT"</formula>
    </cfRule>
    <cfRule type="containsText" dxfId="35728" priority="82515" stopIfTrue="1" operator="containsText" text="Congés">
      <formula>NOT(ISERROR(SEARCH("Congés",VY2)))</formula>
    </cfRule>
    <cfRule type="containsText" dxfId="35727" priority="82516" stopIfTrue="1" operator="containsText" text="RTT">
      <formula>NOT(ISERROR(SEARCH("RTT",VY2)))</formula>
    </cfRule>
    <cfRule type="containsText" dxfId="35726" priority="82517" stopIfTrue="1" operator="containsText" text="REPOS">
      <formula>NOT(ISERROR(SEARCH("REPOS",VY2)))</formula>
    </cfRule>
    <cfRule type="containsText" dxfId="35725" priority="82518" stopIfTrue="1" operator="containsText" text="FORMATION">
      <formula>NOT(ISERROR(SEARCH("FORMATION",VY2)))</formula>
    </cfRule>
  </conditionalFormatting>
  <conditionalFormatting sqref="VY2">
    <cfRule type="expression" dxfId="35724" priority="82503" stopIfTrue="1">
      <formula>WEEKDAY(VR$1)=1</formula>
    </cfRule>
    <cfRule type="expression" dxfId="35723" priority="82504" stopIfTrue="1">
      <formula>WEEKDAY(VR$1)=7</formula>
    </cfRule>
    <cfRule type="containsText" dxfId="35722" priority="82505" stopIfTrue="1" operator="containsText" text="Maladie">
      <formula>NOT(ISERROR(SEARCH("Maladie",VY2)))</formula>
    </cfRule>
    <cfRule type="endsWith" dxfId="35721" priority="82506" stopIfTrue="1" operator="endsWith" text="AT">
      <formula>RIGHT(VY2,LEN("AT"))="AT"</formula>
    </cfRule>
    <cfRule type="containsText" dxfId="35720" priority="82507" stopIfTrue="1" operator="containsText" text="Congés">
      <formula>NOT(ISERROR(SEARCH("Congés",VY2)))</formula>
    </cfRule>
    <cfRule type="containsText" dxfId="35719" priority="82508" stopIfTrue="1" operator="containsText" text="RTT">
      <formula>NOT(ISERROR(SEARCH("RTT",VY2)))</formula>
    </cfRule>
    <cfRule type="containsText" dxfId="35718" priority="82509" stopIfTrue="1" operator="containsText" text="REPOS">
      <formula>NOT(ISERROR(SEARCH("REPOS",VY2)))</formula>
    </cfRule>
    <cfRule type="containsText" dxfId="35717" priority="82510" stopIfTrue="1" operator="containsText" text="FORMATION">
      <formula>NOT(ISERROR(SEARCH("FORMATION",VY2)))</formula>
    </cfRule>
  </conditionalFormatting>
  <conditionalFormatting sqref="VY2">
    <cfRule type="containsText" dxfId="35716" priority="82501" stopIfTrue="1" operator="containsText" text="RECUP DEBIT">
      <formula>NOT(ISERROR(SEARCH("RECUP DEBIT",VY2)))</formula>
    </cfRule>
    <cfRule type="containsText" dxfId="35715" priority="82502" stopIfTrue="1" operator="containsText" text="Bonification">
      <formula>NOT(ISERROR(SEARCH("Bonification",VY2)))</formula>
    </cfRule>
  </conditionalFormatting>
  <conditionalFormatting sqref="VY3">
    <cfRule type="expression" dxfId="35714" priority="82493" stopIfTrue="1">
      <formula>WEEKDAY(VR$1)=1</formula>
    </cfRule>
    <cfRule type="expression" dxfId="35713" priority="82494" stopIfTrue="1">
      <formula>WEEKDAY(VR$1)=7</formula>
    </cfRule>
    <cfRule type="containsText" dxfId="35712" priority="82495" stopIfTrue="1" operator="containsText" text="Maladie">
      <formula>NOT(ISERROR(SEARCH("Maladie",VY3)))</formula>
    </cfRule>
    <cfRule type="endsWith" dxfId="35711" priority="82496" stopIfTrue="1" operator="endsWith" text="AT">
      <formula>RIGHT(VY3,LEN("AT"))="AT"</formula>
    </cfRule>
    <cfRule type="containsText" dxfId="35710" priority="82497" stopIfTrue="1" operator="containsText" text="Congés">
      <formula>NOT(ISERROR(SEARCH("Congés",VY3)))</formula>
    </cfRule>
    <cfRule type="containsText" dxfId="35709" priority="82498" stopIfTrue="1" operator="containsText" text="RTT">
      <formula>NOT(ISERROR(SEARCH("RTT",VY3)))</formula>
    </cfRule>
    <cfRule type="containsText" dxfId="35708" priority="82499" stopIfTrue="1" operator="containsText" text="REPOS">
      <formula>NOT(ISERROR(SEARCH("REPOS",VY3)))</formula>
    </cfRule>
    <cfRule type="containsText" dxfId="35707" priority="82500" stopIfTrue="1" operator="containsText" text="FORMATION">
      <formula>NOT(ISERROR(SEARCH("FORMATION",VY3)))</formula>
    </cfRule>
  </conditionalFormatting>
  <conditionalFormatting sqref="VY3">
    <cfRule type="expression" dxfId="35706" priority="82485" stopIfTrue="1">
      <formula>WEEKDAY(VR$1)=1</formula>
    </cfRule>
    <cfRule type="expression" dxfId="35705" priority="82486" stopIfTrue="1">
      <formula>WEEKDAY(VR$1)=7</formula>
    </cfRule>
    <cfRule type="containsText" dxfId="35704" priority="82487" stopIfTrue="1" operator="containsText" text="Maladie">
      <formula>NOT(ISERROR(SEARCH("Maladie",VY3)))</formula>
    </cfRule>
    <cfRule type="endsWith" dxfId="35703" priority="82488" stopIfTrue="1" operator="endsWith" text="AT">
      <formula>RIGHT(VY3,LEN("AT"))="AT"</formula>
    </cfRule>
    <cfRule type="containsText" dxfId="35702" priority="82489" stopIfTrue="1" operator="containsText" text="Congés">
      <formula>NOT(ISERROR(SEARCH("Congés",VY3)))</formula>
    </cfRule>
    <cfRule type="containsText" dxfId="35701" priority="82490" stopIfTrue="1" operator="containsText" text="RTT">
      <formula>NOT(ISERROR(SEARCH("RTT",VY3)))</formula>
    </cfRule>
    <cfRule type="containsText" dxfId="35700" priority="82491" stopIfTrue="1" operator="containsText" text="REPOS">
      <formula>NOT(ISERROR(SEARCH("REPOS",VY3)))</formula>
    </cfRule>
    <cfRule type="containsText" dxfId="35699" priority="82492" stopIfTrue="1" operator="containsText" text="FORMATION">
      <formula>NOT(ISERROR(SEARCH("FORMATION",VY3)))</formula>
    </cfRule>
  </conditionalFormatting>
  <conditionalFormatting sqref="WF2">
    <cfRule type="expression" dxfId="35698" priority="82319" stopIfTrue="1">
      <formula>WEEKDAY(VY$1)=1</formula>
    </cfRule>
    <cfRule type="expression" dxfId="35697" priority="82320" stopIfTrue="1">
      <formula>WEEKDAY(VY$1)=7</formula>
    </cfRule>
    <cfRule type="containsText" dxfId="35696" priority="82321" stopIfTrue="1" operator="containsText" text="Maladie">
      <formula>NOT(ISERROR(SEARCH("Maladie",WF2)))</formula>
    </cfRule>
    <cfRule type="endsWith" dxfId="35695" priority="82322" stopIfTrue="1" operator="endsWith" text="AT">
      <formula>RIGHT(WF2,LEN("AT"))="AT"</formula>
    </cfRule>
    <cfRule type="containsText" dxfId="35694" priority="82323" stopIfTrue="1" operator="containsText" text="Congés">
      <formula>NOT(ISERROR(SEARCH("Congés",WF2)))</formula>
    </cfRule>
    <cfRule type="containsText" dxfId="35693" priority="82324" stopIfTrue="1" operator="containsText" text="RTT">
      <formula>NOT(ISERROR(SEARCH("RTT",WF2)))</formula>
    </cfRule>
    <cfRule type="containsText" dxfId="35692" priority="82325" stopIfTrue="1" operator="containsText" text="REPOS">
      <formula>NOT(ISERROR(SEARCH("REPOS",WF2)))</formula>
    </cfRule>
    <cfRule type="containsText" dxfId="35691" priority="82326" stopIfTrue="1" operator="containsText" text="FORMATION">
      <formula>NOT(ISERROR(SEARCH("FORMATION",WF2)))</formula>
    </cfRule>
  </conditionalFormatting>
  <conditionalFormatting sqref="WF2">
    <cfRule type="expression" dxfId="35690" priority="82311" stopIfTrue="1">
      <formula>WEEKDAY(VY$1)=1</formula>
    </cfRule>
    <cfRule type="expression" dxfId="35689" priority="82312" stopIfTrue="1">
      <formula>WEEKDAY(VY$1)=7</formula>
    </cfRule>
    <cfRule type="containsText" dxfId="35688" priority="82313" stopIfTrue="1" operator="containsText" text="Maladie">
      <formula>NOT(ISERROR(SEARCH("Maladie",WF2)))</formula>
    </cfRule>
    <cfRule type="endsWith" dxfId="35687" priority="82314" stopIfTrue="1" operator="endsWith" text="AT">
      <formula>RIGHT(WF2,LEN("AT"))="AT"</formula>
    </cfRule>
    <cfRule type="containsText" dxfId="35686" priority="82315" stopIfTrue="1" operator="containsText" text="Congés">
      <formula>NOT(ISERROR(SEARCH("Congés",WF2)))</formula>
    </cfRule>
    <cfRule type="containsText" dxfId="35685" priority="82316" stopIfTrue="1" operator="containsText" text="RTT">
      <formula>NOT(ISERROR(SEARCH("RTT",WF2)))</formula>
    </cfRule>
    <cfRule type="containsText" dxfId="35684" priority="82317" stopIfTrue="1" operator="containsText" text="REPOS">
      <formula>NOT(ISERROR(SEARCH("REPOS",WF2)))</formula>
    </cfRule>
    <cfRule type="containsText" dxfId="35683" priority="82318" stopIfTrue="1" operator="containsText" text="FORMATION">
      <formula>NOT(ISERROR(SEARCH("FORMATION",WF2)))</formula>
    </cfRule>
  </conditionalFormatting>
  <conditionalFormatting sqref="WF3">
    <cfRule type="containsText" dxfId="35682" priority="82301" stopIfTrue="1" operator="containsText" text="RECUP DEBIT">
      <formula>NOT(ISERROR(SEARCH("RECUP DEBIT",WF3)))</formula>
    </cfRule>
    <cfRule type="containsText" dxfId="35681" priority="82302" stopIfTrue="1" operator="containsText" text="Bonification">
      <formula>NOT(ISERROR(SEARCH("Bonification",WF3)))</formula>
    </cfRule>
  </conditionalFormatting>
  <conditionalFormatting sqref="WF3">
    <cfRule type="expression" dxfId="35680" priority="82293" stopIfTrue="1">
      <formula>WEEKDAY(VY$1)=1</formula>
    </cfRule>
    <cfRule type="expression" dxfId="35679" priority="82294" stopIfTrue="1">
      <formula>WEEKDAY(VY$1)=7</formula>
    </cfRule>
    <cfRule type="containsText" dxfId="35678" priority="82295" stopIfTrue="1" operator="containsText" text="Maladie">
      <formula>NOT(ISERROR(SEARCH("Maladie",WF3)))</formula>
    </cfRule>
    <cfRule type="endsWith" dxfId="35677" priority="82296" stopIfTrue="1" operator="endsWith" text="AT">
      <formula>RIGHT(WF3,LEN("AT"))="AT"</formula>
    </cfRule>
    <cfRule type="containsText" dxfId="35676" priority="82297" stopIfTrue="1" operator="containsText" text="Congés">
      <formula>NOT(ISERROR(SEARCH("Congés",WF3)))</formula>
    </cfRule>
    <cfRule type="containsText" dxfId="35675" priority="82298" stopIfTrue="1" operator="containsText" text="RTT">
      <formula>NOT(ISERROR(SEARCH("RTT",WF3)))</formula>
    </cfRule>
    <cfRule type="containsText" dxfId="35674" priority="82299" stopIfTrue="1" operator="containsText" text="REPOS">
      <formula>NOT(ISERROR(SEARCH("REPOS",WF3)))</formula>
    </cfRule>
    <cfRule type="containsText" dxfId="35673" priority="82300" stopIfTrue="1" operator="containsText" text="FORMATION">
      <formula>NOT(ISERROR(SEARCH("FORMATION",WF3)))</formula>
    </cfRule>
  </conditionalFormatting>
  <conditionalFormatting sqref="WF3">
    <cfRule type="expression" dxfId="35672" priority="82285" stopIfTrue="1">
      <formula>WEEKDAY(VY$1)=1</formula>
    </cfRule>
    <cfRule type="expression" dxfId="35671" priority="82286" stopIfTrue="1">
      <formula>WEEKDAY(VY$1)=7</formula>
    </cfRule>
    <cfRule type="containsText" dxfId="35670" priority="82287" stopIfTrue="1" operator="containsText" text="Maladie">
      <formula>NOT(ISERROR(SEARCH("Maladie",WF3)))</formula>
    </cfRule>
    <cfRule type="endsWith" dxfId="35669" priority="82288" stopIfTrue="1" operator="endsWith" text="AT">
      <formula>RIGHT(WF3,LEN("AT"))="AT"</formula>
    </cfRule>
    <cfRule type="containsText" dxfId="35668" priority="82289" stopIfTrue="1" operator="containsText" text="Congés">
      <formula>NOT(ISERROR(SEARCH("Congés",WF3)))</formula>
    </cfRule>
    <cfRule type="containsText" dxfId="35667" priority="82290" stopIfTrue="1" operator="containsText" text="RTT">
      <formula>NOT(ISERROR(SEARCH("RTT",WF3)))</formula>
    </cfRule>
    <cfRule type="containsText" dxfId="35666" priority="82291" stopIfTrue="1" operator="containsText" text="REPOS">
      <formula>NOT(ISERROR(SEARCH("REPOS",WF3)))</formula>
    </cfRule>
    <cfRule type="containsText" dxfId="35665" priority="82292" stopIfTrue="1" operator="containsText" text="FORMATION">
      <formula>NOT(ISERROR(SEARCH("FORMATION",WF3)))</formula>
    </cfRule>
  </conditionalFormatting>
  <conditionalFormatting sqref="WF3">
    <cfRule type="expression" dxfId="35664" priority="82259" stopIfTrue="1">
      <formula>WEEKDAY(VY$1)=1</formula>
    </cfRule>
    <cfRule type="expression" dxfId="35663" priority="82260" stopIfTrue="1">
      <formula>WEEKDAY(VY$1)=7</formula>
    </cfRule>
    <cfRule type="containsText" dxfId="35662" priority="82261" stopIfTrue="1" operator="containsText" text="Maladie">
      <formula>NOT(ISERROR(SEARCH("Maladie",WF3)))</formula>
    </cfRule>
    <cfRule type="endsWith" dxfId="35661" priority="82262" stopIfTrue="1" operator="endsWith" text="AT">
      <formula>RIGHT(WF3,LEN("AT"))="AT"</formula>
    </cfRule>
    <cfRule type="containsText" dxfId="35660" priority="82263" stopIfTrue="1" operator="containsText" text="Congés">
      <formula>NOT(ISERROR(SEARCH("Congés",WF3)))</formula>
    </cfRule>
    <cfRule type="containsText" dxfId="35659" priority="82264" stopIfTrue="1" operator="containsText" text="RTT">
      <formula>NOT(ISERROR(SEARCH("RTT",WF3)))</formula>
    </cfRule>
    <cfRule type="containsText" dxfId="35658" priority="82265" stopIfTrue="1" operator="containsText" text="REPOS">
      <formula>NOT(ISERROR(SEARCH("REPOS",WF3)))</formula>
    </cfRule>
    <cfRule type="containsText" dxfId="35657" priority="82266" stopIfTrue="1" operator="containsText" text="FORMATION">
      <formula>NOT(ISERROR(SEARCH("FORMATION",WF3)))</formula>
    </cfRule>
  </conditionalFormatting>
  <conditionalFormatting sqref="WF3">
    <cfRule type="expression" dxfId="35656" priority="82251" stopIfTrue="1">
      <formula>WEEKDAY(VY$1)=1</formula>
    </cfRule>
    <cfRule type="expression" dxfId="35655" priority="82252" stopIfTrue="1">
      <formula>WEEKDAY(VY$1)=7</formula>
    </cfRule>
    <cfRule type="containsText" dxfId="35654" priority="82253" stopIfTrue="1" operator="containsText" text="Maladie">
      <formula>NOT(ISERROR(SEARCH("Maladie",WF3)))</formula>
    </cfRule>
    <cfRule type="endsWith" dxfId="35653" priority="82254" stopIfTrue="1" operator="endsWith" text="AT">
      <formula>RIGHT(WF3,LEN("AT"))="AT"</formula>
    </cfRule>
    <cfRule type="containsText" dxfId="35652" priority="82255" stopIfTrue="1" operator="containsText" text="Congés">
      <formula>NOT(ISERROR(SEARCH("Congés",WF3)))</formula>
    </cfRule>
    <cfRule type="containsText" dxfId="35651" priority="82256" stopIfTrue="1" operator="containsText" text="RTT">
      <formula>NOT(ISERROR(SEARCH("RTT",WF3)))</formula>
    </cfRule>
    <cfRule type="containsText" dxfId="35650" priority="82257" stopIfTrue="1" operator="containsText" text="REPOS">
      <formula>NOT(ISERROR(SEARCH("REPOS",WF3)))</formula>
    </cfRule>
    <cfRule type="containsText" dxfId="35649" priority="82258" stopIfTrue="1" operator="containsText" text="FORMATION">
      <formula>NOT(ISERROR(SEARCH("FORMATION",WF3)))</formula>
    </cfRule>
  </conditionalFormatting>
  <conditionalFormatting sqref="VD3">
    <cfRule type="expression" dxfId="35648" priority="82219" stopIfTrue="1">
      <formula>WEEKDAY(VD$1)=1</formula>
    </cfRule>
    <cfRule type="expression" dxfId="35647" priority="82220" stopIfTrue="1">
      <formula>WEEKDAY(VD$1)=7</formula>
    </cfRule>
    <cfRule type="containsText" dxfId="35646" priority="82221" stopIfTrue="1" operator="containsText" text="Maladie">
      <formula>NOT(ISERROR(SEARCH("Maladie",VD3)))</formula>
    </cfRule>
    <cfRule type="endsWith" dxfId="35645" priority="82222" stopIfTrue="1" operator="endsWith" text="AT">
      <formula>RIGHT(VD3,LEN("AT"))="AT"</formula>
    </cfRule>
    <cfRule type="containsText" dxfId="35644" priority="82223" stopIfTrue="1" operator="containsText" text="Congés">
      <formula>NOT(ISERROR(SEARCH("Congés",VD3)))</formula>
    </cfRule>
    <cfRule type="containsText" dxfId="35643" priority="82224" stopIfTrue="1" operator="containsText" text="RTT">
      <formula>NOT(ISERROR(SEARCH("RTT",VD3)))</formula>
    </cfRule>
    <cfRule type="containsText" dxfId="35642" priority="82225" stopIfTrue="1" operator="containsText" text="FORMATION">
      <formula>NOT(ISERROR(SEARCH("FORMATION",VD3)))</formula>
    </cfRule>
    <cfRule type="containsText" dxfId="35641" priority="82226" stopIfTrue="1" operator="containsText" text="REPOS">
      <formula>NOT(ISERROR(SEARCH("REPOS",VD3)))</formula>
    </cfRule>
  </conditionalFormatting>
  <conditionalFormatting sqref="VD3">
    <cfRule type="containsText" dxfId="35640" priority="82217" stopIfTrue="1" operator="containsText" text="RECUP DEBIT">
      <formula>NOT(ISERROR(SEARCH("RECUP DEBIT",VD3)))</formula>
    </cfRule>
    <cfRule type="containsText" dxfId="35639" priority="82218" stopIfTrue="1" operator="containsText" text="Bonification">
      <formula>NOT(ISERROR(SEARCH("Bonification",VD3)))</formula>
    </cfRule>
  </conditionalFormatting>
  <conditionalFormatting sqref="VD3">
    <cfRule type="containsText" dxfId="35638" priority="82215" stopIfTrue="1" operator="containsText" text="RECUP DEBIT">
      <formula>NOT(ISERROR(SEARCH("RECUP DEBIT",VD3)))</formula>
    </cfRule>
    <cfRule type="containsText" dxfId="35637" priority="82216" stopIfTrue="1" operator="containsText" text="Bonification">
      <formula>NOT(ISERROR(SEARCH("Bonification",VD3)))</formula>
    </cfRule>
  </conditionalFormatting>
  <conditionalFormatting sqref="VD3">
    <cfRule type="expression" dxfId="35636" priority="82207" stopIfTrue="1">
      <formula>WEEKDAY(UW$1)=1</formula>
    </cfRule>
    <cfRule type="expression" dxfId="35635" priority="82208" stopIfTrue="1">
      <formula>WEEKDAY(UW$1)=7</formula>
    </cfRule>
    <cfRule type="containsText" dxfId="35634" priority="82209" stopIfTrue="1" operator="containsText" text="Maladie">
      <formula>NOT(ISERROR(SEARCH("Maladie",VD3)))</formula>
    </cfRule>
    <cfRule type="endsWith" dxfId="35633" priority="82210" stopIfTrue="1" operator="endsWith" text="AT">
      <formula>RIGHT(VD3,LEN("AT"))="AT"</formula>
    </cfRule>
    <cfRule type="containsText" dxfId="35632" priority="82211" stopIfTrue="1" operator="containsText" text="Congés">
      <formula>NOT(ISERROR(SEARCH("Congés",VD3)))</formula>
    </cfRule>
    <cfRule type="containsText" dxfId="35631" priority="82212" stopIfTrue="1" operator="containsText" text="RTT">
      <formula>NOT(ISERROR(SEARCH("RTT",VD3)))</formula>
    </cfRule>
    <cfRule type="containsText" dxfId="35630" priority="82213" stopIfTrue="1" operator="containsText" text="REPOS">
      <formula>NOT(ISERROR(SEARCH("REPOS",VD3)))</formula>
    </cfRule>
    <cfRule type="containsText" dxfId="35629" priority="82214" stopIfTrue="1" operator="containsText" text="FORMATION">
      <formula>NOT(ISERROR(SEARCH("FORMATION",VD3)))</formula>
    </cfRule>
  </conditionalFormatting>
  <conditionalFormatting sqref="VD3">
    <cfRule type="expression" dxfId="35628" priority="82199" stopIfTrue="1">
      <formula>WEEKDAY(UW$1)=1</formula>
    </cfRule>
    <cfRule type="expression" dxfId="35627" priority="82200" stopIfTrue="1">
      <formula>WEEKDAY(UW$1)=7</formula>
    </cfRule>
    <cfRule type="containsText" dxfId="35626" priority="82201" stopIfTrue="1" operator="containsText" text="Maladie">
      <formula>NOT(ISERROR(SEARCH("Maladie",VD3)))</formula>
    </cfRule>
    <cfRule type="endsWith" dxfId="35625" priority="82202" stopIfTrue="1" operator="endsWith" text="AT">
      <formula>RIGHT(VD3,LEN("AT"))="AT"</formula>
    </cfRule>
    <cfRule type="containsText" dxfId="35624" priority="82203" stopIfTrue="1" operator="containsText" text="Congés">
      <formula>NOT(ISERROR(SEARCH("Congés",VD3)))</formula>
    </cfRule>
    <cfRule type="containsText" dxfId="35623" priority="82204" stopIfTrue="1" operator="containsText" text="RTT">
      <formula>NOT(ISERROR(SEARCH("RTT",VD3)))</formula>
    </cfRule>
    <cfRule type="containsText" dxfId="35622" priority="82205" stopIfTrue="1" operator="containsText" text="REPOS">
      <formula>NOT(ISERROR(SEARCH("REPOS",VD3)))</formula>
    </cfRule>
    <cfRule type="containsText" dxfId="35621" priority="82206" stopIfTrue="1" operator="containsText" text="FORMATION">
      <formula>NOT(ISERROR(SEARCH("FORMATION",VD3)))</formula>
    </cfRule>
  </conditionalFormatting>
  <conditionalFormatting sqref="WL2:WM2">
    <cfRule type="expression" dxfId="35620" priority="82175" stopIfTrue="1">
      <formula>WEEKDAY(WE$1)=1</formula>
    </cfRule>
    <cfRule type="expression" dxfId="35619" priority="82176" stopIfTrue="1">
      <formula>WEEKDAY(WE$1)=7</formula>
    </cfRule>
    <cfRule type="containsText" dxfId="35618" priority="82177" stopIfTrue="1" operator="containsText" text="Maladie">
      <formula>NOT(ISERROR(SEARCH("Maladie",WL2)))</formula>
    </cfRule>
    <cfRule type="endsWith" dxfId="35617" priority="82178" stopIfTrue="1" operator="endsWith" text="AT">
      <formula>RIGHT(WL2,LEN("AT"))="AT"</formula>
    </cfRule>
    <cfRule type="containsText" dxfId="35616" priority="82179" stopIfTrue="1" operator="containsText" text="Congés">
      <formula>NOT(ISERROR(SEARCH("Congés",WL2)))</formula>
    </cfRule>
    <cfRule type="containsText" dxfId="35615" priority="82180" stopIfTrue="1" operator="containsText" text="RTT">
      <formula>NOT(ISERROR(SEARCH("RTT",WL2)))</formula>
    </cfRule>
    <cfRule type="containsText" dxfId="35614" priority="82181" stopIfTrue="1" operator="containsText" text="REPOS">
      <formula>NOT(ISERROR(SEARCH("REPOS",WL2)))</formula>
    </cfRule>
    <cfRule type="containsText" dxfId="35613" priority="82182" stopIfTrue="1" operator="containsText" text="FORMATION">
      <formula>NOT(ISERROR(SEARCH("FORMATION",WL2)))</formula>
    </cfRule>
  </conditionalFormatting>
  <conditionalFormatting sqref="WL3:WM3">
    <cfRule type="containsText" dxfId="35612" priority="82157" stopIfTrue="1" operator="containsText" text="RECUP DEBIT">
      <formula>NOT(ISERROR(SEARCH("RECUP DEBIT",WL3)))</formula>
    </cfRule>
    <cfRule type="containsText" dxfId="35611" priority="82158" stopIfTrue="1" operator="containsText" text="Bonification">
      <formula>NOT(ISERROR(SEARCH("Bonification",WL3)))</formula>
    </cfRule>
  </conditionalFormatting>
  <conditionalFormatting sqref="WL3:WM3">
    <cfRule type="expression" dxfId="35610" priority="82149" stopIfTrue="1">
      <formula>WEEKDAY(WE$1)=1</formula>
    </cfRule>
    <cfRule type="expression" dxfId="35609" priority="82150" stopIfTrue="1">
      <formula>WEEKDAY(WE$1)=7</formula>
    </cfRule>
    <cfRule type="containsText" dxfId="35608" priority="82151" stopIfTrue="1" operator="containsText" text="Maladie">
      <formula>NOT(ISERROR(SEARCH("Maladie",WL3)))</formula>
    </cfRule>
    <cfRule type="endsWith" dxfId="35607" priority="82152" stopIfTrue="1" operator="endsWith" text="AT">
      <formula>RIGHT(WL3,LEN("AT"))="AT"</formula>
    </cfRule>
    <cfRule type="containsText" dxfId="35606" priority="82153" stopIfTrue="1" operator="containsText" text="Congés">
      <formula>NOT(ISERROR(SEARCH("Congés",WL3)))</formula>
    </cfRule>
    <cfRule type="containsText" dxfId="35605" priority="82154" stopIfTrue="1" operator="containsText" text="RTT">
      <formula>NOT(ISERROR(SEARCH("RTT",WL3)))</formula>
    </cfRule>
    <cfRule type="containsText" dxfId="35604" priority="82155" stopIfTrue="1" operator="containsText" text="REPOS">
      <formula>NOT(ISERROR(SEARCH("REPOS",WL3)))</formula>
    </cfRule>
    <cfRule type="containsText" dxfId="35603" priority="82156" stopIfTrue="1" operator="containsText" text="FORMATION">
      <formula>NOT(ISERROR(SEARCH("FORMATION",WL3)))</formula>
    </cfRule>
  </conditionalFormatting>
  <conditionalFormatting sqref="WS2:WT2">
    <cfRule type="expression" dxfId="35602" priority="81941" stopIfTrue="1">
      <formula>WEEKDAY(WL$1)=1</formula>
    </cfRule>
    <cfRule type="expression" dxfId="35601" priority="81942" stopIfTrue="1">
      <formula>WEEKDAY(WL$1)=7</formula>
    </cfRule>
    <cfRule type="containsText" dxfId="35600" priority="81943" stopIfTrue="1" operator="containsText" text="Maladie">
      <formula>NOT(ISERROR(SEARCH("Maladie",WS2)))</formula>
    </cfRule>
    <cfRule type="endsWith" dxfId="35599" priority="81944" stopIfTrue="1" operator="endsWith" text="AT">
      <formula>RIGHT(WS2,LEN("AT"))="AT"</formula>
    </cfRule>
    <cfRule type="containsText" dxfId="35598" priority="81945" stopIfTrue="1" operator="containsText" text="Congés">
      <formula>NOT(ISERROR(SEARCH("Congés",WS2)))</formula>
    </cfRule>
    <cfRule type="containsText" dxfId="35597" priority="81946" stopIfTrue="1" operator="containsText" text="RTT">
      <formula>NOT(ISERROR(SEARCH("RTT",WS2)))</formula>
    </cfRule>
    <cfRule type="containsText" dxfId="35596" priority="81947" stopIfTrue="1" operator="containsText" text="REPOS">
      <formula>NOT(ISERROR(SEARCH("REPOS",WS2)))</formula>
    </cfRule>
    <cfRule type="containsText" dxfId="35595" priority="81948" stopIfTrue="1" operator="containsText" text="FORMATION">
      <formula>NOT(ISERROR(SEARCH("FORMATION",WS2)))</formula>
    </cfRule>
  </conditionalFormatting>
  <conditionalFormatting sqref="WS3:WT3">
    <cfRule type="containsText" dxfId="35594" priority="81923" stopIfTrue="1" operator="containsText" text="RECUP DEBIT">
      <formula>NOT(ISERROR(SEARCH("RECUP DEBIT",WS3)))</formula>
    </cfRule>
    <cfRule type="containsText" dxfId="35593" priority="81924" stopIfTrue="1" operator="containsText" text="Bonification">
      <formula>NOT(ISERROR(SEARCH("Bonification",WS3)))</formula>
    </cfRule>
  </conditionalFormatting>
  <conditionalFormatting sqref="WS3:WT3">
    <cfRule type="expression" dxfId="35592" priority="81915" stopIfTrue="1">
      <formula>WEEKDAY(WL$1)=1</formula>
    </cfRule>
    <cfRule type="expression" dxfId="35591" priority="81916" stopIfTrue="1">
      <formula>WEEKDAY(WL$1)=7</formula>
    </cfRule>
    <cfRule type="containsText" dxfId="35590" priority="81917" stopIfTrue="1" operator="containsText" text="Maladie">
      <formula>NOT(ISERROR(SEARCH("Maladie",WS3)))</formula>
    </cfRule>
    <cfRule type="endsWith" dxfId="35589" priority="81918" stopIfTrue="1" operator="endsWith" text="AT">
      <formula>RIGHT(WS3,LEN("AT"))="AT"</formula>
    </cfRule>
    <cfRule type="containsText" dxfId="35588" priority="81919" stopIfTrue="1" operator="containsText" text="Congés">
      <formula>NOT(ISERROR(SEARCH("Congés",WS3)))</formula>
    </cfRule>
    <cfRule type="containsText" dxfId="35587" priority="81920" stopIfTrue="1" operator="containsText" text="RTT">
      <formula>NOT(ISERROR(SEARCH("RTT",WS3)))</formula>
    </cfRule>
    <cfRule type="containsText" dxfId="35586" priority="81921" stopIfTrue="1" operator="containsText" text="REPOS">
      <formula>NOT(ISERROR(SEARCH("REPOS",WS3)))</formula>
    </cfRule>
    <cfRule type="containsText" dxfId="35585" priority="81922" stopIfTrue="1" operator="containsText" text="FORMATION">
      <formula>NOT(ISERROR(SEARCH("FORMATION",WS3)))</formula>
    </cfRule>
  </conditionalFormatting>
  <conditionalFormatting sqref="XG3:XH3 WZ3:XA3">
    <cfRule type="containsText" dxfId="35584" priority="81321" stopIfTrue="1" operator="containsText" text="RECUP DEBIT">
      <formula>NOT(ISERROR(SEARCH("RECUP DEBIT",WZ3)))</formula>
    </cfRule>
    <cfRule type="containsText" dxfId="35583" priority="81322" stopIfTrue="1" operator="containsText" text="Bonification">
      <formula>NOT(ISERROR(SEARCH("Bonification",WZ3)))</formula>
    </cfRule>
  </conditionalFormatting>
  <conditionalFormatting sqref="XG3:XH3 WZ3:XA3">
    <cfRule type="expression" dxfId="35582" priority="81313" stopIfTrue="1">
      <formula>WEEKDAY(WS$1)=1</formula>
    </cfRule>
    <cfRule type="expression" dxfId="35581" priority="81314" stopIfTrue="1">
      <formula>WEEKDAY(WS$1)=7</formula>
    </cfRule>
    <cfRule type="containsText" dxfId="35580" priority="81315" stopIfTrue="1" operator="containsText" text="Maladie">
      <formula>NOT(ISERROR(SEARCH("Maladie",WZ3)))</formula>
    </cfRule>
    <cfRule type="endsWith" dxfId="35579" priority="81316" stopIfTrue="1" operator="endsWith" text="AT">
      <formula>RIGHT(WZ3,LEN("AT"))="AT"</formula>
    </cfRule>
    <cfRule type="containsText" dxfId="35578" priority="81317" stopIfTrue="1" operator="containsText" text="Congés">
      <formula>NOT(ISERROR(SEARCH("Congés",WZ3)))</formula>
    </cfRule>
    <cfRule type="containsText" dxfId="35577" priority="81318" stopIfTrue="1" operator="containsText" text="RTT">
      <formula>NOT(ISERROR(SEARCH("RTT",WZ3)))</formula>
    </cfRule>
    <cfRule type="containsText" dxfId="35576" priority="81319" stopIfTrue="1" operator="containsText" text="REPOS">
      <formula>NOT(ISERROR(SEARCH("REPOS",WZ3)))</formula>
    </cfRule>
    <cfRule type="containsText" dxfId="35575" priority="81320" stopIfTrue="1" operator="containsText" text="FORMATION">
      <formula>NOT(ISERROR(SEARCH("FORMATION",WZ3)))</formula>
    </cfRule>
  </conditionalFormatting>
  <conditionalFormatting sqref="WV3 XC3 XJ3">
    <cfRule type="expression" dxfId="35574" priority="81305" stopIfTrue="1">
      <formula>WEEKDAY(WV$1)=1</formula>
    </cfRule>
    <cfRule type="expression" dxfId="35573" priority="81306" stopIfTrue="1">
      <formula>WEEKDAY(WV$1)=7</formula>
    </cfRule>
    <cfRule type="containsText" dxfId="35572" priority="81307" stopIfTrue="1" operator="containsText" text="Maladie">
      <formula>NOT(ISERROR(SEARCH("Maladie",WV3)))</formula>
    </cfRule>
    <cfRule type="endsWith" dxfId="35571" priority="81308" stopIfTrue="1" operator="endsWith" text="AT">
      <formula>RIGHT(WV3,LEN("AT"))="AT"</formula>
    </cfRule>
    <cfRule type="containsText" dxfId="35570" priority="81309" stopIfTrue="1" operator="containsText" text="Congés">
      <formula>NOT(ISERROR(SEARCH("Congés",WV3)))</formula>
    </cfRule>
    <cfRule type="containsText" dxfId="35569" priority="81310" stopIfTrue="1" operator="containsText" text="RTT">
      <formula>NOT(ISERROR(SEARCH("RTT",WV3)))</formula>
    </cfRule>
    <cfRule type="containsText" dxfId="35568" priority="81311" stopIfTrue="1" operator="containsText" text="FORMATION">
      <formula>NOT(ISERROR(SEARCH("FORMATION",WV3)))</formula>
    </cfRule>
    <cfRule type="containsText" dxfId="35567" priority="81312" stopIfTrue="1" operator="containsText" text="REPOS">
      <formula>NOT(ISERROR(SEARCH("REPOS",WV3)))</formula>
    </cfRule>
  </conditionalFormatting>
  <conditionalFormatting sqref="WV3 XC3 XJ3">
    <cfRule type="containsText" dxfId="35566" priority="81303" stopIfTrue="1" operator="containsText" text="RECUP DEBIT">
      <formula>NOT(ISERROR(SEARCH("RECUP DEBIT",WV3)))</formula>
    </cfRule>
    <cfRule type="containsText" dxfId="35565" priority="81304" stopIfTrue="1" operator="containsText" text="Bonification">
      <formula>NOT(ISERROR(SEARCH("Bonification",WV3)))</formula>
    </cfRule>
  </conditionalFormatting>
  <conditionalFormatting sqref="WZ2:XA2 XG2:XH2">
    <cfRule type="expression" dxfId="35564" priority="80935" stopIfTrue="1">
      <formula>WEEKDAY(WS$1)=1</formula>
    </cfRule>
    <cfRule type="expression" dxfId="35563" priority="80936" stopIfTrue="1">
      <formula>WEEKDAY(WS$1)=7</formula>
    </cfRule>
    <cfRule type="containsText" dxfId="35562" priority="80937" stopIfTrue="1" operator="containsText" text="Maladie">
      <formula>NOT(ISERROR(SEARCH("Maladie",WZ2)))</formula>
    </cfRule>
    <cfRule type="endsWith" dxfId="35561" priority="80938" stopIfTrue="1" operator="endsWith" text="AT">
      <formula>RIGHT(WZ2,LEN("AT"))="AT"</formula>
    </cfRule>
    <cfRule type="containsText" dxfId="35560" priority="80939" stopIfTrue="1" operator="containsText" text="Congés">
      <formula>NOT(ISERROR(SEARCH("Congés",WZ2)))</formula>
    </cfRule>
    <cfRule type="containsText" dxfId="35559" priority="80940" stopIfTrue="1" operator="containsText" text="RTT">
      <formula>NOT(ISERROR(SEARCH("RTT",WZ2)))</formula>
    </cfRule>
    <cfRule type="containsText" dxfId="35558" priority="80941" stopIfTrue="1" operator="containsText" text="REPOS">
      <formula>NOT(ISERROR(SEARCH("REPOS",WZ2)))</formula>
    </cfRule>
    <cfRule type="containsText" dxfId="35557" priority="80942" stopIfTrue="1" operator="containsText" text="FORMATION">
      <formula>NOT(ISERROR(SEARCH("FORMATION",WZ2)))</formula>
    </cfRule>
  </conditionalFormatting>
  <conditionalFormatting sqref="XH3">
    <cfRule type="expression" dxfId="35556" priority="80819" stopIfTrue="1">
      <formula>WEEKDAY(XA$1)=1</formula>
    </cfRule>
    <cfRule type="expression" dxfId="35555" priority="80820" stopIfTrue="1">
      <formula>WEEKDAY(XA$1)=7</formula>
    </cfRule>
    <cfRule type="containsText" dxfId="35554" priority="80821" stopIfTrue="1" operator="containsText" text="Maladie">
      <formula>NOT(ISERROR(SEARCH("Maladie",XH3)))</formula>
    </cfRule>
    <cfRule type="endsWith" dxfId="35553" priority="80822" stopIfTrue="1" operator="endsWith" text="AT">
      <formula>RIGHT(XH3,LEN("AT"))="AT"</formula>
    </cfRule>
    <cfRule type="containsText" dxfId="35552" priority="80823" stopIfTrue="1" operator="containsText" text="Congés">
      <formula>NOT(ISERROR(SEARCH("Congés",XH3)))</formula>
    </cfRule>
    <cfRule type="containsText" dxfId="35551" priority="80824" stopIfTrue="1" operator="containsText" text="RTT">
      <formula>NOT(ISERROR(SEARCH("RTT",XH3)))</formula>
    </cfRule>
    <cfRule type="containsText" dxfId="35550" priority="80825" stopIfTrue="1" operator="containsText" text="REPOS">
      <formula>NOT(ISERROR(SEARCH("REPOS",XH3)))</formula>
    </cfRule>
    <cfRule type="containsText" dxfId="35549" priority="80826" stopIfTrue="1" operator="containsText" text="FORMATION">
      <formula>NOT(ISERROR(SEARCH("FORMATION",XH3)))</formula>
    </cfRule>
  </conditionalFormatting>
  <conditionalFormatting sqref="XH3">
    <cfRule type="expression" dxfId="35548" priority="80811" stopIfTrue="1">
      <formula>WEEKDAY(XA$1)=1</formula>
    </cfRule>
    <cfRule type="expression" dxfId="35547" priority="80812" stopIfTrue="1">
      <formula>WEEKDAY(XA$1)=7</formula>
    </cfRule>
    <cfRule type="containsText" dxfId="35546" priority="80813" stopIfTrue="1" operator="containsText" text="Maladie">
      <formula>NOT(ISERROR(SEARCH("Maladie",XH3)))</formula>
    </cfRule>
    <cfRule type="endsWith" dxfId="35545" priority="80814" stopIfTrue="1" operator="endsWith" text="AT">
      <formula>RIGHT(XH3,LEN("AT"))="AT"</formula>
    </cfRule>
    <cfRule type="containsText" dxfId="35544" priority="80815" stopIfTrue="1" operator="containsText" text="Congés">
      <formula>NOT(ISERROR(SEARCH("Congés",XH3)))</formula>
    </cfRule>
    <cfRule type="containsText" dxfId="35543" priority="80816" stopIfTrue="1" operator="containsText" text="RTT">
      <formula>NOT(ISERROR(SEARCH("RTT",XH3)))</formula>
    </cfRule>
    <cfRule type="containsText" dxfId="35542" priority="80817" stopIfTrue="1" operator="containsText" text="REPOS">
      <formula>NOT(ISERROR(SEARCH("REPOS",XH3)))</formula>
    </cfRule>
    <cfRule type="containsText" dxfId="35541" priority="80818" stopIfTrue="1" operator="containsText" text="FORMATION">
      <formula>NOT(ISERROR(SEARCH("FORMATION",XH3)))</formula>
    </cfRule>
  </conditionalFormatting>
  <conditionalFormatting sqref="XA3">
    <cfRule type="expression" dxfId="35540" priority="80803" stopIfTrue="1">
      <formula>WEEKDAY(WT$1)=1</formula>
    </cfRule>
    <cfRule type="expression" dxfId="35539" priority="80804" stopIfTrue="1">
      <formula>WEEKDAY(WT$1)=7</formula>
    </cfRule>
    <cfRule type="containsText" dxfId="35538" priority="80805" stopIfTrue="1" operator="containsText" text="Maladie">
      <formula>NOT(ISERROR(SEARCH("Maladie",XA3)))</formula>
    </cfRule>
    <cfRule type="endsWith" dxfId="35537" priority="80806" stopIfTrue="1" operator="endsWith" text="AT">
      <formula>RIGHT(XA3,LEN("AT"))="AT"</formula>
    </cfRule>
    <cfRule type="containsText" dxfId="35536" priority="80807" stopIfTrue="1" operator="containsText" text="Congés">
      <formula>NOT(ISERROR(SEARCH("Congés",XA3)))</formula>
    </cfRule>
    <cfRule type="containsText" dxfId="35535" priority="80808" stopIfTrue="1" operator="containsText" text="RTT">
      <formula>NOT(ISERROR(SEARCH("RTT",XA3)))</formula>
    </cfRule>
    <cfRule type="containsText" dxfId="35534" priority="80809" stopIfTrue="1" operator="containsText" text="REPOS">
      <formula>NOT(ISERROR(SEARCH("REPOS",XA3)))</formula>
    </cfRule>
    <cfRule type="containsText" dxfId="35533" priority="80810" stopIfTrue="1" operator="containsText" text="FORMATION">
      <formula>NOT(ISERROR(SEARCH("FORMATION",XA3)))</formula>
    </cfRule>
  </conditionalFormatting>
  <conditionalFormatting sqref="XA3">
    <cfRule type="expression" dxfId="35532" priority="80795" stopIfTrue="1">
      <formula>WEEKDAY(WT$1)=1</formula>
    </cfRule>
    <cfRule type="expression" dxfId="35531" priority="80796" stopIfTrue="1">
      <formula>WEEKDAY(WT$1)=7</formula>
    </cfRule>
    <cfRule type="containsText" dxfId="35530" priority="80797" stopIfTrue="1" operator="containsText" text="Maladie">
      <formula>NOT(ISERROR(SEARCH("Maladie",XA3)))</formula>
    </cfRule>
    <cfRule type="endsWith" dxfId="35529" priority="80798" stopIfTrue="1" operator="endsWith" text="AT">
      <formula>RIGHT(XA3,LEN("AT"))="AT"</formula>
    </cfRule>
    <cfRule type="containsText" dxfId="35528" priority="80799" stopIfTrue="1" operator="containsText" text="Congés">
      <formula>NOT(ISERROR(SEARCH("Congés",XA3)))</formula>
    </cfRule>
    <cfRule type="containsText" dxfId="35527" priority="80800" stopIfTrue="1" operator="containsText" text="RTT">
      <formula>NOT(ISERROR(SEARCH("RTT",XA3)))</formula>
    </cfRule>
    <cfRule type="containsText" dxfId="35526" priority="80801" stopIfTrue="1" operator="containsText" text="REPOS">
      <formula>NOT(ISERROR(SEARCH("REPOS",XA3)))</formula>
    </cfRule>
    <cfRule type="containsText" dxfId="35525" priority="80802" stopIfTrue="1" operator="containsText" text="FORMATION">
      <formula>NOT(ISERROR(SEARCH("FORMATION",XA3)))</formula>
    </cfRule>
  </conditionalFormatting>
  <conditionalFormatting sqref="XN2:XV2 XN3:XS3 XU3:XV3">
    <cfRule type="expression" dxfId="35524" priority="80709" stopIfTrue="1">
      <formula>WEEKDAY(XN$1)=1</formula>
    </cfRule>
    <cfRule type="expression" dxfId="35523" priority="80710" stopIfTrue="1">
      <formula>WEEKDAY(XN$1)=7</formula>
    </cfRule>
    <cfRule type="containsText" dxfId="35522" priority="80711" stopIfTrue="1" operator="containsText" text="Maladie">
      <formula>NOT(ISERROR(SEARCH("Maladie",XN2)))</formula>
    </cfRule>
    <cfRule type="endsWith" dxfId="35521" priority="80712" stopIfTrue="1" operator="endsWith" text="AT">
      <formula>RIGHT(XN2,LEN("AT"))="AT"</formula>
    </cfRule>
    <cfRule type="containsText" dxfId="35520" priority="80713" stopIfTrue="1" operator="containsText" text="Congés">
      <formula>NOT(ISERROR(SEARCH("Congés",XN2)))</formula>
    </cfRule>
    <cfRule type="containsText" dxfId="35519" priority="80714" stopIfTrue="1" operator="containsText" text="RTT">
      <formula>NOT(ISERROR(SEARCH("RTT",XN2)))</formula>
    </cfRule>
    <cfRule type="containsText" dxfId="35518" priority="80715" stopIfTrue="1" operator="containsText" text="FORMATION">
      <formula>NOT(ISERROR(SEARCH("FORMATION",XN2)))</formula>
    </cfRule>
    <cfRule type="containsText" dxfId="35517" priority="80716" stopIfTrue="1" operator="containsText" text="REPOS">
      <formula>NOT(ISERROR(SEARCH("REPOS",XN2)))</formula>
    </cfRule>
  </conditionalFormatting>
  <conditionalFormatting sqref="XN2:XV2 XN3:XS3 XU3:XV3">
    <cfRule type="containsText" dxfId="35516" priority="80707" stopIfTrue="1" operator="containsText" text="RECUP DEBIT">
      <formula>NOT(ISERROR(SEARCH("RECUP DEBIT",XN2)))</formula>
    </cfRule>
    <cfRule type="containsText" dxfId="35515" priority="80708" stopIfTrue="1" operator="containsText" text="Bonification">
      <formula>NOT(ISERROR(SEARCH("Bonification",XN2)))</formula>
    </cfRule>
  </conditionalFormatting>
  <conditionalFormatting sqref="XN2:XV2 XN3:XS3 XU3:XV3">
    <cfRule type="containsText" dxfId="35514" priority="80705" stopIfTrue="1" operator="containsText" text="BONIFICATION">
      <formula>NOT(ISERROR(SEARCH("BONIFICATION",XN2)))</formula>
    </cfRule>
    <cfRule type="containsText" dxfId="35513" priority="80706" stopIfTrue="1" operator="containsText" text="RECUP DEBIT">
      <formula>NOT(ISERROR(SEARCH("RECUP DEBIT",XN2)))</formula>
    </cfRule>
  </conditionalFormatting>
  <conditionalFormatting sqref="XN2:XV2 XN3:XS3 XU3:XV3">
    <cfRule type="containsText" dxfId="35512" priority="80704" stopIfTrue="1" operator="containsText" text="ENFANT MALADE">
      <formula>NOT(ISERROR(SEARCH("ENFANT MALADE",XN2)))</formula>
    </cfRule>
  </conditionalFormatting>
  <conditionalFormatting sqref="XN3:XO3">
    <cfRule type="containsText" dxfId="35511" priority="80648" stopIfTrue="1" operator="containsText" text="RECUP DEBIT">
      <formula>NOT(ISERROR(SEARCH("RECUP DEBIT",XN3)))</formula>
    </cfRule>
    <cfRule type="containsText" dxfId="35510" priority="80649" stopIfTrue="1" operator="containsText" text="Bonification">
      <formula>NOT(ISERROR(SEARCH("Bonification",XN3)))</formula>
    </cfRule>
  </conditionalFormatting>
  <conditionalFormatting sqref="XN3:XO3">
    <cfRule type="expression" dxfId="35509" priority="80640" stopIfTrue="1">
      <formula>WEEKDAY(XG$1)=1</formula>
    </cfRule>
    <cfRule type="expression" dxfId="35508" priority="80641" stopIfTrue="1">
      <formula>WEEKDAY(XG$1)=7</formula>
    </cfRule>
    <cfRule type="containsText" dxfId="35507" priority="80642" stopIfTrue="1" operator="containsText" text="Maladie">
      <formula>NOT(ISERROR(SEARCH("Maladie",XN3)))</formula>
    </cfRule>
    <cfRule type="endsWith" dxfId="35506" priority="80643" stopIfTrue="1" operator="endsWith" text="AT">
      <formula>RIGHT(XN3,LEN("AT"))="AT"</formula>
    </cfRule>
    <cfRule type="containsText" dxfId="35505" priority="80644" stopIfTrue="1" operator="containsText" text="Congés">
      <formula>NOT(ISERROR(SEARCH("Congés",XN3)))</formula>
    </cfRule>
    <cfRule type="containsText" dxfId="35504" priority="80645" stopIfTrue="1" operator="containsText" text="RTT">
      <formula>NOT(ISERROR(SEARCH("RTT",XN3)))</formula>
    </cfRule>
    <cfRule type="containsText" dxfId="35503" priority="80646" stopIfTrue="1" operator="containsText" text="REPOS">
      <formula>NOT(ISERROR(SEARCH("REPOS",XN3)))</formula>
    </cfRule>
    <cfRule type="containsText" dxfId="35502" priority="80647" stopIfTrue="1" operator="containsText" text="FORMATION">
      <formula>NOT(ISERROR(SEARCH("FORMATION",XN3)))</formula>
    </cfRule>
  </conditionalFormatting>
  <conditionalFormatting sqref="XU3:XV3">
    <cfRule type="containsText" dxfId="35501" priority="80392" stopIfTrue="1" operator="containsText" text="RECUP DEBIT">
      <formula>NOT(ISERROR(SEARCH("RECUP DEBIT",XU3)))</formula>
    </cfRule>
    <cfRule type="containsText" dxfId="35500" priority="80393" stopIfTrue="1" operator="containsText" text="Bonification">
      <formula>NOT(ISERROR(SEARCH("Bonification",XU3)))</formula>
    </cfRule>
  </conditionalFormatting>
  <conditionalFormatting sqref="XU3:XV3">
    <cfRule type="expression" dxfId="35499" priority="80384" stopIfTrue="1">
      <formula>WEEKDAY(XN$1)=1</formula>
    </cfRule>
    <cfRule type="expression" dxfId="35498" priority="80385" stopIfTrue="1">
      <formula>WEEKDAY(XN$1)=7</formula>
    </cfRule>
    <cfRule type="containsText" dxfId="35497" priority="80386" stopIfTrue="1" operator="containsText" text="Maladie">
      <formula>NOT(ISERROR(SEARCH("Maladie",XU3)))</formula>
    </cfRule>
    <cfRule type="endsWith" dxfId="35496" priority="80387" stopIfTrue="1" operator="endsWith" text="AT">
      <formula>RIGHT(XU3,LEN("AT"))="AT"</formula>
    </cfRule>
    <cfRule type="containsText" dxfId="35495" priority="80388" stopIfTrue="1" operator="containsText" text="Congés">
      <formula>NOT(ISERROR(SEARCH("Congés",XU3)))</formula>
    </cfRule>
    <cfRule type="containsText" dxfId="35494" priority="80389" stopIfTrue="1" operator="containsText" text="RTT">
      <formula>NOT(ISERROR(SEARCH("RTT",XU3)))</formula>
    </cfRule>
    <cfRule type="containsText" dxfId="35493" priority="80390" stopIfTrue="1" operator="containsText" text="REPOS">
      <formula>NOT(ISERROR(SEARCH("REPOS",XU3)))</formula>
    </cfRule>
    <cfRule type="containsText" dxfId="35492" priority="80391" stopIfTrue="1" operator="containsText" text="FORMATION">
      <formula>NOT(ISERROR(SEARCH("FORMATION",XU3)))</formula>
    </cfRule>
  </conditionalFormatting>
  <conditionalFormatting sqref="XN2:XO2">
    <cfRule type="expression" dxfId="35491" priority="80148" stopIfTrue="1">
      <formula>WEEKDAY(XG$1)=1</formula>
    </cfRule>
    <cfRule type="expression" dxfId="35490" priority="80149" stopIfTrue="1">
      <formula>WEEKDAY(XG$1)=7</formula>
    </cfRule>
    <cfRule type="containsText" dxfId="35489" priority="80150" stopIfTrue="1" operator="containsText" text="Maladie">
      <formula>NOT(ISERROR(SEARCH("Maladie",XN2)))</formula>
    </cfRule>
    <cfRule type="endsWith" dxfId="35488" priority="80151" stopIfTrue="1" operator="endsWith" text="AT">
      <formula>RIGHT(XN2,LEN("AT"))="AT"</formula>
    </cfRule>
    <cfRule type="containsText" dxfId="35487" priority="80152" stopIfTrue="1" operator="containsText" text="Congés">
      <formula>NOT(ISERROR(SEARCH("Congés",XN2)))</formula>
    </cfRule>
    <cfRule type="containsText" dxfId="35486" priority="80153" stopIfTrue="1" operator="containsText" text="RTT">
      <formula>NOT(ISERROR(SEARCH("RTT",XN2)))</formula>
    </cfRule>
    <cfRule type="containsText" dxfId="35485" priority="80154" stopIfTrue="1" operator="containsText" text="REPOS">
      <formula>NOT(ISERROR(SEARCH("REPOS",XN2)))</formula>
    </cfRule>
    <cfRule type="containsText" dxfId="35484" priority="80155" stopIfTrue="1" operator="containsText" text="FORMATION">
      <formula>NOT(ISERROR(SEARCH("FORMATION",XN2)))</formula>
    </cfRule>
  </conditionalFormatting>
  <conditionalFormatting sqref="XU2:XV2">
    <cfRule type="containsText" dxfId="35483" priority="79521" stopIfTrue="1" operator="containsText" text="RECUP DEBIT">
      <formula>NOT(ISERROR(SEARCH("RECUP DEBIT",XU2)))</formula>
    </cfRule>
    <cfRule type="containsText" dxfId="35482" priority="79522" stopIfTrue="1" operator="containsText" text="Bonification">
      <formula>NOT(ISERROR(SEARCH("Bonification",XU2)))</formula>
    </cfRule>
  </conditionalFormatting>
  <conditionalFormatting sqref="XU2:XV2">
    <cfRule type="expression" dxfId="35481" priority="79513" stopIfTrue="1">
      <formula>WEEKDAY(XN$1)=1</formula>
    </cfRule>
    <cfRule type="expression" dxfId="35480" priority="79514" stopIfTrue="1">
      <formula>WEEKDAY(XN$1)=7</formula>
    </cfRule>
    <cfRule type="containsText" dxfId="35479" priority="79515" stopIfTrue="1" operator="containsText" text="Maladie">
      <formula>NOT(ISERROR(SEARCH("Maladie",XU2)))</formula>
    </cfRule>
    <cfRule type="endsWith" dxfId="35478" priority="79516" stopIfTrue="1" operator="endsWith" text="AT">
      <formula>RIGHT(XU2,LEN("AT"))="AT"</formula>
    </cfRule>
    <cfRule type="containsText" dxfId="35477" priority="79517" stopIfTrue="1" operator="containsText" text="Congés">
      <formula>NOT(ISERROR(SEARCH("Congés",XU2)))</formula>
    </cfRule>
    <cfRule type="containsText" dxfId="35476" priority="79518" stopIfTrue="1" operator="containsText" text="RTT">
      <formula>NOT(ISERROR(SEARCH("RTT",XU2)))</formula>
    </cfRule>
    <cfRule type="containsText" dxfId="35475" priority="79519" stopIfTrue="1" operator="containsText" text="REPOS">
      <formula>NOT(ISERROR(SEARCH("REPOS",XU2)))</formula>
    </cfRule>
    <cfRule type="containsText" dxfId="35474" priority="79520" stopIfTrue="1" operator="containsText" text="FORMATION">
      <formula>NOT(ISERROR(SEARCH("FORMATION",XU2)))</formula>
    </cfRule>
  </conditionalFormatting>
  <conditionalFormatting sqref="XU3:XV3">
    <cfRule type="containsText" dxfId="35473" priority="74221" stopIfTrue="1" operator="containsText" text="RECUP DEBIT">
      <formula>NOT(ISERROR(SEARCH("RECUP DEBIT",XU3)))</formula>
    </cfRule>
    <cfRule type="containsText" dxfId="35472" priority="74222" stopIfTrue="1" operator="containsText" text="Bonification">
      <formula>NOT(ISERROR(SEARCH("Bonification",XU3)))</formula>
    </cfRule>
  </conditionalFormatting>
  <conditionalFormatting sqref="XU3:XV3">
    <cfRule type="expression" dxfId="35471" priority="74213" stopIfTrue="1">
      <formula>WEEKDAY(XN$1)=1</formula>
    </cfRule>
    <cfRule type="expression" dxfId="35470" priority="74214" stopIfTrue="1">
      <formula>WEEKDAY(XN$1)=7</formula>
    </cfRule>
    <cfRule type="containsText" dxfId="35469" priority="74215" stopIfTrue="1" operator="containsText" text="Maladie">
      <formula>NOT(ISERROR(SEARCH("Maladie",XU3)))</formula>
    </cfRule>
    <cfRule type="endsWith" dxfId="35468" priority="74216" stopIfTrue="1" operator="endsWith" text="AT">
      <formula>RIGHT(XU3,LEN("AT"))="AT"</formula>
    </cfRule>
    <cfRule type="containsText" dxfId="35467" priority="74217" stopIfTrue="1" operator="containsText" text="Congés">
      <formula>NOT(ISERROR(SEARCH("Congés",XU3)))</formula>
    </cfRule>
    <cfRule type="containsText" dxfId="35466" priority="74218" stopIfTrue="1" operator="containsText" text="RTT">
      <formula>NOT(ISERROR(SEARCH("RTT",XU3)))</formula>
    </cfRule>
    <cfRule type="containsText" dxfId="35465" priority="74219" stopIfTrue="1" operator="containsText" text="REPOS">
      <formula>NOT(ISERROR(SEARCH("REPOS",XU3)))</formula>
    </cfRule>
    <cfRule type="containsText" dxfId="35464" priority="74220" stopIfTrue="1" operator="containsText" text="FORMATION">
      <formula>NOT(ISERROR(SEARCH("FORMATION",XU3)))</formula>
    </cfRule>
  </conditionalFormatting>
  <conditionalFormatting sqref="XV3">
    <cfRule type="expression" dxfId="35463" priority="74205" stopIfTrue="1">
      <formula>WEEKDAY(XO$1)=1</formula>
    </cfRule>
    <cfRule type="expression" dxfId="35462" priority="74206" stopIfTrue="1">
      <formula>WEEKDAY(XO$1)=7</formula>
    </cfRule>
    <cfRule type="containsText" dxfId="35461" priority="74207" stopIfTrue="1" operator="containsText" text="Maladie">
      <formula>NOT(ISERROR(SEARCH("Maladie",XV3)))</formula>
    </cfRule>
    <cfRule type="endsWith" dxfId="35460" priority="74208" stopIfTrue="1" operator="endsWith" text="AT">
      <formula>RIGHT(XV3,LEN("AT"))="AT"</formula>
    </cfRule>
    <cfRule type="containsText" dxfId="35459" priority="74209" stopIfTrue="1" operator="containsText" text="Congés">
      <formula>NOT(ISERROR(SEARCH("Congés",XV3)))</formula>
    </cfRule>
    <cfRule type="containsText" dxfId="35458" priority="74210" stopIfTrue="1" operator="containsText" text="RTT">
      <formula>NOT(ISERROR(SEARCH("RTT",XV3)))</formula>
    </cfRule>
    <cfRule type="containsText" dxfId="35457" priority="74211" stopIfTrue="1" operator="containsText" text="REPOS">
      <formula>NOT(ISERROR(SEARCH("REPOS",XV3)))</formula>
    </cfRule>
    <cfRule type="containsText" dxfId="35456" priority="74212" stopIfTrue="1" operator="containsText" text="FORMATION">
      <formula>NOT(ISERROR(SEARCH("FORMATION",XV3)))</formula>
    </cfRule>
  </conditionalFormatting>
  <conditionalFormatting sqref="XV3">
    <cfRule type="containsText" dxfId="35455" priority="74203" stopIfTrue="1" operator="containsText" text="RECUP DEBIT">
      <formula>NOT(ISERROR(SEARCH("RECUP DEBIT",XV3)))</formula>
    </cfRule>
    <cfRule type="containsText" dxfId="35454" priority="74204" stopIfTrue="1" operator="containsText" text="Bonification">
      <formula>NOT(ISERROR(SEARCH("Bonification",XV3)))</formula>
    </cfRule>
  </conditionalFormatting>
  <conditionalFormatting sqref="XQ3">
    <cfRule type="expression" dxfId="35453" priority="74195" stopIfTrue="1">
      <formula>WEEKDAY(XQ$1)=1</formula>
    </cfRule>
    <cfRule type="expression" dxfId="35452" priority="74196" stopIfTrue="1">
      <formula>WEEKDAY(XQ$1)=7</formula>
    </cfRule>
    <cfRule type="containsText" dxfId="35451" priority="74197" stopIfTrue="1" operator="containsText" text="Maladie">
      <formula>NOT(ISERROR(SEARCH("Maladie",XQ3)))</formula>
    </cfRule>
    <cfRule type="endsWith" dxfId="35450" priority="74198" stopIfTrue="1" operator="endsWith" text="AT">
      <formula>RIGHT(XQ3,LEN("AT"))="AT"</formula>
    </cfRule>
    <cfRule type="containsText" dxfId="35449" priority="74199" stopIfTrue="1" operator="containsText" text="Congés">
      <formula>NOT(ISERROR(SEARCH("Congés",XQ3)))</formula>
    </cfRule>
    <cfRule type="containsText" dxfId="35448" priority="74200" stopIfTrue="1" operator="containsText" text="RTT">
      <formula>NOT(ISERROR(SEARCH("RTT",XQ3)))</formula>
    </cfRule>
    <cfRule type="containsText" dxfId="35447" priority="74201" stopIfTrue="1" operator="containsText" text="FORMATION">
      <formula>NOT(ISERROR(SEARCH("FORMATION",XQ3)))</formula>
    </cfRule>
    <cfRule type="containsText" dxfId="35446" priority="74202" stopIfTrue="1" operator="containsText" text="REPOS">
      <formula>NOT(ISERROR(SEARCH("REPOS",XQ3)))</formula>
    </cfRule>
  </conditionalFormatting>
  <conditionalFormatting sqref="XQ3">
    <cfRule type="containsText" dxfId="35445" priority="74193" stopIfTrue="1" operator="containsText" text="RECUP DEBIT">
      <formula>NOT(ISERROR(SEARCH("RECUP DEBIT",XQ3)))</formula>
    </cfRule>
    <cfRule type="containsText" dxfId="35444" priority="74194" stopIfTrue="1" operator="containsText" text="Bonification">
      <formula>NOT(ISERROR(SEARCH("Bonification",XQ3)))</formula>
    </cfRule>
  </conditionalFormatting>
  <conditionalFormatting sqref="XV3">
    <cfRule type="containsText" dxfId="35443" priority="74191" stopIfTrue="1" operator="containsText" text="RECUP DEBIT">
      <formula>NOT(ISERROR(SEARCH("RECUP DEBIT",XV3)))</formula>
    </cfRule>
    <cfRule type="containsText" dxfId="35442" priority="74192" stopIfTrue="1" operator="containsText" text="Bonification">
      <formula>NOT(ISERROR(SEARCH("Bonification",XV3)))</formula>
    </cfRule>
  </conditionalFormatting>
  <conditionalFormatting sqref="XV3">
    <cfRule type="expression" dxfId="35441" priority="74183" stopIfTrue="1">
      <formula>WEEKDAY(XO$1)=1</formula>
    </cfRule>
    <cfRule type="expression" dxfId="35440" priority="74184" stopIfTrue="1">
      <formula>WEEKDAY(XO$1)=7</formula>
    </cfRule>
    <cfRule type="containsText" dxfId="35439" priority="74185" stopIfTrue="1" operator="containsText" text="Maladie">
      <formula>NOT(ISERROR(SEARCH("Maladie",XV3)))</formula>
    </cfRule>
    <cfRule type="endsWith" dxfId="35438" priority="74186" stopIfTrue="1" operator="endsWith" text="AT">
      <formula>RIGHT(XV3,LEN("AT"))="AT"</formula>
    </cfRule>
    <cfRule type="containsText" dxfId="35437" priority="74187" stopIfTrue="1" operator="containsText" text="Congés">
      <formula>NOT(ISERROR(SEARCH("Congés",XV3)))</formula>
    </cfRule>
    <cfRule type="containsText" dxfId="35436" priority="74188" stopIfTrue="1" operator="containsText" text="RTT">
      <formula>NOT(ISERROR(SEARCH("RTT",XV3)))</formula>
    </cfRule>
    <cfRule type="containsText" dxfId="35435" priority="74189" stopIfTrue="1" operator="containsText" text="REPOS">
      <formula>NOT(ISERROR(SEARCH("REPOS",XV3)))</formula>
    </cfRule>
    <cfRule type="containsText" dxfId="35434" priority="74190" stopIfTrue="1" operator="containsText" text="FORMATION">
      <formula>NOT(ISERROR(SEARCH("FORMATION",XV3)))</formula>
    </cfRule>
  </conditionalFormatting>
  <conditionalFormatting sqref="XV3">
    <cfRule type="expression" dxfId="35433" priority="74175" stopIfTrue="1">
      <formula>WEEKDAY(XO$1)=1</formula>
    </cfRule>
    <cfRule type="expression" dxfId="35432" priority="74176" stopIfTrue="1">
      <formula>WEEKDAY(XO$1)=7</formula>
    </cfRule>
    <cfRule type="containsText" dxfId="35431" priority="74177" stopIfTrue="1" operator="containsText" text="Maladie">
      <formula>NOT(ISERROR(SEARCH("Maladie",XV3)))</formula>
    </cfRule>
    <cfRule type="endsWith" dxfId="35430" priority="74178" stopIfTrue="1" operator="endsWith" text="AT">
      <formula>RIGHT(XV3,LEN("AT"))="AT"</formula>
    </cfRule>
    <cfRule type="containsText" dxfId="35429" priority="74179" stopIfTrue="1" operator="containsText" text="Congés">
      <formula>NOT(ISERROR(SEARCH("Congés",XV3)))</formula>
    </cfRule>
    <cfRule type="containsText" dxfId="35428" priority="74180" stopIfTrue="1" operator="containsText" text="RTT">
      <formula>NOT(ISERROR(SEARCH("RTT",XV3)))</formula>
    </cfRule>
    <cfRule type="containsText" dxfId="35427" priority="74181" stopIfTrue="1" operator="containsText" text="REPOS">
      <formula>NOT(ISERROR(SEARCH("REPOS",XV3)))</formula>
    </cfRule>
    <cfRule type="containsText" dxfId="35426" priority="74182" stopIfTrue="1" operator="containsText" text="FORMATION">
      <formula>NOT(ISERROR(SEARCH("FORMATION",XV3)))</formula>
    </cfRule>
  </conditionalFormatting>
  <conditionalFormatting sqref="XV3">
    <cfRule type="expression" dxfId="35425" priority="74167" stopIfTrue="1">
      <formula>WEEKDAY(XV$1)=1</formula>
    </cfRule>
    <cfRule type="expression" dxfId="35424" priority="74168" stopIfTrue="1">
      <formula>WEEKDAY(XV$1)=7</formula>
    </cfRule>
    <cfRule type="containsText" dxfId="35423" priority="74169" stopIfTrue="1" operator="containsText" text="Maladie">
      <formula>NOT(ISERROR(SEARCH("Maladie",XV3)))</formula>
    </cfRule>
    <cfRule type="endsWith" dxfId="35422" priority="74170" stopIfTrue="1" operator="endsWith" text="AT">
      <formula>RIGHT(XV3,LEN("AT"))="AT"</formula>
    </cfRule>
    <cfRule type="containsText" dxfId="35421" priority="74171" stopIfTrue="1" operator="containsText" text="Congés">
      <formula>NOT(ISERROR(SEARCH("Congés",XV3)))</formula>
    </cfRule>
    <cfRule type="containsText" dxfId="35420" priority="74172" stopIfTrue="1" operator="containsText" text="RTT">
      <formula>NOT(ISERROR(SEARCH("RTT",XV3)))</formula>
    </cfRule>
    <cfRule type="containsText" dxfId="35419" priority="74173" stopIfTrue="1" operator="containsText" text="FORMATION">
      <formula>NOT(ISERROR(SEARCH("FORMATION",XV3)))</formula>
    </cfRule>
    <cfRule type="containsText" dxfId="35418" priority="74174" stopIfTrue="1" operator="containsText" text="REPOS">
      <formula>NOT(ISERROR(SEARCH("REPOS",XV3)))</formula>
    </cfRule>
  </conditionalFormatting>
  <conditionalFormatting sqref="XV3">
    <cfRule type="containsText" dxfId="35417" priority="74165" stopIfTrue="1" operator="containsText" text="RECUP DEBIT">
      <formula>NOT(ISERROR(SEARCH("RECUP DEBIT",XV3)))</formula>
    </cfRule>
    <cfRule type="containsText" dxfId="35416" priority="74166" stopIfTrue="1" operator="containsText" text="Bonification">
      <formula>NOT(ISERROR(SEARCH("Bonification",XV3)))</formula>
    </cfRule>
  </conditionalFormatting>
  <conditionalFormatting sqref="XV3">
    <cfRule type="containsText" dxfId="35415" priority="74163" stopIfTrue="1" operator="containsText" text="RECUP DEBIT">
      <formula>NOT(ISERROR(SEARCH("RECUP DEBIT",XV3)))</formula>
    </cfRule>
    <cfRule type="containsText" dxfId="35414" priority="74164" stopIfTrue="1" operator="containsText" text="Bonification">
      <formula>NOT(ISERROR(SEARCH("Bonification",XV3)))</formula>
    </cfRule>
  </conditionalFormatting>
  <conditionalFormatting sqref="XV3">
    <cfRule type="expression" dxfId="35413" priority="74155" stopIfTrue="1">
      <formula>WEEKDAY(XO$1)=1</formula>
    </cfRule>
    <cfRule type="expression" dxfId="35412" priority="74156" stopIfTrue="1">
      <formula>WEEKDAY(XO$1)=7</formula>
    </cfRule>
    <cfRule type="containsText" dxfId="35411" priority="74157" stopIfTrue="1" operator="containsText" text="Maladie">
      <formula>NOT(ISERROR(SEARCH("Maladie",XV3)))</formula>
    </cfRule>
    <cfRule type="endsWith" dxfId="35410" priority="74158" stopIfTrue="1" operator="endsWith" text="AT">
      <formula>RIGHT(XV3,LEN("AT"))="AT"</formula>
    </cfRule>
    <cfRule type="containsText" dxfId="35409" priority="74159" stopIfTrue="1" operator="containsText" text="Congés">
      <formula>NOT(ISERROR(SEARCH("Congés",XV3)))</formula>
    </cfRule>
    <cfRule type="containsText" dxfId="35408" priority="74160" stopIfTrue="1" operator="containsText" text="RTT">
      <formula>NOT(ISERROR(SEARCH("RTT",XV3)))</formula>
    </cfRule>
    <cfRule type="containsText" dxfId="35407" priority="74161" stopIfTrue="1" operator="containsText" text="REPOS">
      <formula>NOT(ISERROR(SEARCH("REPOS",XV3)))</formula>
    </cfRule>
    <cfRule type="containsText" dxfId="35406" priority="74162" stopIfTrue="1" operator="containsText" text="FORMATION">
      <formula>NOT(ISERROR(SEARCH("FORMATION",XV3)))</formula>
    </cfRule>
  </conditionalFormatting>
  <conditionalFormatting sqref="XV3">
    <cfRule type="expression" dxfId="35405" priority="74147" stopIfTrue="1">
      <formula>WEEKDAY(XO$1)=1</formula>
    </cfRule>
    <cfRule type="expression" dxfId="35404" priority="74148" stopIfTrue="1">
      <formula>WEEKDAY(XO$1)=7</formula>
    </cfRule>
    <cfRule type="containsText" dxfId="35403" priority="74149" stopIfTrue="1" operator="containsText" text="Maladie">
      <formula>NOT(ISERROR(SEARCH("Maladie",XV3)))</formula>
    </cfRule>
    <cfRule type="endsWith" dxfId="35402" priority="74150" stopIfTrue="1" operator="endsWith" text="AT">
      <formula>RIGHT(XV3,LEN("AT"))="AT"</formula>
    </cfRule>
    <cfRule type="containsText" dxfId="35401" priority="74151" stopIfTrue="1" operator="containsText" text="Congés">
      <formula>NOT(ISERROR(SEARCH("Congés",XV3)))</formula>
    </cfRule>
    <cfRule type="containsText" dxfId="35400" priority="74152" stopIfTrue="1" operator="containsText" text="RTT">
      <formula>NOT(ISERROR(SEARCH("RTT",XV3)))</formula>
    </cfRule>
    <cfRule type="containsText" dxfId="35399" priority="74153" stopIfTrue="1" operator="containsText" text="REPOS">
      <formula>NOT(ISERROR(SEARCH("REPOS",XV3)))</formula>
    </cfRule>
    <cfRule type="containsText" dxfId="35398" priority="74154" stopIfTrue="1" operator="containsText" text="FORMATION">
      <formula>NOT(ISERROR(SEARCH("FORMATION",XV3)))</formula>
    </cfRule>
  </conditionalFormatting>
  <conditionalFormatting sqref="XW3:XZ3 YB3:YC3">
    <cfRule type="expression" dxfId="35397" priority="74139" stopIfTrue="1">
      <formula>WEEKDAY(XW$1)=1</formula>
    </cfRule>
    <cfRule type="expression" dxfId="35396" priority="74140" stopIfTrue="1">
      <formula>WEEKDAY(XW$1)=7</formula>
    </cfRule>
    <cfRule type="containsText" dxfId="35395" priority="74141" stopIfTrue="1" operator="containsText" text="Maladie">
      <formula>NOT(ISERROR(SEARCH("Maladie",XW3)))</formula>
    </cfRule>
    <cfRule type="endsWith" dxfId="35394" priority="74142" stopIfTrue="1" operator="endsWith" text="AT">
      <formula>RIGHT(XW3,LEN("AT"))="AT"</formula>
    </cfRule>
    <cfRule type="containsText" dxfId="35393" priority="74143" stopIfTrue="1" operator="containsText" text="Congés">
      <formula>NOT(ISERROR(SEARCH("Congés",XW3)))</formula>
    </cfRule>
    <cfRule type="containsText" dxfId="35392" priority="74144" stopIfTrue="1" operator="containsText" text="RTT">
      <formula>NOT(ISERROR(SEARCH("RTT",XW3)))</formula>
    </cfRule>
    <cfRule type="containsText" dxfId="35391" priority="74145" stopIfTrue="1" operator="containsText" text="FORMATION">
      <formula>NOT(ISERROR(SEARCH("FORMATION",XW3)))</formula>
    </cfRule>
    <cfRule type="containsText" dxfId="35390" priority="74146" stopIfTrue="1" operator="containsText" text="REPOS">
      <formula>NOT(ISERROR(SEARCH("REPOS",XW3)))</formula>
    </cfRule>
  </conditionalFormatting>
  <conditionalFormatting sqref="XW3:XZ3 YB3:YC3">
    <cfRule type="containsText" dxfId="35389" priority="74137" stopIfTrue="1" operator="containsText" text="RECUP DEBIT">
      <formula>NOT(ISERROR(SEARCH("RECUP DEBIT",XW3)))</formula>
    </cfRule>
    <cfRule type="containsText" dxfId="35388" priority="74138" stopIfTrue="1" operator="containsText" text="Bonification">
      <formula>NOT(ISERROR(SEARCH("Bonification",XW3)))</formula>
    </cfRule>
  </conditionalFormatting>
  <conditionalFormatting sqref="YB3:YC3">
    <cfRule type="containsText" dxfId="35387" priority="74135" stopIfTrue="1" operator="containsText" text="RECUP DEBIT">
      <formula>NOT(ISERROR(SEARCH("RECUP DEBIT",YB3)))</formula>
    </cfRule>
    <cfRule type="containsText" dxfId="35386" priority="74136" stopIfTrue="1" operator="containsText" text="Bonification">
      <formula>NOT(ISERROR(SEARCH("Bonification",YB3)))</formula>
    </cfRule>
  </conditionalFormatting>
  <conditionalFormatting sqref="YB3:YC3">
    <cfRule type="expression" dxfId="35385" priority="74127" stopIfTrue="1">
      <formula>WEEKDAY(XU$1)=1</formula>
    </cfRule>
    <cfRule type="expression" dxfId="35384" priority="74128" stopIfTrue="1">
      <formula>WEEKDAY(XU$1)=7</formula>
    </cfRule>
    <cfRule type="containsText" dxfId="35383" priority="74129" stopIfTrue="1" operator="containsText" text="Maladie">
      <formula>NOT(ISERROR(SEARCH("Maladie",YB3)))</formula>
    </cfRule>
    <cfRule type="endsWith" dxfId="35382" priority="74130" stopIfTrue="1" operator="endsWith" text="AT">
      <formula>RIGHT(YB3,LEN("AT"))="AT"</formula>
    </cfRule>
    <cfRule type="containsText" dxfId="35381" priority="74131" stopIfTrue="1" operator="containsText" text="Congés">
      <formula>NOT(ISERROR(SEARCH("Congés",YB3)))</formula>
    </cfRule>
    <cfRule type="containsText" dxfId="35380" priority="74132" stopIfTrue="1" operator="containsText" text="RTT">
      <formula>NOT(ISERROR(SEARCH("RTT",YB3)))</formula>
    </cfRule>
    <cfRule type="containsText" dxfId="35379" priority="74133" stopIfTrue="1" operator="containsText" text="REPOS">
      <formula>NOT(ISERROR(SEARCH("REPOS",YB3)))</formula>
    </cfRule>
    <cfRule type="containsText" dxfId="35378" priority="74134" stopIfTrue="1" operator="containsText" text="FORMATION">
      <formula>NOT(ISERROR(SEARCH("FORMATION",YB3)))</formula>
    </cfRule>
  </conditionalFormatting>
  <conditionalFormatting sqref="XW3:XZ3 YB3:YC3">
    <cfRule type="containsText" dxfId="35377" priority="74125" stopIfTrue="1" operator="containsText" text="BONIFICATION">
      <formula>NOT(ISERROR(SEARCH("BONIFICATION",XW3)))</formula>
    </cfRule>
    <cfRule type="containsText" dxfId="35376" priority="74126" stopIfTrue="1" operator="containsText" text="RECUP DEBIT">
      <formula>NOT(ISERROR(SEARCH("RECUP DEBIT",XW3)))</formula>
    </cfRule>
  </conditionalFormatting>
  <conditionalFormatting sqref="XW3:XZ3 YB3:YC3">
    <cfRule type="containsText" dxfId="35375" priority="74124" stopIfTrue="1" operator="containsText" text="ENFANT MALADE">
      <formula>NOT(ISERROR(SEARCH("ENFANT MALADE",XW3)))</formula>
    </cfRule>
  </conditionalFormatting>
  <conditionalFormatting sqref="YC3">
    <cfRule type="expression" dxfId="35374" priority="74116" stopIfTrue="1">
      <formula>WEEKDAY(XV$1)=1</formula>
    </cfRule>
    <cfRule type="expression" dxfId="35373" priority="74117" stopIfTrue="1">
      <formula>WEEKDAY(XV$1)=7</formula>
    </cfRule>
    <cfRule type="containsText" dxfId="35372" priority="74118" stopIfTrue="1" operator="containsText" text="Maladie">
      <formula>NOT(ISERROR(SEARCH("Maladie",YC3)))</formula>
    </cfRule>
    <cfRule type="endsWith" dxfId="35371" priority="74119" stopIfTrue="1" operator="endsWith" text="AT">
      <formula>RIGHT(YC3,LEN("AT"))="AT"</formula>
    </cfRule>
    <cfRule type="containsText" dxfId="35370" priority="74120" stopIfTrue="1" operator="containsText" text="Congés">
      <formula>NOT(ISERROR(SEARCH("Congés",YC3)))</formula>
    </cfRule>
    <cfRule type="containsText" dxfId="35369" priority="74121" stopIfTrue="1" operator="containsText" text="RTT">
      <formula>NOT(ISERROR(SEARCH("RTT",YC3)))</formula>
    </cfRule>
    <cfRule type="containsText" dxfId="35368" priority="74122" stopIfTrue="1" operator="containsText" text="REPOS">
      <formula>NOT(ISERROR(SEARCH("REPOS",YC3)))</formula>
    </cfRule>
    <cfRule type="containsText" dxfId="35367" priority="74123" stopIfTrue="1" operator="containsText" text="FORMATION">
      <formula>NOT(ISERROR(SEARCH("FORMATION",YC3)))</formula>
    </cfRule>
  </conditionalFormatting>
  <conditionalFormatting sqref="YC3">
    <cfRule type="containsText" dxfId="35366" priority="74114" stopIfTrue="1" operator="containsText" text="RECUP DEBIT">
      <formula>NOT(ISERROR(SEARCH("RECUP DEBIT",YC3)))</formula>
    </cfRule>
    <cfRule type="containsText" dxfId="35365" priority="74115" stopIfTrue="1" operator="containsText" text="Bonification">
      <formula>NOT(ISERROR(SEARCH("Bonification",YC3)))</formula>
    </cfRule>
  </conditionalFormatting>
  <conditionalFormatting sqref="XX3">
    <cfRule type="expression" dxfId="35364" priority="74106" stopIfTrue="1">
      <formula>WEEKDAY(XX$1)=1</formula>
    </cfRule>
    <cfRule type="expression" dxfId="35363" priority="74107" stopIfTrue="1">
      <formula>WEEKDAY(XX$1)=7</formula>
    </cfRule>
    <cfRule type="containsText" dxfId="35362" priority="74108" stopIfTrue="1" operator="containsText" text="Maladie">
      <formula>NOT(ISERROR(SEARCH("Maladie",XX3)))</formula>
    </cfRule>
    <cfRule type="endsWith" dxfId="35361" priority="74109" stopIfTrue="1" operator="endsWith" text="AT">
      <formula>RIGHT(XX3,LEN("AT"))="AT"</formula>
    </cfRule>
    <cfRule type="containsText" dxfId="35360" priority="74110" stopIfTrue="1" operator="containsText" text="Congés">
      <formula>NOT(ISERROR(SEARCH("Congés",XX3)))</formula>
    </cfRule>
    <cfRule type="containsText" dxfId="35359" priority="74111" stopIfTrue="1" operator="containsText" text="RTT">
      <formula>NOT(ISERROR(SEARCH("RTT",XX3)))</formula>
    </cfRule>
    <cfRule type="containsText" dxfId="35358" priority="74112" stopIfTrue="1" operator="containsText" text="FORMATION">
      <formula>NOT(ISERROR(SEARCH("FORMATION",XX3)))</formula>
    </cfRule>
    <cfRule type="containsText" dxfId="35357" priority="74113" stopIfTrue="1" operator="containsText" text="REPOS">
      <formula>NOT(ISERROR(SEARCH("REPOS",XX3)))</formula>
    </cfRule>
  </conditionalFormatting>
  <conditionalFormatting sqref="XX3">
    <cfRule type="containsText" dxfId="35356" priority="74104" stopIfTrue="1" operator="containsText" text="RECUP DEBIT">
      <formula>NOT(ISERROR(SEARCH("RECUP DEBIT",XX3)))</formula>
    </cfRule>
    <cfRule type="containsText" dxfId="35355" priority="74105" stopIfTrue="1" operator="containsText" text="Bonification">
      <formula>NOT(ISERROR(SEARCH("Bonification",XX3)))</formula>
    </cfRule>
  </conditionalFormatting>
  <conditionalFormatting sqref="YC3">
    <cfRule type="containsText" dxfId="35354" priority="74102" stopIfTrue="1" operator="containsText" text="RECUP DEBIT">
      <formula>NOT(ISERROR(SEARCH("RECUP DEBIT",YC3)))</formula>
    </cfRule>
    <cfRule type="containsText" dxfId="35353" priority="74103" stopIfTrue="1" operator="containsText" text="Bonification">
      <formula>NOT(ISERROR(SEARCH("Bonification",YC3)))</formula>
    </cfRule>
  </conditionalFormatting>
  <conditionalFormatting sqref="YC3">
    <cfRule type="expression" dxfId="35352" priority="74094" stopIfTrue="1">
      <formula>WEEKDAY(XV$1)=1</formula>
    </cfRule>
    <cfRule type="expression" dxfId="35351" priority="74095" stopIfTrue="1">
      <formula>WEEKDAY(XV$1)=7</formula>
    </cfRule>
    <cfRule type="containsText" dxfId="35350" priority="74096" stopIfTrue="1" operator="containsText" text="Maladie">
      <formula>NOT(ISERROR(SEARCH("Maladie",YC3)))</formula>
    </cfRule>
    <cfRule type="endsWith" dxfId="35349" priority="74097" stopIfTrue="1" operator="endsWith" text="AT">
      <formula>RIGHT(YC3,LEN("AT"))="AT"</formula>
    </cfRule>
    <cfRule type="containsText" dxfId="35348" priority="74098" stopIfTrue="1" operator="containsText" text="Congés">
      <formula>NOT(ISERROR(SEARCH("Congés",YC3)))</formula>
    </cfRule>
    <cfRule type="containsText" dxfId="35347" priority="74099" stopIfTrue="1" operator="containsText" text="RTT">
      <formula>NOT(ISERROR(SEARCH("RTT",YC3)))</formula>
    </cfRule>
    <cfRule type="containsText" dxfId="35346" priority="74100" stopIfTrue="1" operator="containsText" text="REPOS">
      <formula>NOT(ISERROR(SEARCH("REPOS",YC3)))</formula>
    </cfRule>
    <cfRule type="containsText" dxfId="35345" priority="74101" stopIfTrue="1" operator="containsText" text="FORMATION">
      <formula>NOT(ISERROR(SEARCH("FORMATION",YC3)))</formula>
    </cfRule>
  </conditionalFormatting>
  <conditionalFormatting sqref="YC3">
    <cfRule type="expression" dxfId="35344" priority="74086" stopIfTrue="1">
      <formula>WEEKDAY(XV$1)=1</formula>
    </cfRule>
    <cfRule type="expression" dxfId="35343" priority="74087" stopIfTrue="1">
      <formula>WEEKDAY(XV$1)=7</formula>
    </cfRule>
    <cfRule type="containsText" dxfId="35342" priority="74088" stopIfTrue="1" operator="containsText" text="Maladie">
      <formula>NOT(ISERROR(SEARCH("Maladie",YC3)))</formula>
    </cfRule>
    <cfRule type="endsWith" dxfId="35341" priority="74089" stopIfTrue="1" operator="endsWith" text="AT">
      <formula>RIGHT(YC3,LEN("AT"))="AT"</formula>
    </cfRule>
    <cfRule type="containsText" dxfId="35340" priority="74090" stopIfTrue="1" operator="containsText" text="Congés">
      <formula>NOT(ISERROR(SEARCH("Congés",YC3)))</formula>
    </cfRule>
    <cfRule type="containsText" dxfId="35339" priority="74091" stopIfTrue="1" operator="containsText" text="RTT">
      <formula>NOT(ISERROR(SEARCH("RTT",YC3)))</formula>
    </cfRule>
    <cfRule type="containsText" dxfId="35338" priority="74092" stopIfTrue="1" operator="containsText" text="REPOS">
      <formula>NOT(ISERROR(SEARCH("REPOS",YC3)))</formula>
    </cfRule>
    <cfRule type="containsText" dxfId="35337" priority="74093" stopIfTrue="1" operator="containsText" text="FORMATION">
      <formula>NOT(ISERROR(SEARCH("FORMATION",YC3)))</formula>
    </cfRule>
  </conditionalFormatting>
  <conditionalFormatting sqref="YC3">
    <cfRule type="expression" dxfId="35336" priority="74078" stopIfTrue="1">
      <formula>WEEKDAY(YC$1)=1</formula>
    </cfRule>
    <cfRule type="expression" dxfId="35335" priority="74079" stopIfTrue="1">
      <formula>WEEKDAY(YC$1)=7</formula>
    </cfRule>
    <cfRule type="containsText" dxfId="35334" priority="74080" stopIfTrue="1" operator="containsText" text="Maladie">
      <formula>NOT(ISERROR(SEARCH("Maladie",YC3)))</formula>
    </cfRule>
    <cfRule type="endsWith" dxfId="35333" priority="74081" stopIfTrue="1" operator="endsWith" text="AT">
      <formula>RIGHT(YC3,LEN("AT"))="AT"</formula>
    </cfRule>
    <cfRule type="containsText" dxfId="35332" priority="74082" stopIfTrue="1" operator="containsText" text="Congés">
      <formula>NOT(ISERROR(SEARCH("Congés",YC3)))</formula>
    </cfRule>
    <cfRule type="containsText" dxfId="35331" priority="74083" stopIfTrue="1" operator="containsText" text="RTT">
      <formula>NOT(ISERROR(SEARCH("RTT",YC3)))</formula>
    </cfRule>
    <cfRule type="containsText" dxfId="35330" priority="74084" stopIfTrue="1" operator="containsText" text="FORMATION">
      <formula>NOT(ISERROR(SEARCH("FORMATION",YC3)))</formula>
    </cfRule>
    <cfRule type="containsText" dxfId="35329" priority="74085" stopIfTrue="1" operator="containsText" text="REPOS">
      <formula>NOT(ISERROR(SEARCH("REPOS",YC3)))</formula>
    </cfRule>
  </conditionalFormatting>
  <conditionalFormatting sqref="YC3">
    <cfRule type="containsText" dxfId="35328" priority="74076" stopIfTrue="1" operator="containsText" text="RECUP DEBIT">
      <formula>NOT(ISERROR(SEARCH("RECUP DEBIT",YC3)))</formula>
    </cfRule>
    <cfRule type="containsText" dxfId="35327" priority="74077" stopIfTrue="1" operator="containsText" text="Bonification">
      <formula>NOT(ISERROR(SEARCH("Bonification",YC3)))</formula>
    </cfRule>
  </conditionalFormatting>
  <conditionalFormatting sqref="YC3">
    <cfRule type="containsText" dxfId="35326" priority="74074" stopIfTrue="1" operator="containsText" text="RECUP DEBIT">
      <formula>NOT(ISERROR(SEARCH("RECUP DEBIT",YC3)))</formula>
    </cfRule>
    <cfRule type="containsText" dxfId="35325" priority="74075" stopIfTrue="1" operator="containsText" text="Bonification">
      <formula>NOT(ISERROR(SEARCH("Bonification",YC3)))</formula>
    </cfRule>
  </conditionalFormatting>
  <conditionalFormatting sqref="YC3">
    <cfRule type="expression" dxfId="35324" priority="74066" stopIfTrue="1">
      <formula>WEEKDAY(XV$1)=1</formula>
    </cfRule>
    <cfRule type="expression" dxfId="35323" priority="74067" stopIfTrue="1">
      <formula>WEEKDAY(XV$1)=7</formula>
    </cfRule>
    <cfRule type="containsText" dxfId="35322" priority="74068" stopIfTrue="1" operator="containsText" text="Maladie">
      <formula>NOT(ISERROR(SEARCH("Maladie",YC3)))</formula>
    </cfRule>
    <cfRule type="endsWith" dxfId="35321" priority="74069" stopIfTrue="1" operator="endsWith" text="AT">
      <formula>RIGHT(YC3,LEN("AT"))="AT"</formula>
    </cfRule>
    <cfRule type="containsText" dxfId="35320" priority="74070" stopIfTrue="1" operator="containsText" text="Congés">
      <formula>NOT(ISERROR(SEARCH("Congés",YC3)))</formula>
    </cfRule>
    <cfRule type="containsText" dxfId="35319" priority="74071" stopIfTrue="1" operator="containsText" text="RTT">
      <formula>NOT(ISERROR(SEARCH("RTT",YC3)))</formula>
    </cfRule>
    <cfRule type="containsText" dxfId="35318" priority="74072" stopIfTrue="1" operator="containsText" text="REPOS">
      <formula>NOT(ISERROR(SEARCH("REPOS",YC3)))</formula>
    </cfRule>
    <cfRule type="containsText" dxfId="35317" priority="74073" stopIfTrue="1" operator="containsText" text="FORMATION">
      <formula>NOT(ISERROR(SEARCH("FORMATION",YC3)))</formula>
    </cfRule>
  </conditionalFormatting>
  <conditionalFormatting sqref="YC3">
    <cfRule type="expression" dxfId="35316" priority="74058" stopIfTrue="1">
      <formula>WEEKDAY(XV$1)=1</formula>
    </cfRule>
    <cfRule type="expression" dxfId="35315" priority="74059" stopIfTrue="1">
      <formula>WEEKDAY(XV$1)=7</formula>
    </cfRule>
    <cfRule type="containsText" dxfId="35314" priority="74060" stopIfTrue="1" operator="containsText" text="Maladie">
      <formula>NOT(ISERROR(SEARCH("Maladie",YC3)))</formula>
    </cfRule>
    <cfRule type="endsWith" dxfId="35313" priority="74061" stopIfTrue="1" operator="endsWith" text="AT">
      <formula>RIGHT(YC3,LEN("AT"))="AT"</formula>
    </cfRule>
    <cfRule type="containsText" dxfId="35312" priority="74062" stopIfTrue="1" operator="containsText" text="Congés">
      <formula>NOT(ISERROR(SEARCH("Congés",YC3)))</formula>
    </cfRule>
    <cfRule type="containsText" dxfId="35311" priority="74063" stopIfTrue="1" operator="containsText" text="RTT">
      <formula>NOT(ISERROR(SEARCH("RTT",YC3)))</formula>
    </cfRule>
    <cfRule type="containsText" dxfId="35310" priority="74064" stopIfTrue="1" operator="containsText" text="REPOS">
      <formula>NOT(ISERROR(SEARCH("REPOS",YC3)))</formula>
    </cfRule>
    <cfRule type="containsText" dxfId="35309" priority="74065" stopIfTrue="1" operator="containsText" text="FORMATION">
      <formula>NOT(ISERROR(SEARCH("FORMATION",YC3)))</formula>
    </cfRule>
  </conditionalFormatting>
  <conditionalFormatting sqref="YI3:YJ3">
    <cfRule type="containsText" dxfId="35308" priority="74056" stopIfTrue="1" operator="containsText" text="RECUP DEBIT">
      <formula>NOT(ISERROR(SEARCH("RECUP DEBIT",YI3)))</formula>
    </cfRule>
    <cfRule type="containsText" dxfId="35307" priority="74057" stopIfTrue="1" operator="containsText" text="Bonification">
      <formula>NOT(ISERROR(SEARCH("Bonification",YI3)))</formula>
    </cfRule>
  </conditionalFormatting>
  <conditionalFormatting sqref="YI3:YJ3">
    <cfRule type="expression" dxfId="35306" priority="74048" stopIfTrue="1">
      <formula>WEEKDAY(YB$1)=1</formula>
    </cfRule>
    <cfRule type="expression" dxfId="35305" priority="74049" stopIfTrue="1">
      <formula>WEEKDAY(YB$1)=7</formula>
    </cfRule>
    <cfRule type="containsText" dxfId="35304" priority="74050" stopIfTrue="1" operator="containsText" text="Maladie">
      <formula>NOT(ISERROR(SEARCH("Maladie",YI3)))</formula>
    </cfRule>
    <cfRule type="endsWith" dxfId="35303" priority="74051" stopIfTrue="1" operator="endsWith" text="AT">
      <formula>RIGHT(YI3,LEN("AT"))="AT"</formula>
    </cfRule>
    <cfRule type="containsText" dxfId="35302" priority="74052" stopIfTrue="1" operator="containsText" text="Congés">
      <formula>NOT(ISERROR(SEARCH("Congés",YI3)))</formula>
    </cfRule>
    <cfRule type="containsText" dxfId="35301" priority="74053" stopIfTrue="1" operator="containsText" text="RTT">
      <formula>NOT(ISERROR(SEARCH("RTT",YI3)))</formula>
    </cfRule>
    <cfRule type="containsText" dxfId="35300" priority="74054" stopIfTrue="1" operator="containsText" text="REPOS">
      <formula>NOT(ISERROR(SEARCH("REPOS",YI3)))</formula>
    </cfRule>
    <cfRule type="containsText" dxfId="35299" priority="74055" stopIfTrue="1" operator="containsText" text="FORMATION">
      <formula>NOT(ISERROR(SEARCH("FORMATION",YI3)))</formula>
    </cfRule>
  </conditionalFormatting>
  <conditionalFormatting sqref="YJ3">
    <cfRule type="expression" dxfId="35298" priority="74040" stopIfTrue="1">
      <formula>WEEKDAY(YC$1)=1</formula>
    </cfRule>
    <cfRule type="expression" dxfId="35297" priority="74041" stopIfTrue="1">
      <formula>WEEKDAY(YC$1)=7</formula>
    </cfRule>
    <cfRule type="containsText" dxfId="35296" priority="74042" stopIfTrue="1" operator="containsText" text="Maladie">
      <formula>NOT(ISERROR(SEARCH("Maladie",YJ3)))</formula>
    </cfRule>
    <cfRule type="endsWith" dxfId="35295" priority="74043" stopIfTrue="1" operator="endsWith" text="AT">
      <formula>RIGHT(YJ3,LEN("AT"))="AT"</formula>
    </cfRule>
    <cfRule type="containsText" dxfId="35294" priority="74044" stopIfTrue="1" operator="containsText" text="Congés">
      <formula>NOT(ISERROR(SEARCH("Congés",YJ3)))</formula>
    </cfRule>
    <cfRule type="containsText" dxfId="35293" priority="74045" stopIfTrue="1" operator="containsText" text="RTT">
      <formula>NOT(ISERROR(SEARCH("RTT",YJ3)))</formula>
    </cfRule>
    <cfRule type="containsText" dxfId="35292" priority="74046" stopIfTrue="1" operator="containsText" text="REPOS">
      <formula>NOT(ISERROR(SEARCH("REPOS",YJ3)))</formula>
    </cfRule>
    <cfRule type="containsText" dxfId="35291" priority="74047" stopIfTrue="1" operator="containsText" text="FORMATION">
      <formula>NOT(ISERROR(SEARCH("FORMATION",YJ3)))</formula>
    </cfRule>
  </conditionalFormatting>
  <conditionalFormatting sqref="YJ3">
    <cfRule type="containsText" dxfId="35290" priority="74038" stopIfTrue="1" operator="containsText" text="RECUP DEBIT">
      <formula>NOT(ISERROR(SEARCH("RECUP DEBIT",YJ3)))</formula>
    </cfRule>
    <cfRule type="containsText" dxfId="35289" priority="74039" stopIfTrue="1" operator="containsText" text="Bonification">
      <formula>NOT(ISERROR(SEARCH("Bonification",YJ3)))</formula>
    </cfRule>
  </conditionalFormatting>
  <conditionalFormatting sqref="YE3">
    <cfRule type="expression" dxfId="35288" priority="74030" stopIfTrue="1">
      <formula>WEEKDAY(YE$1)=1</formula>
    </cfRule>
    <cfRule type="expression" dxfId="35287" priority="74031" stopIfTrue="1">
      <formula>WEEKDAY(YE$1)=7</formula>
    </cfRule>
    <cfRule type="containsText" dxfId="35286" priority="74032" stopIfTrue="1" operator="containsText" text="Maladie">
      <formula>NOT(ISERROR(SEARCH("Maladie",YE3)))</formula>
    </cfRule>
    <cfRule type="endsWith" dxfId="35285" priority="74033" stopIfTrue="1" operator="endsWith" text="AT">
      <formula>RIGHT(YE3,LEN("AT"))="AT"</formula>
    </cfRule>
    <cfRule type="containsText" dxfId="35284" priority="74034" stopIfTrue="1" operator="containsText" text="Congés">
      <formula>NOT(ISERROR(SEARCH("Congés",YE3)))</formula>
    </cfRule>
    <cfRule type="containsText" dxfId="35283" priority="74035" stopIfTrue="1" operator="containsText" text="RTT">
      <formula>NOT(ISERROR(SEARCH("RTT",YE3)))</formula>
    </cfRule>
    <cfRule type="containsText" dxfId="35282" priority="74036" stopIfTrue="1" operator="containsText" text="FORMATION">
      <formula>NOT(ISERROR(SEARCH("FORMATION",YE3)))</formula>
    </cfRule>
    <cfRule type="containsText" dxfId="35281" priority="74037" stopIfTrue="1" operator="containsText" text="REPOS">
      <formula>NOT(ISERROR(SEARCH("REPOS",YE3)))</formula>
    </cfRule>
  </conditionalFormatting>
  <conditionalFormatting sqref="YE3">
    <cfRule type="containsText" dxfId="35280" priority="74028" stopIfTrue="1" operator="containsText" text="RECUP DEBIT">
      <formula>NOT(ISERROR(SEARCH("RECUP DEBIT",YE3)))</formula>
    </cfRule>
    <cfRule type="containsText" dxfId="35279" priority="74029" stopIfTrue="1" operator="containsText" text="Bonification">
      <formula>NOT(ISERROR(SEARCH("Bonification",YE3)))</formula>
    </cfRule>
  </conditionalFormatting>
  <conditionalFormatting sqref="YJ3">
    <cfRule type="containsText" dxfId="35278" priority="74026" stopIfTrue="1" operator="containsText" text="RECUP DEBIT">
      <formula>NOT(ISERROR(SEARCH("RECUP DEBIT",YJ3)))</formula>
    </cfRule>
    <cfRule type="containsText" dxfId="35277" priority="74027" stopIfTrue="1" operator="containsText" text="Bonification">
      <formula>NOT(ISERROR(SEARCH("Bonification",YJ3)))</formula>
    </cfRule>
  </conditionalFormatting>
  <conditionalFormatting sqref="YJ3">
    <cfRule type="expression" dxfId="35276" priority="74018" stopIfTrue="1">
      <formula>WEEKDAY(YC$1)=1</formula>
    </cfRule>
    <cfRule type="expression" dxfId="35275" priority="74019" stopIfTrue="1">
      <formula>WEEKDAY(YC$1)=7</formula>
    </cfRule>
    <cfRule type="containsText" dxfId="35274" priority="74020" stopIfTrue="1" operator="containsText" text="Maladie">
      <formula>NOT(ISERROR(SEARCH("Maladie",YJ3)))</formula>
    </cfRule>
    <cfRule type="endsWith" dxfId="35273" priority="74021" stopIfTrue="1" operator="endsWith" text="AT">
      <formula>RIGHT(YJ3,LEN("AT"))="AT"</formula>
    </cfRule>
    <cfRule type="containsText" dxfId="35272" priority="74022" stopIfTrue="1" operator="containsText" text="Congés">
      <formula>NOT(ISERROR(SEARCH("Congés",YJ3)))</formula>
    </cfRule>
    <cfRule type="containsText" dxfId="35271" priority="74023" stopIfTrue="1" operator="containsText" text="RTT">
      <formula>NOT(ISERROR(SEARCH("RTT",YJ3)))</formula>
    </cfRule>
    <cfRule type="containsText" dxfId="35270" priority="74024" stopIfTrue="1" operator="containsText" text="REPOS">
      <formula>NOT(ISERROR(SEARCH("REPOS",YJ3)))</formula>
    </cfRule>
    <cfRule type="containsText" dxfId="35269" priority="74025" stopIfTrue="1" operator="containsText" text="FORMATION">
      <formula>NOT(ISERROR(SEARCH("FORMATION",YJ3)))</formula>
    </cfRule>
  </conditionalFormatting>
  <conditionalFormatting sqref="YJ3">
    <cfRule type="expression" dxfId="35268" priority="74010" stopIfTrue="1">
      <formula>WEEKDAY(YC$1)=1</formula>
    </cfRule>
    <cfRule type="expression" dxfId="35267" priority="74011" stopIfTrue="1">
      <formula>WEEKDAY(YC$1)=7</formula>
    </cfRule>
    <cfRule type="containsText" dxfId="35266" priority="74012" stopIfTrue="1" operator="containsText" text="Maladie">
      <formula>NOT(ISERROR(SEARCH("Maladie",YJ3)))</formula>
    </cfRule>
    <cfRule type="endsWith" dxfId="35265" priority="74013" stopIfTrue="1" operator="endsWith" text="AT">
      <formula>RIGHT(YJ3,LEN("AT"))="AT"</formula>
    </cfRule>
    <cfRule type="containsText" dxfId="35264" priority="74014" stopIfTrue="1" operator="containsText" text="Congés">
      <formula>NOT(ISERROR(SEARCH("Congés",YJ3)))</formula>
    </cfRule>
    <cfRule type="containsText" dxfId="35263" priority="74015" stopIfTrue="1" operator="containsText" text="RTT">
      <formula>NOT(ISERROR(SEARCH("RTT",YJ3)))</formula>
    </cfRule>
    <cfRule type="containsText" dxfId="35262" priority="74016" stopIfTrue="1" operator="containsText" text="REPOS">
      <formula>NOT(ISERROR(SEARCH("REPOS",YJ3)))</formula>
    </cfRule>
    <cfRule type="containsText" dxfId="35261" priority="74017" stopIfTrue="1" operator="containsText" text="FORMATION">
      <formula>NOT(ISERROR(SEARCH("FORMATION",YJ3)))</formula>
    </cfRule>
  </conditionalFormatting>
  <conditionalFormatting sqref="YJ3">
    <cfRule type="expression" dxfId="35260" priority="74002" stopIfTrue="1">
      <formula>WEEKDAY(YJ$1)=1</formula>
    </cfRule>
    <cfRule type="expression" dxfId="35259" priority="74003" stopIfTrue="1">
      <formula>WEEKDAY(YJ$1)=7</formula>
    </cfRule>
    <cfRule type="containsText" dxfId="35258" priority="74004" stopIfTrue="1" operator="containsText" text="Maladie">
      <formula>NOT(ISERROR(SEARCH("Maladie",YJ3)))</formula>
    </cfRule>
    <cfRule type="endsWith" dxfId="35257" priority="74005" stopIfTrue="1" operator="endsWith" text="AT">
      <formula>RIGHT(YJ3,LEN("AT"))="AT"</formula>
    </cfRule>
    <cfRule type="containsText" dxfId="35256" priority="74006" stopIfTrue="1" operator="containsText" text="Congés">
      <formula>NOT(ISERROR(SEARCH("Congés",YJ3)))</formula>
    </cfRule>
    <cfRule type="containsText" dxfId="35255" priority="74007" stopIfTrue="1" operator="containsText" text="RTT">
      <formula>NOT(ISERROR(SEARCH("RTT",YJ3)))</formula>
    </cfRule>
    <cfRule type="containsText" dxfId="35254" priority="74008" stopIfTrue="1" operator="containsText" text="FORMATION">
      <formula>NOT(ISERROR(SEARCH("FORMATION",YJ3)))</formula>
    </cfRule>
    <cfRule type="containsText" dxfId="35253" priority="74009" stopIfTrue="1" operator="containsText" text="REPOS">
      <formula>NOT(ISERROR(SEARCH("REPOS",YJ3)))</formula>
    </cfRule>
  </conditionalFormatting>
  <conditionalFormatting sqref="YJ3">
    <cfRule type="containsText" dxfId="35252" priority="74000" stopIfTrue="1" operator="containsText" text="RECUP DEBIT">
      <formula>NOT(ISERROR(SEARCH("RECUP DEBIT",YJ3)))</formula>
    </cfRule>
    <cfRule type="containsText" dxfId="35251" priority="74001" stopIfTrue="1" operator="containsText" text="Bonification">
      <formula>NOT(ISERROR(SEARCH("Bonification",YJ3)))</formula>
    </cfRule>
  </conditionalFormatting>
  <conditionalFormatting sqref="YJ3">
    <cfRule type="containsText" dxfId="35250" priority="73998" stopIfTrue="1" operator="containsText" text="RECUP DEBIT">
      <formula>NOT(ISERROR(SEARCH("RECUP DEBIT",YJ3)))</formula>
    </cfRule>
    <cfRule type="containsText" dxfId="35249" priority="73999" stopIfTrue="1" operator="containsText" text="Bonification">
      <formula>NOT(ISERROR(SEARCH("Bonification",YJ3)))</formula>
    </cfRule>
  </conditionalFormatting>
  <conditionalFormatting sqref="YJ3">
    <cfRule type="expression" dxfId="35248" priority="73990" stopIfTrue="1">
      <formula>WEEKDAY(YC$1)=1</formula>
    </cfRule>
    <cfRule type="expression" dxfId="35247" priority="73991" stopIfTrue="1">
      <formula>WEEKDAY(YC$1)=7</formula>
    </cfRule>
    <cfRule type="containsText" dxfId="35246" priority="73992" stopIfTrue="1" operator="containsText" text="Maladie">
      <formula>NOT(ISERROR(SEARCH("Maladie",YJ3)))</formula>
    </cfRule>
    <cfRule type="endsWith" dxfId="35245" priority="73993" stopIfTrue="1" operator="endsWith" text="AT">
      <formula>RIGHT(YJ3,LEN("AT"))="AT"</formula>
    </cfRule>
    <cfRule type="containsText" dxfId="35244" priority="73994" stopIfTrue="1" operator="containsText" text="Congés">
      <formula>NOT(ISERROR(SEARCH("Congés",YJ3)))</formula>
    </cfRule>
    <cfRule type="containsText" dxfId="35243" priority="73995" stopIfTrue="1" operator="containsText" text="RTT">
      <formula>NOT(ISERROR(SEARCH("RTT",YJ3)))</formula>
    </cfRule>
    <cfRule type="containsText" dxfId="35242" priority="73996" stopIfTrue="1" operator="containsText" text="REPOS">
      <formula>NOT(ISERROR(SEARCH("REPOS",YJ3)))</formula>
    </cfRule>
    <cfRule type="containsText" dxfId="35241" priority="73997" stopIfTrue="1" operator="containsText" text="FORMATION">
      <formula>NOT(ISERROR(SEARCH("FORMATION",YJ3)))</formula>
    </cfRule>
  </conditionalFormatting>
  <conditionalFormatting sqref="YJ3">
    <cfRule type="expression" dxfId="35240" priority="73982" stopIfTrue="1">
      <formula>WEEKDAY(YC$1)=1</formula>
    </cfRule>
    <cfRule type="expression" dxfId="35239" priority="73983" stopIfTrue="1">
      <formula>WEEKDAY(YC$1)=7</formula>
    </cfRule>
    <cfRule type="containsText" dxfId="35238" priority="73984" stopIfTrue="1" operator="containsText" text="Maladie">
      <formula>NOT(ISERROR(SEARCH("Maladie",YJ3)))</formula>
    </cfRule>
    <cfRule type="endsWith" dxfId="35237" priority="73985" stopIfTrue="1" operator="endsWith" text="AT">
      <formula>RIGHT(YJ3,LEN("AT"))="AT"</formula>
    </cfRule>
    <cfRule type="containsText" dxfId="35236" priority="73986" stopIfTrue="1" operator="containsText" text="Congés">
      <formula>NOT(ISERROR(SEARCH("Congés",YJ3)))</formula>
    </cfRule>
    <cfRule type="containsText" dxfId="35235" priority="73987" stopIfTrue="1" operator="containsText" text="RTT">
      <formula>NOT(ISERROR(SEARCH("RTT",YJ3)))</formula>
    </cfRule>
    <cfRule type="containsText" dxfId="35234" priority="73988" stopIfTrue="1" operator="containsText" text="REPOS">
      <formula>NOT(ISERROR(SEARCH("REPOS",YJ3)))</formula>
    </cfRule>
    <cfRule type="containsText" dxfId="35233" priority="73989" stopIfTrue="1" operator="containsText" text="FORMATION">
      <formula>NOT(ISERROR(SEARCH("FORMATION",YJ3)))</formula>
    </cfRule>
  </conditionalFormatting>
  <conditionalFormatting sqref="YL3">
    <cfRule type="expression" dxfId="35232" priority="73974" stopIfTrue="1">
      <formula>WEEKDAY(YL$1)=1</formula>
    </cfRule>
    <cfRule type="expression" dxfId="35231" priority="73975" stopIfTrue="1">
      <formula>WEEKDAY(YL$1)=7</formula>
    </cfRule>
    <cfRule type="containsText" dxfId="35230" priority="73976" stopIfTrue="1" operator="containsText" text="Maladie">
      <formula>NOT(ISERROR(SEARCH("Maladie",YL3)))</formula>
    </cfRule>
    <cfRule type="endsWith" dxfId="35229" priority="73977" stopIfTrue="1" operator="endsWith" text="AT">
      <formula>RIGHT(YL3,LEN("AT"))="AT"</formula>
    </cfRule>
    <cfRule type="containsText" dxfId="35228" priority="73978" stopIfTrue="1" operator="containsText" text="Congés">
      <formula>NOT(ISERROR(SEARCH("Congés",YL3)))</formula>
    </cfRule>
    <cfRule type="containsText" dxfId="35227" priority="73979" stopIfTrue="1" operator="containsText" text="RTT">
      <formula>NOT(ISERROR(SEARCH("RTT",YL3)))</formula>
    </cfRule>
    <cfRule type="containsText" dxfId="35226" priority="73980" stopIfTrue="1" operator="containsText" text="FORMATION">
      <formula>NOT(ISERROR(SEARCH("FORMATION",YL3)))</formula>
    </cfRule>
    <cfRule type="containsText" dxfId="35225" priority="73981" stopIfTrue="1" operator="containsText" text="REPOS">
      <formula>NOT(ISERROR(SEARCH("REPOS",YL3)))</formula>
    </cfRule>
  </conditionalFormatting>
  <conditionalFormatting sqref="YL3">
    <cfRule type="containsText" dxfId="35224" priority="73972" stopIfTrue="1" operator="containsText" text="RECUP DEBIT">
      <formula>NOT(ISERROR(SEARCH("RECUP DEBIT",YL3)))</formula>
    </cfRule>
    <cfRule type="containsText" dxfId="35223" priority="73973" stopIfTrue="1" operator="containsText" text="Bonification">
      <formula>NOT(ISERROR(SEARCH("Bonification",YL3)))</formula>
    </cfRule>
  </conditionalFormatting>
  <conditionalFormatting sqref="XW2:YC2">
    <cfRule type="expression" dxfId="35222" priority="73295" stopIfTrue="1">
      <formula>WEEKDAY(XW$1)=1</formula>
    </cfRule>
    <cfRule type="expression" dxfId="35221" priority="73296" stopIfTrue="1">
      <formula>WEEKDAY(XW$1)=7</formula>
    </cfRule>
    <cfRule type="containsText" dxfId="35220" priority="73297" stopIfTrue="1" operator="containsText" text="Maladie">
      <formula>NOT(ISERROR(SEARCH("Maladie",XW2)))</formula>
    </cfRule>
    <cfRule type="endsWith" dxfId="35219" priority="73298" stopIfTrue="1" operator="endsWith" text="AT">
      <formula>RIGHT(XW2,LEN("AT"))="AT"</formula>
    </cfRule>
    <cfRule type="containsText" dxfId="35218" priority="73299" stopIfTrue="1" operator="containsText" text="Congés">
      <formula>NOT(ISERROR(SEARCH("Congés",XW2)))</formula>
    </cfRule>
    <cfRule type="containsText" dxfId="35217" priority="73300" stopIfTrue="1" operator="containsText" text="RTT">
      <formula>NOT(ISERROR(SEARCH("RTT",XW2)))</formula>
    </cfRule>
    <cfRule type="containsText" dxfId="35216" priority="73301" stopIfTrue="1" operator="containsText" text="FORMATION">
      <formula>NOT(ISERROR(SEARCH("FORMATION",XW2)))</formula>
    </cfRule>
    <cfRule type="containsText" dxfId="35215" priority="73302" stopIfTrue="1" operator="containsText" text="REPOS">
      <formula>NOT(ISERROR(SEARCH("REPOS",XW2)))</formula>
    </cfRule>
  </conditionalFormatting>
  <conditionalFormatting sqref="XW2:YC2">
    <cfRule type="containsText" dxfId="35214" priority="73293" stopIfTrue="1" operator="containsText" text="RECUP DEBIT">
      <formula>NOT(ISERROR(SEARCH("RECUP DEBIT",XW2)))</formula>
    </cfRule>
    <cfRule type="containsText" dxfId="35213" priority="73294" stopIfTrue="1" operator="containsText" text="Bonification">
      <formula>NOT(ISERROR(SEARCH("Bonification",XW2)))</formula>
    </cfRule>
  </conditionalFormatting>
  <conditionalFormatting sqref="XW2:YC2">
    <cfRule type="containsText" dxfId="35212" priority="73291" stopIfTrue="1" operator="containsText" text="BONIFICATION">
      <formula>NOT(ISERROR(SEARCH("BONIFICATION",XW2)))</formula>
    </cfRule>
    <cfRule type="containsText" dxfId="35211" priority="73292" stopIfTrue="1" operator="containsText" text="RECUP DEBIT">
      <formula>NOT(ISERROR(SEARCH("RECUP DEBIT",XW2)))</formula>
    </cfRule>
  </conditionalFormatting>
  <conditionalFormatting sqref="XW2:YC2">
    <cfRule type="containsText" dxfId="35210" priority="73290" stopIfTrue="1" operator="containsText" text="ENFANT MALADE">
      <formula>NOT(ISERROR(SEARCH("ENFANT MALADE",XW2)))</formula>
    </cfRule>
  </conditionalFormatting>
  <conditionalFormatting sqref="YB2:YC2">
    <cfRule type="containsText" dxfId="35209" priority="73288" stopIfTrue="1" operator="containsText" text="RECUP DEBIT">
      <formula>NOT(ISERROR(SEARCH("RECUP DEBIT",YB2)))</formula>
    </cfRule>
    <cfRule type="containsText" dxfId="35208" priority="73289" stopIfTrue="1" operator="containsText" text="Bonification">
      <formula>NOT(ISERROR(SEARCH("Bonification",YB2)))</formula>
    </cfRule>
  </conditionalFormatting>
  <conditionalFormatting sqref="YB2:YC2">
    <cfRule type="expression" dxfId="35207" priority="73280" stopIfTrue="1">
      <formula>WEEKDAY(XU$1)=1</formula>
    </cfRule>
    <cfRule type="expression" dxfId="35206" priority="73281" stopIfTrue="1">
      <formula>WEEKDAY(XU$1)=7</formula>
    </cfRule>
    <cfRule type="containsText" dxfId="35205" priority="73282" stopIfTrue="1" operator="containsText" text="Maladie">
      <formula>NOT(ISERROR(SEARCH("Maladie",YB2)))</formula>
    </cfRule>
    <cfRule type="endsWith" dxfId="35204" priority="73283" stopIfTrue="1" operator="endsWith" text="AT">
      <formula>RIGHT(YB2,LEN("AT"))="AT"</formula>
    </cfRule>
    <cfRule type="containsText" dxfId="35203" priority="73284" stopIfTrue="1" operator="containsText" text="Congés">
      <formula>NOT(ISERROR(SEARCH("Congés",YB2)))</formula>
    </cfRule>
    <cfRule type="containsText" dxfId="35202" priority="73285" stopIfTrue="1" operator="containsText" text="RTT">
      <formula>NOT(ISERROR(SEARCH("RTT",YB2)))</formula>
    </cfRule>
    <cfRule type="containsText" dxfId="35201" priority="73286" stopIfTrue="1" operator="containsText" text="REPOS">
      <formula>NOT(ISERROR(SEARCH("REPOS",YB2)))</formula>
    </cfRule>
    <cfRule type="containsText" dxfId="35200" priority="73287" stopIfTrue="1" operator="containsText" text="FORMATION">
      <formula>NOT(ISERROR(SEARCH("FORMATION",YB2)))</formula>
    </cfRule>
  </conditionalFormatting>
  <conditionalFormatting sqref="YI2:YJ2">
    <cfRule type="containsText" dxfId="35199" priority="73278" stopIfTrue="1" operator="containsText" text="RECUP DEBIT">
      <formula>NOT(ISERROR(SEARCH("RECUP DEBIT",YI2)))</formula>
    </cfRule>
    <cfRule type="containsText" dxfId="35198" priority="73279" stopIfTrue="1" operator="containsText" text="Bonification">
      <formula>NOT(ISERROR(SEARCH("Bonification",YI2)))</formula>
    </cfRule>
  </conditionalFormatting>
  <conditionalFormatting sqref="YI2:YJ2">
    <cfRule type="expression" dxfId="35197" priority="73270" stopIfTrue="1">
      <formula>WEEKDAY(YB$1)=1</formula>
    </cfRule>
    <cfRule type="expression" dxfId="35196" priority="73271" stopIfTrue="1">
      <formula>WEEKDAY(YB$1)=7</formula>
    </cfRule>
    <cfRule type="containsText" dxfId="35195" priority="73272" stopIfTrue="1" operator="containsText" text="Maladie">
      <formula>NOT(ISERROR(SEARCH("Maladie",YI2)))</formula>
    </cfRule>
    <cfRule type="endsWith" dxfId="35194" priority="73273" stopIfTrue="1" operator="endsWith" text="AT">
      <formula>RIGHT(YI2,LEN("AT"))="AT"</formula>
    </cfRule>
    <cfRule type="containsText" dxfId="35193" priority="73274" stopIfTrue="1" operator="containsText" text="Congés">
      <formula>NOT(ISERROR(SEARCH("Congés",YI2)))</formula>
    </cfRule>
    <cfRule type="containsText" dxfId="35192" priority="73275" stopIfTrue="1" operator="containsText" text="RTT">
      <formula>NOT(ISERROR(SEARCH("RTT",YI2)))</formula>
    </cfRule>
    <cfRule type="containsText" dxfId="35191" priority="73276" stopIfTrue="1" operator="containsText" text="REPOS">
      <formula>NOT(ISERROR(SEARCH("REPOS",YI2)))</formula>
    </cfRule>
    <cfRule type="containsText" dxfId="35190" priority="73277" stopIfTrue="1" operator="containsText" text="FORMATION">
      <formula>NOT(ISERROR(SEARCH("FORMATION",YI2)))</formula>
    </cfRule>
  </conditionalFormatting>
  <conditionalFormatting sqref="XV3">
    <cfRule type="containsText" dxfId="35189" priority="71448" stopIfTrue="1" operator="containsText" text="RECUP DEBIT">
      <formula>NOT(ISERROR(SEARCH("RECUP DEBIT",XV3)))</formula>
    </cfRule>
    <cfRule type="containsText" dxfId="35188" priority="71449" stopIfTrue="1" operator="containsText" text="Bonification">
      <formula>NOT(ISERROR(SEARCH("Bonification",XV3)))</formula>
    </cfRule>
  </conditionalFormatting>
  <conditionalFormatting sqref="XV3">
    <cfRule type="expression" dxfId="35187" priority="71440" stopIfTrue="1">
      <formula>WEEKDAY(XO$1)=1</formula>
    </cfRule>
    <cfRule type="expression" dxfId="35186" priority="71441" stopIfTrue="1">
      <formula>WEEKDAY(XO$1)=7</formula>
    </cfRule>
    <cfRule type="containsText" dxfId="35185" priority="71442" stopIfTrue="1" operator="containsText" text="Maladie">
      <formula>NOT(ISERROR(SEARCH("Maladie",XV3)))</formula>
    </cfRule>
    <cfRule type="endsWith" dxfId="35184" priority="71443" stopIfTrue="1" operator="endsWith" text="AT">
      <formula>RIGHT(XV3,LEN("AT"))="AT"</formula>
    </cfRule>
    <cfRule type="containsText" dxfId="35183" priority="71444" stopIfTrue="1" operator="containsText" text="Congés">
      <formula>NOT(ISERROR(SEARCH("Congés",XV3)))</formula>
    </cfRule>
    <cfRule type="containsText" dxfId="35182" priority="71445" stopIfTrue="1" operator="containsText" text="RTT">
      <formula>NOT(ISERROR(SEARCH("RTT",XV3)))</formula>
    </cfRule>
    <cfRule type="containsText" dxfId="35181" priority="71446" stopIfTrue="1" operator="containsText" text="REPOS">
      <formula>NOT(ISERROR(SEARCH("REPOS",XV3)))</formula>
    </cfRule>
    <cfRule type="containsText" dxfId="35180" priority="71447" stopIfTrue="1" operator="containsText" text="FORMATION">
      <formula>NOT(ISERROR(SEARCH("FORMATION",XV3)))</formula>
    </cfRule>
  </conditionalFormatting>
  <conditionalFormatting sqref="XV3">
    <cfRule type="expression" dxfId="35179" priority="71432" stopIfTrue="1">
      <formula>WEEKDAY(XO$1)=1</formula>
    </cfRule>
    <cfRule type="expression" dxfId="35178" priority="71433" stopIfTrue="1">
      <formula>WEEKDAY(XO$1)=7</formula>
    </cfRule>
    <cfRule type="containsText" dxfId="35177" priority="71434" stopIfTrue="1" operator="containsText" text="Maladie">
      <formula>NOT(ISERROR(SEARCH("Maladie",XV3)))</formula>
    </cfRule>
    <cfRule type="endsWith" dxfId="35176" priority="71435" stopIfTrue="1" operator="endsWith" text="AT">
      <formula>RIGHT(XV3,LEN("AT"))="AT"</formula>
    </cfRule>
    <cfRule type="containsText" dxfId="35175" priority="71436" stopIfTrue="1" operator="containsText" text="Congés">
      <formula>NOT(ISERROR(SEARCH("Congés",XV3)))</formula>
    </cfRule>
    <cfRule type="containsText" dxfId="35174" priority="71437" stopIfTrue="1" operator="containsText" text="RTT">
      <formula>NOT(ISERROR(SEARCH("RTT",XV3)))</formula>
    </cfRule>
    <cfRule type="containsText" dxfId="35173" priority="71438" stopIfTrue="1" operator="containsText" text="REPOS">
      <formula>NOT(ISERROR(SEARCH("REPOS",XV3)))</formula>
    </cfRule>
    <cfRule type="containsText" dxfId="35172" priority="71439" stopIfTrue="1" operator="containsText" text="FORMATION">
      <formula>NOT(ISERROR(SEARCH("FORMATION",XV3)))</formula>
    </cfRule>
  </conditionalFormatting>
  <conditionalFormatting sqref="XV3">
    <cfRule type="expression" dxfId="35171" priority="71424" stopIfTrue="1">
      <formula>WEEKDAY(XO$1)=1</formula>
    </cfRule>
    <cfRule type="expression" dxfId="35170" priority="71425" stopIfTrue="1">
      <formula>WEEKDAY(XO$1)=7</formula>
    </cfRule>
    <cfRule type="containsText" dxfId="35169" priority="71426" stopIfTrue="1" operator="containsText" text="Maladie">
      <formula>NOT(ISERROR(SEARCH("Maladie",XV3)))</formula>
    </cfRule>
    <cfRule type="endsWith" dxfId="35168" priority="71427" stopIfTrue="1" operator="endsWith" text="AT">
      <formula>RIGHT(XV3,LEN("AT"))="AT"</formula>
    </cfRule>
    <cfRule type="containsText" dxfId="35167" priority="71428" stopIfTrue="1" operator="containsText" text="Congés">
      <formula>NOT(ISERROR(SEARCH("Congés",XV3)))</formula>
    </cfRule>
    <cfRule type="containsText" dxfId="35166" priority="71429" stopIfTrue="1" operator="containsText" text="RTT">
      <formula>NOT(ISERROR(SEARCH("RTT",XV3)))</formula>
    </cfRule>
    <cfRule type="containsText" dxfId="35165" priority="71430" stopIfTrue="1" operator="containsText" text="REPOS">
      <formula>NOT(ISERROR(SEARCH("REPOS",XV3)))</formula>
    </cfRule>
    <cfRule type="containsText" dxfId="35164" priority="71431" stopIfTrue="1" operator="containsText" text="FORMATION">
      <formula>NOT(ISERROR(SEARCH("FORMATION",XV3)))</formula>
    </cfRule>
  </conditionalFormatting>
  <conditionalFormatting sqref="YJ3">
    <cfRule type="containsText" dxfId="35163" priority="71422" stopIfTrue="1" operator="containsText" text="RECUP DEBIT">
      <formula>NOT(ISERROR(SEARCH("RECUP DEBIT",YJ3)))</formula>
    </cfRule>
    <cfRule type="containsText" dxfId="35162" priority="71423" stopIfTrue="1" operator="containsText" text="Bonification">
      <formula>NOT(ISERROR(SEARCH("Bonification",YJ3)))</formula>
    </cfRule>
  </conditionalFormatting>
  <conditionalFormatting sqref="YJ3">
    <cfRule type="expression" dxfId="35161" priority="71414" stopIfTrue="1">
      <formula>WEEKDAY(YC$1)=1</formula>
    </cfRule>
    <cfRule type="expression" dxfId="35160" priority="71415" stopIfTrue="1">
      <formula>WEEKDAY(YC$1)=7</formula>
    </cfRule>
    <cfRule type="containsText" dxfId="35159" priority="71416" stopIfTrue="1" operator="containsText" text="Maladie">
      <formula>NOT(ISERROR(SEARCH("Maladie",YJ3)))</formula>
    </cfRule>
    <cfRule type="endsWith" dxfId="35158" priority="71417" stopIfTrue="1" operator="endsWith" text="AT">
      <formula>RIGHT(YJ3,LEN("AT"))="AT"</formula>
    </cfRule>
    <cfRule type="containsText" dxfId="35157" priority="71418" stopIfTrue="1" operator="containsText" text="Congés">
      <formula>NOT(ISERROR(SEARCH("Congés",YJ3)))</formula>
    </cfRule>
    <cfRule type="containsText" dxfId="35156" priority="71419" stopIfTrue="1" operator="containsText" text="RTT">
      <formula>NOT(ISERROR(SEARCH("RTT",YJ3)))</formula>
    </cfRule>
    <cfRule type="containsText" dxfId="35155" priority="71420" stopIfTrue="1" operator="containsText" text="REPOS">
      <formula>NOT(ISERROR(SEARCH("REPOS",YJ3)))</formula>
    </cfRule>
    <cfRule type="containsText" dxfId="35154" priority="71421" stopIfTrue="1" operator="containsText" text="FORMATION">
      <formula>NOT(ISERROR(SEARCH("FORMATION",YJ3)))</formula>
    </cfRule>
  </conditionalFormatting>
  <conditionalFormatting sqref="YJ3">
    <cfRule type="containsText" dxfId="35153" priority="71412" stopIfTrue="1" operator="containsText" text="RECUP DEBIT">
      <formula>NOT(ISERROR(SEARCH("RECUP DEBIT",YJ3)))</formula>
    </cfRule>
    <cfRule type="containsText" dxfId="35152" priority="71413" stopIfTrue="1" operator="containsText" text="Bonification">
      <formula>NOT(ISERROR(SEARCH("Bonification",YJ3)))</formula>
    </cfRule>
  </conditionalFormatting>
  <conditionalFormatting sqref="YJ3">
    <cfRule type="expression" dxfId="35151" priority="71404" stopIfTrue="1">
      <formula>WEEKDAY(YC$1)=1</formula>
    </cfRule>
    <cfRule type="expression" dxfId="35150" priority="71405" stopIfTrue="1">
      <formula>WEEKDAY(YC$1)=7</formula>
    </cfRule>
    <cfRule type="containsText" dxfId="35149" priority="71406" stopIfTrue="1" operator="containsText" text="Maladie">
      <formula>NOT(ISERROR(SEARCH("Maladie",YJ3)))</formula>
    </cfRule>
    <cfRule type="endsWith" dxfId="35148" priority="71407" stopIfTrue="1" operator="endsWith" text="AT">
      <formula>RIGHT(YJ3,LEN("AT"))="AT"</formula>
    </cfRule>
    <cfRule type="containsText" dxfId="35147" priority="71408" stopIfTrue="1" operator="containsText" text="Congés">
      <formula>NOT(ISERROR(SEARCH("Congés",YJ3)))</formula>
    </cfRule>
    <cfRule type="containsText" dxfId="35146" priority="71409" stopIfTrue="1" operator="containsText" text="RTT">
      <formula>NOT(ISERROR(SEARCH("RTT",YJ3)))</formula>
    </cfRule>
    <cfRule type="containsText" dxfId="35145" priority="71410" stopIfTrue="1" operator="containsText" text="REPOS">
      <formula>NOT(ISERROR(SEARCH("REPOS",YJ3)))</formula>
    </cfRule>
    <cfRule type="containsText" dxfId="35144" priority="71411" stopIfTrue="1" operator="containsText" text="FORMATION">
      <formula>NOT(ISERROR(SEARCH("FORMATION",YJ3)))</formula>
    </cfRule>
  </conditionalFormatting>
  <conditionalFormatting sqref="YJ3">
    <cfRule type="expression" dxfId="35143" priority="71396" stopIfTrue="1">
      <formula>WEEKDAY(YC$1)=1</formula>
    </cfRule>
    <cfRule type="expression" dxfId="35142" priority="71397" stopIfTrue="1">
      <formula>WEEKDAY(YC$1)=7</formula>
    </cfRule>
    <cfRule type="containsText" dxfId="35141" priority="71398" stopIfTrue="1" operator="containsText" text="Maladie">
      <formula>NOT(ISERROR(SEARCH("Maladie",YJ3)))</formula>
    </cfRule>
    <cfRule type="endsWith" dxfId="35140" priority="71399" stopIfTrue="1" operator="endsWith" text="AT">
      <formula>RIGHT(YJ3,LEN("AT"))="AT"</formula>
    </cfRule>
    <cfRule type="containsText" dxfId="35139" priority="71400" stopIfTrue="1" operator="containsText" text="Congés">
      <formula>NOT(ISERROR(SEARCH("Congés",YJ3)))</formula>
    </cfRule>
    <cfRule type="containsText" dxfId="35138" priority="71401" stopIfTrue="1" operator="containsText" text="RTT">
      <formula>NOT(ISERROR(SEARCH("RTT",YJ3)))</formula>
    </cfRule>
    <cfRule type="containsText" dxfId="35137" priority="71402" stopIfTrue="1" operator="containsText" text="REPOS">
      <formula>NOT(ISERROR(SEARCH("REPOS",YJ3)))</formula>
    </cfRule>
    <cfRule type="containsText" dxfId="35136" priority="71403" stopIfTrue="1" operator="containsText" text="FORMATION">
      <formula>NOT(ISERROR(SEARCH("FORMATION",YJ3)))</formula>
    </cfRule>
  </conditionalFormatting>
  <conditionalFormatting sqref="YJ3">
    <cfRule type="containsText" dxfId="35135" priority="71394" stopIfTrue="1" operator="containsText" text="RECUP DEBIT">
      <formula>NOT(ISERROR(SEARCH("RECUP DEBIT",YJ3)))</formula>
    </cfRule>
    <cfRule type="containsText" dxfId="35134" priority="71395" stopIfTrue="1" operator="containsText" text="Bonification">
      <formula>NOT(ISERROR(SEARCH("Bonification",YJ3)))</formula>
    </cfRule>
  </conditionalFormatting>
  <conditionalFormatting sqref="YJ3">
    <cfRule type="containsText" dxfId="35133" priority="71392" stopIfTrue="1" operator="containsText" text="RECUP DEBIT">
      <formula>NOT(ISERROR(SEARCH("RECUP DEBIT",YJ3)))</formula>
    </cfRule>
    <cfRule type="containsText" dxfId="35132" priority="71393" stopIfTrue="1" operator="containsText" text="Bonification">
      <formula>NOT(ISERROR(SEARCH("Bonification",YJ3)))</formula>
    </cfRule>
  </conditionalFormatting>
  <conditionalFormatting sqref="YJ3">
    <cfRule type="expression" dxfId="35131" priority="71384" stopIfTrue="1">
      <formula>WEEKDAY(YC$1)=1</formula>
    </cfRule>
    <cfRule type="expression" dxfId="35130" priority="71385" stopIfTrue="1">
      <formula>WEEKDAY(YC$1)=7</formula>
    </cfRule>
    <cfRule type="containsText" dxfId="35129" priority="71386" stopIfTrue="1" operator="containsText" text="Maladie">
      <formula>NOT(ISERROR(SEARCH("Maladie",YJ3)))</formula>
    </cfRule>
    <cfRule type="endsWith" dxfId="35128" priority="71387" stopIfTrue="1" operator="endsWith" text="AT">
      <formula>RIGHT(YJ3,LEN("AT"))="AT"</formula>
    </cfRule>
    <cfRule type="containsText" dxfId="35127" priority="71388" stopIfTrue="1" operator="containsText" text="Congés">
      <formula>NOT(ISERROR(SEARCH("Congés",YJ3)))</formula>
    </cfRule>
    <cfRule type="containsText" dxfId="35126" priority="71389" stopIfTrue="1" operator="containsText" text="RTT">
      <formula>NOT(ISERROR(SEARCH("RTT",YJ3)))</formula>
    </cfRule>
    <cfRule type="containsText" dxfId="35125" priority="71390" stopIfTrue="1" operator="containsText" text="REPOS">
      <formula>NOT(ISERROR(SEARCH("REPOS",YJ3)))</formula>
    </cfRule>
    <cfRule type="containsText" dxfId="35124" priority="71391" stopIfTrue="1" operator="containsText" text="FORMATION">
      <formula>NOT(ISERROR(SEARCH("FORMATION",YJ3)))</formula>
    </cfRule>
  </conditionalFormatting>
  <conditionalFormatting sqref="YJ3">
    <cfRule type="expression" dxfId="35123" priority="71376" stopIfTrue="1">
      <formula>WEEKDAY(YC$1)=1</formula>
    </cfRule>
    <cfRule type="expression" dxfId="35122" priority="71377" stopIfTrue="1">
      <formula>WEEKDAY(YC$1)=7</formula>
    </cfRule>
    <cfRule type="containsText" dxfId="35121" priority="71378" stopIfTrue="1" operator="containsText" text="Maladie">
      <formula>NOT(ISERROR(SEARCH("Maladie",YJ3)))</formula>
    </cfRule>
    <cfRule type="endsWith" dxfId="35120" priority="71379" stopIfTrue="1" operator="endsWith" text="AT">
      <formula>RIGHT(YJ3,LEN("AT"))="AT"</formula>
    </cfRule>
    <cfRule type="containsText" dxfId="35119" priority="71380" stopIfTrue="1" operator="containsText" text="Congés">
      <formula>NOT(ISERROR(SEARCH("Congés",YJ3)))</formula>
    </cfRule>
    <cfRule type="containsText" dxfId="35118" priority="71381" stopIfTrue="1" operator="containsText" text="RTT">
      <formula>NOT(ISERROR(SEARCH("RTT",YJ3)))</formula>
    </cfRule>
    <cfRule type="containsText" dxfId="35117" priority="71382" stopIfTrue="1" operator="containsText" text="REPOS">
      <formula>NOT(ISERROR(SEARCH("REPOS",YJ3)))</formula>
    </cfRule>
    <cfRule type="containsText" dxfId="35116" priority="71383" stopIfTrue="1" operator="containsText" text="FORMATION">
      <formula>NOT(ISERROR(SEARCH("FORMATION",YJ3)))</formula>
    </cfRule>
  </conditionalFormatting>
  <conditionalFormatting sqref="YJ3">
    <cfRule type="expression" dxfId="35115" priority="71368" stopIfTrue="1">
      <formula>WEEKDAY(YJ$1)=1</formula>
    </cfRule>
    <cfRule type="expression" dxfId="35114" priority="71369" stopIfTrue="1">
      <formula>WEEKDAY(YJ$1)=7</formula>
    </cfRule>
    <cfRule type="containsText" dxfId="35113" priority="71370" stopIfTrue="1" operator="containsText" text="Maladie">
      <formula>NOT(ISERROR(SEARCH("Maladie",YJ3)))</formula>
    </cfRule>
    <cfRule type="endsWith" dxfId="35112" priority="71371" stopIfTrue="1" operator="endsWith" text="AT">
      <formula>RIGHT(YJ3,LEN("AT"))="AT"</formula>
    </cfRule>
    <cfRule type="containsText" dxfId="35111" priority="71372" stopIfTrue="1" operator="containsText" text="Congés">
      <formula>NOT(ISERROR(SEARCH("Congés",YJ3)))</formula>
    </cfRule>
    <cfRule type="containsText" dxfId="35110" priority="71373" stopIfTrue="1" operator="containsText" text="RTT">
      <formula>NOT(ISERROR(SEARCH("RTT",YJ3)))</formula>
    </cfRule>
    <cfRule type="containsText" dxfId="35109" priority="71374" stopIfTrue="1" operator="containsText" text="FORMATION">
      <formula>NOT(ISERROR(SEARCH("FORMATION",YJ3)))</formula>
    </cfRule>
    <cfRule type="containsText" dxfId="35108" priority="71375" stopIfTrue="1" operator="containsText" text="REPOS">
      <formula>NOT(ISERROR(SEARCH("REPOS",YJ3)))</formula>
    </cfRule>
  </conditionalFormatting>
  <conditionalFormatting sqref="YJ3">
    <cfRule type="containsText" dxfId="35107" priority="71366" stopIfTrue="1" operator="containsText" text="RECUP DEBIT">
      <formula>NOT(ISERROR(SEARCH("RECUP DEBIT",YJ3)))</formula>
    </cfRule>
    <cfRule type="containsText" dxfId="35106" priority="71367" stopIfTrue="1" operator="containsText" text="Bonification">
      <formula>NOT(ISERROR(SEARCH("Bonification",YJ3)))</formula>
    </cfRule>
  </conditionalFormatting>
  <conditionalFormatting sqref="YJ3">
    <cfRule type="containsText" dxfId="35105" priority="71364" stopIfTrue="1" operator="containsText" text="RECUP DEBIT">
      <formula>NOT(ISERROR(SEARCH("RECUP DEBIT",YJ3)))</formula>
    </cfRule>
    <cfRule type="containsText" dxfId="35104" priority="71365" stopIfTrue="1" operator="containsText" text="Bonification">
      <formula>NOT(ISERROR(SEARCH("Bonification",YJ3)))</formula>
    </cfRule>
  </conditionalFormatting>
  <conditionalFormatting sqref="YJ3">
    <cfRule type="expression" dxfId="35103" priority="71356" stopIfTrue="1">
      <formula>WEEKDAY(YC$1)=1</formula>
    </cfRule>
    <cfRule type="expression" dxfId="35102" priority="71357" stopIfTrue="1">
      <formula>WEEKDAY(YC$1)=7</formula>
    </cfRule>
    <cfRule type="containsText" dxfId="35101" priority="71358" stopIfTrue="1" operator="containsText" text="Maladie">
      <formula>NOT(ISERROR(SEARCH("Maladie",YJ3)))</formula>
    </cfRule>
    <cfRule type="endsWith" dxfId="35100" priority="71359" stopIfTrue="1" operator="endsWith" text="AT">
      <formula>RIGHT(YJ3,LEN("AT"))="AT"</formula>
    </cfRule>
    <cfRule type="containsText" dxfId="35099" priority="71360" stopIfTrue="1" operator="containsText" text="Congés">
      <formula>NOT(ISERROR(SEARCH("Congés",YJ3)))</formula>
    </cfRule>
    <cfRule type="containsText" dxfId="35098" priority="71361" stopIfTrue="1" operator="containsText" text="RTT">
      <formula>NOT(ISERROR(SEARCH("RTT",YJ3)))</formula>
    </cfRule>
    <cfRule type="containsText" dxfId="35097" priority="71362" stopIfTrue="1" operator="containsText" text="REPOS">
      <formula>NOT(ISERROR(SEARCH("REPOS",YJ3)))</formula>
    </cfRule>
    <cfRule type="containsText" dxfId="35096" priority="71363" stopIfTrue="1" operator="containsText" text="FORMATION">
      <formula>NOT(ISERROR(SEARCH("FORMATION",YJ3)))</formula>
    </cfRule>
  </conditionalFormatting>
  <conditionalFormatting sqref="YJ3">
    <cfRule type="expression" dxfId="35095" priority="71348" stopIfTrue="1">
      <formula>WEEKDAY(YC$1)=1</formula>
    </cfRule>
    <cfRule type="expression" dxfId="35094" priority="71349" stopIfTrue="1">
      <formula>WEEKDAY(YC$1)=7</formula>
    </cfRule>
    <cfRule type="containsText" dxfId="35093" priority="71350" stopIfTrue="1" operator="containsText" text="Maladie">
      <formula>NOT(ISERROR(SEARCH("Maladie",YJ3)))</formula>
    </cfRule>
    <cfRule type="endsWith" dxfId="35092" priority="71351" stopIfTrue="1" operator="endsWith" text="AT">
      <formula>RIGHT(YJ3,LEN("AT"))="AT"</formula>
    </cfRule>
    <cfRule type="containsText" dxfId="35091" priority="71352" stopIfTrue="1" operator="containsText" text="Congés">
      <formula>NOT(ISERROR(SEARCH("Congés",YJ3)))</formula>
    </cfRule>
    <cfRule type="containsText" dxfId="35090" priority="71353" stopIfTrue="1" operator="containsText" text="RTT">
      <formula>NOT(ISERROR(SEARCH("RTT",YJ3)))</formula>
    </cfRule>
    <cfRule type="containsText" dxfId="35089" priority="71354" stopIfTrue="1" operator="containsText" text="REPOS">
      <formula>NOT(ISERROR(SEARCH("REPOS",YJ3)))</formula>
    </cfRule>
    <cfRule type="containsText" dxfId="35088" priority="71355" stopIfTrue="1" operator="containsText" text="FORMATION">
      <formula>NOT(ISERROR(SEARCH("FORMATION",YJ3)))</formula>
    </cfRule>
  </conditionalFormatting>
  <conditionalFormatting sqref="YJ3">
    <cfRule type="containsText" dxfId="35087" priority="71346" stopIfTrue="1" operator="containsText" text="RECUP DEBIT">
      <formula>NOT(ISERROR(SEARCH("RECUP DEBIT",YJ3)))</formula>
    </cfRule>
    <cfRule type="containsText" dxfId="35086" priority="71347" stopIfTrue="1" operator="containsText" text="Bonification">
      <formula>NOT(ISERROR(SEARCH("Bonification",YJ3)))</formula>
    </cfRule>
  </conditionalFormatting>
  <conditionalFormatting sqref="YJ3">
    <cfRule type="expression" dxfId="35085" priority="71338" stopIfTrue="1">
      <formula>WEEKDAY(YC$1)=1</formula>
    </cfRule>
    <cfRule type="expression" dxfId="35084" priority="71339" stopIfTrue="1">
      <formula>WEEKDAY(YC$1)=7</formula>
    </cfRule>
    <cfRule type="containsText" dxfId="35083" priority="71340" stopIfTrue="1" operator="containsText" text="Maladie">
      <formula>NOT(ISERROR(SEARCH("Maladie",YJ3)))</formula>
    </cfRule>
    <cfRule type="endsWith" dxfId="35082" priority="71341" stopIfTrue="1" operator="endsWith" text="AT">
      <formula>RIGHT(YJ3,LEN("AT"))="AT"</formula>
    </cfRule>
    <cfRule type="containsText" dxfId="35081" priority="71342" stopIfTrue="1" operator="containsText" text="Congés">
      <formula>NOT(ISERROR(SEARCH("Congés",YJ3)))</formula>
    </cfRule>
    <cfRule type="containsText" dxfId="35080" priority="71343" stopIfTrue="1" operator="containsText" text="RTT">
      <formula>NOT(ISERROR(SEARCH("RTT",YJ3)))</formula>
    </cfRule>
    <cfRule type="containsText" dxfId="35079" priority="71344" stopIfTrue="1" operator="containsText" text="REPOS">
      <formula>NOT(ISERROR(SEARCH("REPOS",YJ3)))</formula>
    </cfRule>
    <cfRule type="containsText" dxfId="35078" priority="71345" stopIfTrue="1" operator="containsText" text="FORMATION">
      <formula>NOT(ISERROR(SEARCH("FORMATION",YJ3)))</formula>
    </cfRule>
  </conditionalFormatting>
  <conditionalFormatting sqref="YJ3">
    <cfRule type="expression" dxfId="35077" priority="71330" stopIfTrue="1">
      <formula>WEEKDAY(YC$1)=1</formula>
    </cfRule>
    <cfRule type="expression" dxfId="35076" priority="71331" stopIfTrue="1">
      <formula>WEEKDAY(YC$1)=7</formula>
    </cfRule>
    <cfRule type="containsText" dxfId="35075" priority="71332" stopIfTrue="1" operator="containsText" text="Maladie">
      <formula>NOT(ISERROR(SEARCH("Maladie",YJ3)))</formula>
    </cfRule>
    <cfRule type="endsWith" dxfId="35074" priority="71333" stopIfTrue="1" operator="endsWith" text="AT">
      <formula>RIGHT(YJ3,LEN("AT"))="AT"</formula>
    </cfRule>
    <cfRule type="containsText" dxfId="35073" priority="71334" stopIfTrue="1" operator="containsText" text="Congés">
      <formula>NOT(ISERROR(SEARCH("Congés",YJ3)))</formula>
    </cfRule>
    <cfRule type="containsText" dxfId="35072" priority="71335" stopIfTrue="1" operator="containsText" text="RTT">
      <formula>NOT(ISERROR(SEARCH("RTT",YJ3)))</formula>
    </cfRule>
    <cfRule type="containsText" dxfId="35071" priority="71336" stopIfTrue="1" operator="containsText" text="REPOS">
      <formula>NOT(ISERROR(SEARCH("REPOS",YJ3)))</formula>
    </cfRule>
    <cfRule type="containsText" dxfId="35070" priority="71337" stopIfTrue="1" operator="containsText" text="FORMATION">
      <formula>NOT(ISERROR(SEARCH("FORMATION",YJ3)))</formula>
    </cfRule>
  </conditionalFormatting>
  <conditionalFormatting sqref="YJ3">
    <cfRule type="expression" dxfId="35069" priority="71322" stopIfTrue="1">
      <formula>WEEKDAY(YC$1)=1</formula>
    </cfRule>
    <cfRule type="expression" dxfId="35068" priority="71323" stopIfTrue="1">
      <formula>WEEKDAY(YC$1)=7</formula>
    </cfRule>
    <cfRule type="containsText" dxfId="35067" priority="71324" stopIfTrue="1" operator="containsText" text="Maladie">
      <formula>NOT(ISERROR(SEARCH("Maladie",YJ3)))</formula>
    </cfRule>
    <cfRule type="endsWith" dxfId="35066" priority="71325" stopIfTrue="1" operator="endsWith" text="AT">
      <formula>RIGHT(YJ3,LEN("AT"))="AT"</formula>
    </cfRule>
    <cfRule type="containsText" dxfId="35065" priority="71326" stopIfTrue="1" operator="containsText" text="Congés">
      <formula>NOT(ISERROR(SEARCH("Congés",YJ3)))</formula>
    </cfRule>
    <cfRule type="containsText" dxfId="35064" priority="71327" stopIfTrue="1" operator="containsText" text="RTT">
      <formula>NOT(ISERROR(SEARCH("RTT",YJ3)))</formula>
    </cfRule>
    <cfRule type="containsText" dxfId="35063" priority="71328" stopIfTrue="1" operator="containsText" text="REPOS">
      <formula>NOT(ISERROR(SEARCH("REPOS",YJ3)))</formula>
    </cfRule>
    <cfRule type="containsText" dxfId="35062" priority="71329" stopIfTrue="1" operator="containsText" text="FORMATION">
      <formula>NOT(ISERROR(SEARCH("FORMATION",YJ3)))</formula>
    </cfRule>
  </conditionalFormatting>
  <conditionalFormatting sqref="YO3">
    <cfRule type="expression" dxfId="35061" priority="71229" stopIfTrue="1">
      <formula>WEEKDAY(YO$1)=1</formula>
    </cfRule>
    <cfRule type="expression" dxfId="35060" priority="71230" stopIfTrue="1">
      <formula>WEEKDAY(YO$1)=7</formula>
    </cfRule>
    <cfRule type="containsText" dxfId="35059" priority="71231" stopIfTrue="1" operator="containsText" text="Maladie">
      <formula>NOT(ISERROR(SEARCH("Maladie",YO3)))</formula>
    </cfRule>
    <cfRule type="endsWith" dxfId="35058" priority="71232" stopIfTrue="1" operator="endsWith" text="AT">
      <formula>RIGHT(YO3,LEN("AT"))="AT"</formula>
    </cfRule>
    <cfRule type="containsText" dxfId="35057" priority="71233" stopIfTrue="1" operator="containsText" text="Congés">
      <formula>NOT(ISERROR(SEARCH("Congés",YO3)))</formula>
    </cfRule>
    <cfRule type="containsText" dxfId="35056" priority="71234" stopIfTrue="1" operator="containsText" text="RTT">
      <formula>NOT(ISERROR(SEARCH("RTT",YO3)))</formula>
    </cfRule>
    <cfRule type="containsText" dxfId="35055" priority="71235" stopIfTrue="1" operator="containsText" text="FORMATION">
      <formula>NOT(ISERROR(SEARCH("FORMATION",YO3)))</formula>
    </cfRule>
    <cfRule type="containsText" dxfId="35054" priority="71236" stopIfTrue="1" operator="containsText" text="REPOS">
      <formula>NOT(ISERROR(SEARCH("REPOS",YO3)))</formula>
    </cfRule>
  </conditionalFormatting>
  <conditionalFormatting sqref="YO3">
    <cfRule type="containsText" dxfId="35053" priority="71227" stopIfTrue="1" operator="containsText" text="RECUP DEBIT">
      <formula>NOT(ISERROR(SEARCH("RECUP DEBIT",YO3)))</formula>
    </cfRule>
    <cfRule type="containsText" dxfId="35052" priority="71228" stopIfTrue="1" operator="containsText" text="Bonification">
      <formula>NOT(ISERROR(SEARCH("Bonification",YO3)))</formula>
    </cfRule>
  </conditionalFormatting>
  <conditionalFormatting sqref="YH3">
    <cfRule type="expression" dxfId="35051" priority="71219" stopIfTrue="1">
      <formula>WEEKDAY(YH$1)=1</formula>
    </cfRule>
    <cfRule type="expression" dxfId="35050" priority="71220" stopIfTrue="1">
      <formula>WEEKDAY(YH$1)=7</formula>
    </cfRule>
    <cfRule type="containsText" dxfId="35049" priority="71221" stopIfTrue="1" operator="containsText" text="Maladie">
      <formula>NOT(ISERROR(SEARCH("Maladie",YH3)))</formula>
    </cfRule>
    <cfRule type="endsWith" dxfId="35048" priority="71222" stopIfTrue="1" operator="endsWith" text="AT">
      <formula>RIGHT(YH3,LEN("AT"))="AT"</formula>
    </cfRule>
    <cfRule type="containsText" dxfId="35047" priority="71223" stopIfTrue="1" operator="containsText" text="Congés">
      <formula>NOT(ISERROR(SEARCH("Congés",YH3)))</formula>
    </cfRule>
    <cfRule type="containsText" dxfId="35046" priority="71224" stopIfTrue="1" operator="containsText" text="RTT">
      <formula>NOT(ISERROR(SEARCH("RTT",YH3)))</formula>
    </cfRule>
    <cfRule type="containsText" dxfId="35045" priority="71225" stopIfTrue="1" operator="containsText" text="FORMATION">
      <formula>NOT(ISERROR(SEARCH("FORMATION",YH3)))</formula>
    </cfRule>
    <cfRule type="containsText" dxfId="35044" priority="71226" stopIfTrue="1" operator="containsText" text="REPOS">
      <formula>NOT(ISERROR(SEARCH("REPOS",YH3)))</formula>
    </cfRule>
  </conditionalFormatting>
  <conditionalFormatting sqref="YH3">
    <cfRule type="containsText" dxfId="35043" priority="71217" stopIfTrue="1" operator="containsText" text="RECUP DEBIT">
      <formula>NOT(ISERROR(SEARCH("RECUP DEBIT",YH3)))</formula>
    </cfRule>
    <cfRule type="containsText" dxfId="35042" priority="71218" stopIfTrue="1" operator="containsText" text="Bonification">
      <formula>NOT(ISERROR(SEARCH("Bonification",YH3)))</formula>
    </cfRule>
  </conditionalFormatting>
  <conditionalFormatting sqref="YA3">
    <cfRule type="expression" dxfId="35041" priority="71209" stopIfTrue="1">
      <formula>WEEKDAY(YA$1)=1</formula>
    </cfRule>
    <cfRule type="expression" dxfId="35040" priority="71210" stopIfTrue="1">
      <formula>WEEKDAY(YA$1)=7</formula>
    </cfRule>
    <cfRule type="containsText" dxfId="35039" priority="71211" stopIfTrue="1" operator="containsText" text="Maladie">
      <formula>NOT(ISERROR(SEARCH("Maladie",YA3)))</formula>
    </cfRule>
    <cfRule type="endsWith" dxfId="35038" priority="71212" stopIfTrue="1" operator="endsWith" text="AT">
      <formula>RIGHT(YA3,LEN("AT"))="AT"</formula>
    </cfRule>
    <cfRule type="containsText" dxfId="35037" priority="71213" stopIfTrue="1" operator="containsText" text="Congés">
      <formula>NOT(ISERROR(SEARCH("Congés",YA3)))</formula>
    </cfRule>
    <cfRule type="containsText" dxfId="35036" priority="71214" stopIfTrue="1" operator="containsText" text="RTT">
      <formula>NOT(ISERROR(SEARCH("RTT",YA3)))</formula>
    </cfRule>
    <cfRule type="containsText" dxfId="35035" priority="71215" stopIfTrue="1" operator="containsText" text="FORMATION">
      <formula>NOT(ISERROR(SEARCH("FORMATION",YA3)))</formula>
    </cfRule>
    <cfRule type="containsText" dxfId="35034" priority="71216" stopIfTrue="1" operator="containsText" text="REPOS">
      <formula>NOT(ISERROR(SEARCH("REPOS",YA3)))</formula>
    </cfRule>
  </conditionalFormatting>
  <conditionalFormatting sqref="YA3">
    <cfRule type="containsText" dxfId="35033" priority="71207" stopIfTrue="1" operator="containsText" text="RECUP DEBIT">
      <formula>NOT(ISERROR(SEARCH("RECUP DEBIT",YA3)))</formula>
    </cfRule>
    <cfRule type="containsText" dxfId="35032" priority="71208" stopIfTrue="1" operator="containsText" text="Bonification">
      <formula>NOT(ISERROR(SEARCH("Bonification",YA3)))</formula>
    </cfRule>
  </conditionalFormatting>
  <conditionalFormatting sqref="YA3">
    <cfRule type="containsText" dxfId="35031" priority="71205" stopIfTrue="1" operator="containsText" text="BONIFICATION">
      <formula>NOT(ISERROR(SEARCH("BONIFICATION",YA3)))</formula>
    </cfRule>
    <cfRule type="containsText" dxfId="35030" priority="71206" stopIfTrue="1" operator="containsText" text="RECUP DEBIT">
      <formula>NOT(ISERROR(SEARCH("RECUP DEBIT",YA3)))</formula>
    </cfRule>
  </conditionalFormatting>
  <conditionalFormatting sqref="YA3">
    <cfRule type="containsText" dxfId="35029" priority="71204" stopIfTrue="1" operator="containsText" text="ENFANT MALADE">
      <formula>NOT(ISERROR(SEARCH("ENFANT MALADE",YA3)))</formula>
    </cfRule>
  </conditionalFormatting>
  <conditionalFormatting sqref="YA3">
    <cfRule type="expression" dxfId="35028" priority="71196" stopIfTrue="1">
      <formula>WEEKDAY(YA$1)=1</formula>
    </cfRule>
    <cfRule type="expression" dxfId="35027" priority="71197" stopIfTrue="1">
      <formula>WEEKDAY(YA$1)=7</formula>
    </cfRule>
    <cfRule type="containsText" dxfId="35026" priority="71198" stopIfTrue="1" operator="containsText" text="Maladie">
      <formula>NOT(ISERROR(SEARCH("Maladie",YA3)))</formula>
    </cfRule>
    <cfRule type="endsWith" dxfId="35025" priority="71199" stopIfTrue="1" operator="endsWith" text="AT">
      <formula>RIGHT(YA3,LEN("AT"))="AT"</formula>
    </cfRule>
    <cfRule type="containsText" dxfId="35024" priority="71200" stopIfTrue="1" operator="containsText" text="Congés">
      <formula>NOT(ISERROR(SEARCH("Congés",YA3)))</formula>
    </cfRule>
    <cfRule type="containsText" dxfId="35023" priority="71201" stopIfTrue="1" operator="containsText" text="RTT">
      <formula>NOT(ISERROR(SEARCH("RTT",YA3)))</formula>
    </cfRule>
    <cfRule type="containsText" dxfId="35022" priority="71202" stopIfTrue="1" operator="containsText" text="FORMATION">
      <formula>NOT(ISERROR(SEARCH("FORMATION",YA3)))</formula>
    </cfRule>
    <cfRule type="containsText" dxfId="35021" priority="71203" stopIfTrue="1" operator="containsText" text="REPOS">
      <formula>NOT(ISERROR(SEARCH("REPOS",YA3)))</formula>
    </cfRule>
  </conditionalFormatting>
  <conditionalFormatting sqref="YA3">
    <cfRule type="containsText" dxfId="35020" priority="71194" stopIfTrue="1" operator="containsText" text="RECUP DEBIT">
      <formula>NOT(ISERROR(SEARCH("RECUP DEBIT",YA3)))</formula>
    </cfRule>
    <cfRule type="containsText" dxfId="35019" priority="71195" stopIfTrue="1" operator="containsText" text="Bonification">
      <formula>NOT(ISERROR(SEARCH("Bonification",YA3)))</formula>
    </cfRule>
  </conditionalFormatting>
  <conditionalFormatting sqref="XT3">
    <cfRule type="expression" dxfId="35018" priority="71186" stopIfTrue="1">
      <formula>WEEKDAY(XT$1)=1</formula>
    </cfRule>
    <cfRule type="expression" dxfId="35017" priority="71187" stopIfTrue="1">
      <formula>WEEKDAY(XT$1)=7</formula>
    </cfRule>
    <cfRule type="containsText" dxfId="35016" priority="71188" stopIfTrue="1" operator="containsText" text="Maladie">
      <formula>NOT(ISERROR(SEARCH("Maladie",XT3)))</formula>
    </cfRule>
    <cfRule type="endsWith" dxfId="35015" priority="71189" stopIfTrue="1" operator="endsWith" text="AT">
      <formula>RIGHT(XT3,LEN("AT"))="AT"</formula>
    </cfRule>
    <cfRule type="containsText" dxfId="35014" priority="71190" stopIfTrue="1" operator="containsText" text="Congés">
      <formula>NOT(ISERROR(SEARCH("Congés",XT3)))</formula>
    </cfRule>
    <cfRule type="containsText" dxfId="35013" priority="71191" stopIfTrue="1" operator="containsText" text="RTT">
      <formula>NOT(ISERROR(SEARCH("RTT",XT3)))</formula>
    </cfRule>
    <cfRule type="containsText" dxfId="35012" priority="71192" stopIfTrue="1" operator="containsText" text="FORMATION">
      <formula>NOT(ISERROR(SEARCH("FORMATION",XT3)))</formula>
    </cfRule>
    <cfRule type="containsText" dxfId="35011" priority="71193" stopIfTrue="1" operator="containsText" text="REPOS">
      <formula>NOT(ISERROR(SEARCH("REPOS",XT3)))</formula>
    </cfRule>
  </conditionalFormatting>
  <conditionalFormatting sqref="XT3">
    <cfRule type="containsText" dxfId="35010" priority="71184" stopIfTrue="1" operator="containsText" text="RECUP DEBIT">
      <formula>NOT(ISERROR(SEARCH("RECUP DEBIT",XT3)))</formula>
    </cfRule>
    <cfRule type="containsText" dxfId="35009" priority="71185" stopIfTrue="1" operator="containsText" text="Bonification">
      <formula>NOT(ISERROR(SEARCH("Bonification",XT3)))</formula>
    </cfRule>
  </conditionalFormatting>
  <conditionalFormatting sqref="XT3">
    <cfRule type="containsText" dxfId="35008" priority="71182" stopIfTrue="1" operator="containsText" text="BONIFICATION">
      <formula>NOT(ISERROR(SEARCH("BONIFICATION",XT3)))</formula>
    </cfRule>
    <cfRule type="containsText" dxfId="35007" priority="71183" stopIfTrue="1" operator="containsText" text="RECUP DEBIT">
      <formula>NOT(ISERROR(SEARCH("RECUP DEBIT",XT3)))</formula>
    </cfRule>
  </conditionalFormatting>
  <conditionalFormatting sqref="XT3">
    <cfRule type="containsText" dxfId="35006" priority="71181" stopIfTrue="1" operator="containsText" text="ENFANT MALADE">
      <formula>NOT(ISERROR(SEARCH("ENFANT MALADE",XT3)))</formula>
    </cfRule>
  </conditionalFormatting>
  <conditionalFormatting sqref="XT3">
    <cfRule type="expression" dxfId="35005" priority="71173" stopIfTrue="1">
      <formula>WEEKDAY(XT$1)=1</formula>
    </cfRule>
    <cfRule type="expression" dxfId="35004" priority="71174" stopIfTrue="1">
      <formula>WEEKDAY(XT$1)=7</formula>
    </cfRule>
    <cfRule type="containsText" dxfId="35003" priority="71175" stopIfTrue="1" operator="containsText" text="Maladie">
      <formula>NOT(ISERROR(SEARCH("Maladie",XT3)))</formula>
    </cfRule>
    <cfRule type="endsWith" dxfId="35002" priority="71176" stopIfTrue="1" operator="endsWith" text="AT">
      <formula>RIGHT(XT3,LEN("AT"))="AT"</formula>
    </cfRule>
    <cfRule type="containsText" dxfId="35001" priority="71177" stopIfTrue="1" operator="containsText" text="Congés">
      <formula>NOT(ISERROR(SEARCH("Congés",XT3)))</formula>
    </cfRule>
    <cfRule type="containsText" dxfId="35000" priority="71178" stopIfTrue="1" operator="containsText" text="RTT">
      <formula>NOT(ISERROR(SEARCH("RTT",XT3)))</formula>
    </cfRule>
    <cfRule type="containsText" dxfId="34999" priority="71179" stopIfTrue="1" operator="containsText" text="FORMATION">
      <formula>NOT(ISERROR(SEARCH("FORMATION",XT3)))</formula>
    </cfRule>
    <cfRule type="containsText" dxfId="34998" priority="71180" stopIfTrue="1" operator="containsText" text="REPOS">
      <formula>NOT(ISERROR(SEARCH("REPOS",XT3)))</formula>
    </cfRule>
  </conditionalFormatting>
  <conditionalFormatting sqref="XT3">
    <cfRule type="containsText" dxfId="34997" priority="71171" stopIfTrue="1" operator="containsText" text="RECUP DEBIT">
      <formula>NOT(ISERROR(SEARCH("RECUP DEBIT",XT3)))</formula>
    </cfRule>
    <cfRule type="containsText" dxfId="34996" priority="71172" stopIfTrue="1" operator="containsText" text="Bonification">
      <formula>NOT(ISERROR(SEARCH("Bonification",XT3)))</formula>
    </cfRule>
  </conditionalFormatting>
  <conditionalFormatting sqref="YY3:ZD3 YP2:YV3 YY2:ZV2 ZF3:ZM3 ZS3:ZV3 ZO3:ZQ3">
    <cfRule type="expression" dxfId="34995" priority="71134" stopIfTrue="1">
      <formula>WEEKDAY(YP$1)=1</formula>
    </cfRule>
    <cfRule type="expression" dxfId="34994" priority="71135" stopIfTrue="1">
      <formula>WEEKDAY(YP$1)=7</formula>
    </cfRule>
    <cfRule type="containsText" dxfId="34993" priority="71136" stopIfTrue="1" operator="containsText" text="Maladie">
      <formula>NOT(ISERROR(SEARCH("Maladie",YP2)))</formula>
    </cfRule>
    <cfRule type="endsWith" dxfId="34992" priority="71137" stopIfTrue="1" operator="endsWith" text="AT">
      <formula>RIGHT(YP2,LEN("AT"))="AT"</formula>
    </cfRule>
    <cfRule type="containsText" dxfId="34991" priority="71138" stopIfTrue="1" operator="containsText" text="Congés">
      <formula>NOT(ISERROR(SEARCH("Congés",YP2)))</formula>
    </cfRule>
    <cfRule type="containsText" dxfId="34990" priority="71139" stopIfTrue="1" operator="containsText" text="RTT">
      <formula>NOT(ISERROR(SEARCH("RTT",YP2)))</formula>
    </cfRule>
    <cfRule type="containsText" dxfId="34989" priority="71140" stopIfTrue="1" operator="containsText" text="FORMATION">
      <formula>NOT(ISERROR(SEARCH("FORMATION",YP2)))</formula>
    </cfRule>
    <cfRule type="containsText" dxfId="34988" priority="71141" stopIfTrue="1" operator="containsText" text="REPOS">
      <formula>NOT(ISERROR(SEARCH("REPOS",YP2)))</formula>
    </cfRule>
  </conditionalFormatting>
  <conditionalFormatting sqref="YY3:ZD3 YP2:YV3 YY2:ZV2 ZF3:ZM3 ZS3:ZV3 ZO3:ZQ3">
    <cfRule type="containsText" dxfId="34987" priority="71132" stopIfTrue="1" operator="containsText" text="RECUP DEBIT">
      <formula>NOT(ISERROR(SEARCH("RECUP DEBIT",YP2)))</formula>
    </cfRule>
    <cfRule type="containsText" dxfId="34986" priority="71133" stopIfTrue="1" operator="containsText" text="Bonification">
      <formula>NOT(ISERROR(SEARCH("Bonification",YP2)))</formula>
    </cfRule>
  </conditionalFormatting>
  <conditionalFormatting sqref="YY3:ZD3 YP2:YV3 YY2:ZV2 ZF3:ZM3 ZS3:ZV3 ZO3:ZQ3">
    <cfRule type="containsText" dxfId="34985" priority="71130" stopIfTrue="1" operator="containsText" text="BONIFICATION">
      <formula>NOT(ISERROR(SEARCH("BONIFICATION",YP2)))</formula>
    </cfRule>
    <cfRule type="containsText" dxfId="34984" priority="71131" stopIfTrue="1" operator="containsText" text="RECUP DEBIT">
      <formula>NOT(ISERROR(SEARCH("RECUP DEBIT",YP2)))</formula>
    </cfRule>
  </conditionalFormatting>
  <conditionalFormatting sqref="YY3:ZD3 YP2:YV3 YY2:ZV2 ZF3:ZM3 ZS3:ZV3 ZO3:ZQ3">
    <cfRule type="containsText" dxfId="34983" priority="71129" stopIfTrue="1" operator="containsText" text="ENFANT MALADE">
      <formula>NOT(ISERROR(SEARCH("ENFANT MALADE",YP2)))</formula>
    </cfRule>
  </conditionalFormatting>
  <conditionalFormatting sqref="YP3:YQ3">
    <cfRule type="containsText" dxfId="34982" priority="70970" stopIfTrue="1" operator="containsText" text="RECUP DEBIT">
      <formula>NOT(ISERROR(SEARCH("RECUP DEBIT",YP3)))</formula>
    </cfRule>
    <cfRule type="containsText" dxfId="34981" priority="70971" stopIfTrue="1" operator="containsText" text="Bonification">
      <formula>NOT(ISERROR(SEARCH("Bonification",YP3)))</formula>
    </cfRule>
  </conditionalFormatting>
  <conditionalFormatting sqref="YP3:YQ3">
    <cfRule type="expression" dxfId="34980" priority="70962" stopIfTrue="1">
      <formula>WEEKDAY(YI$1)=1</formula>
    </cfRule>
    <cfRule type="expression" dxfId="34979" priority="70963" stopIfTrue="1">
      <formula>WEEKDAY(YI$1)=7</formula>
    </cfRule>
    <cfRule type="containsText" dxfId="34978" priority="70964" stopIfTrue="1" operator="containsText" text="Maladie">
      <formula>NOT(ISERROR(SEARCH("Maladie",YP3)))</formula>
    </cfRule>
    <cfRule type="endsWith" dxfId="34977" priority="70965" stopIfTrue="1" operator="endsWith" text="AT">
      <formula>RIGHT(YP3,LEN("AT"))="AT"</formula>
    </cfRule>
    <cfRule type="containsText" dxfId="34976" priority="70966" stopIfTrue="1" operator="containsText" text="Congés">
      <formula>NOT(ISERROR(SEARCH("Congés",YP3)))</formula>
    </cfRule>
    <cfRule type="containsText" dxfId="34975" priority="70967" stopIfTrue="1" operator="containsText" text="RTT">
      <formula>NOT(ISERROR(SEARCH("RTT",YP3)))</formula>
    </cfRule>
    <cfRule type="containsText" dxfId="34974" priority="70968" stopIfTrue="1" operator="containsText" text="REPOS">
      <formula>NOT(ISERROR(SEARCH("REPOS",YP3)))</formula>
    </cfRule>
    <cfRule type="containsText" dxfId="34973" priority="70969" stopIfTrue="1" operator="containsText" text="FORMATION">
      <formula>NOT(ISERROR(SEARCH("FORMATION",YP3)))</formula>
    </cfRule>
  </conditionalFormatting>
  <conditionalFormatting sqref="YQ3">
    <cfRule type="expression" dxfId="34972" priority="70954" stopIfTrue="1">
      <formula>WEEKDAY(YJ$1)=1</formula>
    </cfRule>
    <cfRule type="expression" dxfId="34971" priority="70955" stopIfTrue="1">
      <formula>WEEKDAY(YJ$1)=7</formula>
    </cfRule>
    <cfRule type="containsText" dxfId="34970" priority="70956" stopIfTrue="1" operator="containsText" text="Maladie">
      <formula>NOT(ISERROR(SEARCH("Maladie",YQ3)))</formula>
    </cfRule>
    <cfRule type="endsWith" dxfId="34969" priority="70957" stopIfTrue="1" operator="endsWith" text="AT">
      <formula>RIGHT(YQ3,LEN("AT"))="AT"</formula>
    </cfRule>
    <cfRule type="containsText" dxfId="34968" priority="70958" stopIfTrue="1" operator="containsText" text="Congés">
      <formula>NOT(ISERROR(SEARCH("Congés",YQ3)))</formula>
    </cfRule>
    <cfRule type="containsText" dxfId="34967" priority="70959" stopIfTrue="1" operator="containsText" text="RTT">
      <formula>NOT(ISERROR(SEARCH("RTT",YQ3)))</formula>
    </cfRule>
    <cfRule type="containsText" dxfId="34966" priority="70960" stopIfTrue="1" operator="containsText" text="REPOS">
      <formula>NOT(ISERROR(SEARCH("REPOS",YQ3)))</formula>
    </cfRule>
    <cfRule type="containsText" dxfId="34965" priority="70961" stopIfTrue="1" operator="containsText" text="FORMATION">
      <formula>NOT(ISERROR(SEARCH("FORMATION",YQ3)))</formula>
    </cfRule>
  </conditionalFormatting>
  <conditionalFormatting sqref="YQ3">
    <cfRule type="containsText" dxfId="34964" priority="70952" stopIfTrue="1" operator="containsText" text="RECUP DEBIT">
      <formula>NOT(ISERROR(SEARCH("RECUP DEBIT",YQ3)))</formula>
    </cfRule>
    <cfRule type="containsText" dxfId="34963" priority="70953" stopIfTrue="1" operator="containsText" text="Bonification">
      <formula>NOT(ISERROR(SEARCH("Bonification",YQ3)))</formula>
    </cfRule>
  </conditionalFormatting>
  <conditionalFormatting sqref="YQ3">
    <cfRule type="containsText" dxfId="34962" priority="70950" stopIfTrue="1" operator="containsText" text="RECUP DEBIT">
      <formula>NOT(ISERROR(SEARCH("RECUP DEBIT",YQ3)))</formula>
    </cfRule>
    <cfRule type="containsText" dxfId="34961" priority="70951" stopIfTrue="1" operator="containsText" text="Bonification">
      <formula>NOT(ISERROR(SEARCH("Bonification",YQ3)))</formula>
    </cfRule>
  </conditionalFormatting>
  <conditionalFormatting sqref="YQ3">
    <cfRule type="expression" dxfId="34960" priority="70942" stopIfTrue="1">
      <formula>WEEKDAY(YJ$1)=1</formula>
    </cfRule>
    <cfRule type="expression" dxfId="34959" priority="70943" stopIfTrue="1">
      <formula>WEEKDAY(YJ$1)=7</formula>
    </cfRule>
    <cfRule type="containsText" dxfId="34958" priority="70944" stopIfTrue="1" operator="containsText" text="Maladie">
      <formula>NOT(ISERROR(SEARCH("Maladie",YQ3)))</formula>
    </cfRule>
    <cfRule type="endsWith" dxfId="34957" priority="70945" stopIfTrue="1" operator="endsWith" text="AT">
      <formula>RIGHT(YQ3,LEN("AT"))="AT"</formula>
    </cfRule>
    <cfRule type="containsText" dxfId="34956" priority="70946" stopIfTrue="1" operator="containsText" text="Congés">
      <formula>NOT(ISERROR(SEARCH("Congés",YQ3)))</formula>
    </cfRule>
    <cfRule type="containsText" dxfId="34955" priority="70947" stopIfTrue="1" operator="containsText" text="RTT">
      <formula>NOT(ISERROR(SEARCH("RTT",YQ3)))</formula>
    </cfRule>
    <cfRule type="containsText" dxfId="34954" priority="70948" stopIfTrue="1" operator="containsText" text="REPOS">
      <formula>NOT(ISERROR(SEARCH("REPOS",YQ3)))</formula>
    </cfRule>
    <cfRule type="containsText" dxfId="34953" priority="70949" stopIfTrue="1" operator="containsText" text="FORMATION">
      <formula>NOT(ISERROR(SEARCH("FORMATION",YQ3)))</formula>
    </cfRule>
  </conditionalFormatting>
  <conditionalFormatting sqref="YQ3">
    <cfRule type="expression" dxfId="34952" priority="70934" stopIfTrue="1">
      <formula>WEEKDAY(YJ$1)=1</formula>
    </cfRule>
    <cfRule type="expression" dxfId="34951" priority="70935" stopIfTrue="1">
      <formula>WEEKDAY(YJ$1)=7</formula>
    </cfRule>
    <cfRule type="containsText" dxfId="34950" priority="70936" stopIfTrue="1" operator="containsText" text="Maladie">
      <formula>NOT(ISERROR(SEARCH("Maladie",YQ3)))</formula>
    </cfRule>
    <cfRule type="endsWith" dxfId="34949" priority="70937" stopIfTrue="1" operator="endsWith" text="AT">
      <formula>RIGHT(YQ3,LEN("AT"))="AT"</formula>
    </cfRule>
    <cfRule type="containsText" dxfId="34948" priority="70938" stopIfTrue="1" operator="containsText" text="Congés">
      <formula>NOT(ISERROR(SEARCH("Congés",YQ3)))</formula>
    </cfRule>
    <cfRule type="containsText" dxfId="34947" priority="70939" stopIfTrue="1" operator="containsText" text="RTT">
      <formula>NOT(ISERROR(SEARCH("RTT",YQ3)))</formula>
    </cfRule>
    <cfRule type="containsText" dxfId="34946" priority="70940" stopIfTrue="1" operator="containsText" text="REPOS">
      <formula>NOT(ISERROR(SEARCH("REPOS",YQ3)))</formula>
    </cfRule>
    <cfRule type="containsText" dxfId="34945" priority="70941" stopIfTrue="1" operator="containsText" text="FORMATION">
      <formula>NOT(ISERROR(SEARCH("FORMATION",YQ3)))</formula>
    </cfRule>
  </conditionalFormatting>
  <conditionalFormatting sqref="YQ3">
    <cfRule type="expression" dxfId="34944" priority="70926" stopIfTrue="1">
      <formula>WEEKDAY(YQ$1)=1</formula>
    </cfRule>
    <cfRule type="expression" dxfId="34943" priority="70927" stopIfTrue="1">
      <formula>WEEKDAY(YQ$1)=7</formula>
    </cfRule>
    <cfRule type="containsText" dxfId="34942" priority="70928" stopIfTrue="1" operator="containsText" text="Maladie">
      <formula>NOT(ISERROR(SEARCH("Maladie",YQ3)))</formula>
    </cfRule>
    <cfRule type="endsWith" dxfId="34941" priority="70929" stopIfTrue="1" operator="endsWith" text="AT">
      <formula>RIGHT(YQ3,LEN("AT"))="AT"</formula>
    </cfRule>
    <cfRule type="containsText" dxfId="34940" priority="70930" stopIfTrue="1" operator="containsText" text="Congés">
      <formula>NOT(ISERROR(SEARCH("Congés",YQ3)))</formula>
    </cfRule>
    <cfRule type="containsText" dxfId="34939" priority="70931" stopIfTrue="1" operator="containsText" text="RTT">
      <formula>NOT(ISERROR(SEARCH("RTT",YQ3)))</formula>
    </cfRule>
    <cfRule type="containsText" dxfId="34938" priority="70932" stopIfTrue="1" operator="containsText" text="FORMATION">
      <formula>NOT(ISERROR(SEARCH("FORMATION",YQ3)))</formula>
    </cfRule>
    <cfRule type="containsText" dxfId="34937" priority="70933" stopIfTrue="1" operator="containsText" text="REPOS">
      <formula>NOT(ISERROR(SEARCH("REPOS",YQ3)))</formula>
    </cfRule>
  </conditionalFormatting>
  <conditionalFormatting sqref="YQ3">
    <cfRule type="containsText" dxfId="34936" priority="70924" stopIfTrue="1" operator="containsText" text="RECUP DEBIT">
      <formula>NOT(ISERROR(SEARCH("RECUP DEBIT",YQ3)))</formula>
    </cfRule>
    <cfRule type="containsText" dxfId="34935" priority="70925" stopIfTrue="1" operator="containsText" text="Bonification">
      <formula>NOT(ISERROR(SEARCH("Bonification",YQ3)))</formula>
    </cfRule>
  </conditionalFormatting>
  <conditionalFormatting sqref="YQ3">
    <cfRule type="containsText" dxfId="34934" priority="70922" stopIfTrue="1" operator="containsText" text="RECUP DEBIT">
      <formula>NOT(ISERROR(SEARCH("RECUP DEBIT",YQ3)))</formula>
    </cfRule>
    <cfRule type="containsText" dxfId="34933" priority="70923" stopIfTrue="1" operator="containsText" text="Bonification">
      <formula>NOT(ISERROR(SEARCH("Bonification",YQ3)))</formula>
    </cfRule>
  </conditionalFormatting>
  <conditionalFormatting sqref="YQ3">
    <cfRule type="expression" dxfId="34932" priority="70914" stopIfTrue="1">
      <formula>WEEKDAY(YJ$1)=1</formula>
    </cfRule>
    <cfRule type="expression" dxfId="34931" priority="70915" stopIfTrue="1">
      <formula>WEEKDAY(YJ$1)=7</formula>
    </cfRule>
    <cfRule type="containsText" dxfId="34930" priority="70916" stopIfTrue="1" operator="containsText" text="Maladie">
      <formula>NOT(ISERROR(SEARCH("Maladie",YQ3)))</formula>
    </cfRule>
    <cfRule type="endsWith" dxfId="34929" priority="70917" stopIfTrue="1" operator="endsWith" text="AT">
      <formula>RIGHT(YQ3,LEN("AT"))="AT"</formula>
    </cfRule>
    <cfRule type="containsText" dxfId="34928" priority="70918" stopIfTrue="1" operator="containsText" text="Congés">
      <formula>NOT(ISERROR(SEARCH("Congés",YQ3)))</formula>
    </cfRule>
    <cfRule type="containsText" dxfId="34927" priority="70919" stopIfTrue="1" operator="containsText" text="RTT">
      <formula>NOT(ISERROR(SEARCH("RTT",YQ3)))</formula>
    </cfRule>
    <cfRule type="containsText" dxfId="34926" priority="70920" stopIfTrue="1" operator="containsText" text="REPOS">
      <formula>NOT(ISERROR(SEARCH("REPOS",YQ3)))</formula>
    </cfRule>
    <cfRule type="containsText" dxfId="34925" priority="70921" stopIfTrue="1" operator="containsText" text="FORMATION">
      <formula>NOT(ISERROR(SEARCH("FORMATION",YQ3)))</formula>
    </cfRule>
  </conditionalFormatting>
  <conditionalFormatting sqref="YQ3">
    <cfRule type="expression" dxfId="34924" priority="70906" stopIfTrue="1">
      <formula>WEEKDAY(YJ$1)=1</formula>
    </cfRule>
    <cfRule type="expression" dxfId="34923" priority="70907" stopIfTrue="1">
      <formula>WEEKDAY(YJ$1)=7</formula>
    </cfRule>
    <cfRule type="containsText" dxfId="34922" priority="70908" stopIfTrue="1" operator="containsText" text="Maladie">
      <formula>NOT(ISERROR(SEARCH("Maladie",YQ3)))</formula>
    </cfRule>
    <cfRule type="endsWith" dxfId="34921" priority="70909" stopIfTrue="1" operator="endsWith" text="AT">
      <formula>RIGHT(YQ3,LEN("AT"))="AT"</formula>
    </cfRule>
    <cfRule type="containsText" dxfId="34920" priority="70910" stopIfTrue="1" operator="containsText" text="Congés">
      <formula>NOT(ISERROR(SEARCH("Congés",YQ3)))</formula>
    </cfRule>
    <cfRule type="containsText" dxfId="34919" priority="70911" stopIfTrue="1" operator="containsText" text="RTT">
      <formula>NOT(ISERROR(SEARCH("RTT",YQ3)))</formula>
    </cfRule>
    <cfRule type="containsText" dxfId="34918" priority="70912" stopIfTrue="1" operator="containsText" text="REPOS">
      <formula>NOT(ISERROR(SEARCH("REPOS",YQ3)))</formula>
    </cfRule>
    <cfRule type="containsText" dxfId="34917" priority="70913" stopIfTrue="1" operator="containsText" text="FORMATION">
      <formula>NOT(ISERROR(SEARCH("FORMATION",YQ3)))</formula>
    </cfRule>
  </conditionalFormatting>
  <conditionalFormatting sqref="YP2:YQ2">
    <cfRule type="containsText" dxfId="34916" priority="70904" stopIfTrue="1" operator="containsText" text="RECUP DEBIT">
      <formula>NOT(ISERROR(SEARCH("RECUP DEBIT",YP2)))</formula>
    </cfRule>
    <cfRule type="containsText" dxfId="34915" priority="70905" stopIfTrue="1" operator="containsText" text="Bonification">
      <formula>NOT(ISERROR(SEARCH("Bonification",YP2)))</formula>
    </cfRule>
  </conditionalFormatting>
  <conditionalFormatting sqref="YP2:YQ2">
    <cfRule type="expression" dxfId="34914" priority="70896" stopIfTrue="1">
      <formula>WEEKDAY(YI$1)=1</formula>
    </cfRule>
    <cfRule type="expression" dxfId="34913" priority="70897" stopIfTrue="1">
      <formula>WEEKDAY(YI$1)=7</formula>
    </cfRule>
    <cfRule type="containsText" dxfId="34912" priority="70898" stopIfTrue="1" operator="containsText" text="Maladie">
      <formula>NOT(ISERROR(SEARCH("Maladie",YP2)))</formula>
    </cfRule>
    <cfRule type="endsWith" dxfId="34911" priority="70899" stopIfTrue="1" operator="endsWith" text="AT">
      <formula>RIGHT(YP2,LEN("AT"))="AT"</formula>
    </cfRule>
    <cfRule type="containsText" dxfId="34910" priority="70900" stopIfTrue="1" operator="containsText" text="Congés">
      <formula>NOT(ISERROR(SEARCH("Congés",YP2)))</formula>
    </cfRule>
    <cfRule type="containsText" dxfId="34909" priority="70901" stopIfTrue="1" operator="containsText" text="RTT">
      <formula>NOT(ISERROR(SEARCH("RTT",YP2)))</formula>
    </cfRule>
    <cfRule type="containsText" dxfId="34908" priority="70902" stopIfTrue="1" operator="containsText" text="REPOS">
      <formula>NOT(ISERROR(SEARCH("REPOS",YP2)))</formula>
    </cfRule>
    <cfRule type="containsText" dxfId="34907" priority="70903" stopIfTrue="1" operator="containsText" text="FORMATION">
      <formula>NOT(ISERROR(SEARCH("FORMATION",YP2)))</formula>
    </cfRule>
  </conditionalFormatting>
  <conditionalFormatting sqref="YW3:YX3">
    <cfRule type="expression" dxfId="34906" priority="69719" stopIfTrue="1">
      <formula>WEEKDAY(YW$1)=1</formula>
    </cfRule>
    <cfRule type="expression" dxfId="34905" priority="69720" stopIfTrue="1">
      <formula>WEEKDAY(YW$1)=7</formula>
    </cfRule>
    <cfRule type="containsText" dxfId="34904" priority="69721" stopIfTrue="1" operator="containsText" text="Maladie">
      <formula>NOT(ISERROR(SEARCH("Maladie",YW3)))</formula>
    </cfRule>
    <cfRule type="endsWith" dxfId="34903" priority="69722" stopIfTrue="1" operator="endsWith" text="AT">
      <formula>RIGHT(YW3,LEN("AT"))="AT"</formula>
    </cfRule>
    <cfRule type="containsText" dxfId="34902" priority="69723" stopIfTrue="1" operator="containsText" text="Congés">
      <formula>NOT(ISERROR(SEARCH("Congés",YW3)))</formula>
    </cfRule>
    <cfRule type="containsText" dxfId="34901" priority="69724" stopIfTrue="1" operator="containsText" text="RTT">
      <formula>NOT(ISERROR(SEARCH("RTT",YW3)))</formula>
    </cfRule>
    <cfRule type="containsText" dxfId="34900" priority="69725" stopIfTrue="1" operator="containsText" text="FORMATION">
      <formula>NOT(ISERROR(SEARCH("FORMATION",YW3)))</formula>
    </cfRule>
    <cfRule type="containsText" dxfId="34899" priority="69726" stopIfTrue="1" operator="containsText" text="REPOS">
      <formula>NOT(ISERROR(SEARCH("REPOS",YW3)))</formula>
    </cfRule>
  </conditionalFormatting>
  <conditionalFormatting sqref="YW3:YX3">
    <cfRule type="containsText" dxfId="34898" priority="69717" stopIfTrue="1" operator="containsText" text="RECUP DEBIT">
      <formula>NOT(ISERROR(SEARCH("RECUP DEBIT",YW3)))</formula>
    </cfRule>
    <cfRule type="containsText" dxfId="34897" priority="69718" stopIfTrue="1" operator="containsText" text="Bonification">
      <formula>NOT(ISERROR(SEARCH("Bonification",YW3)))</formula>
    </cfRule>
  </conditionalFormatting>
  <conditionalFormatting sqref="YW3:YX3">
    <cfRule type="containsText" dxfId="34896" priority="69715" stopIfTrue="1" operator="containsText" text="BONIFICATION">
      <formula>NOT(ISERROR(SEARCH("BONIFICATION",YW3)))</formula>
    </cfRule>
    <cfRule type="containsText" dxfId="34895" priority="69716" stopIfTrue="1" operator="containsText" text="RECUP DEBIT">
      <formula>NOT(ISERROR(SEARCH("RECUP DEBIT",YW3)))</formula>
    </cfRule>
  </conditionalFormatting>
  <conditionalFormatting sqref="YW3:YX3">
    <cfRule type="containsText" dxfId="34894" priority="69714" stopIfTrue="1" operator="containsText" text="ENFANT MALADE">
      <formula>NOT(ISERROR(SEARCH("ENFANT MALADE",YW3)))</formula>
    </cfRule>
  </conditionalFormatting>
  <conditionalFormatting sqref="YW3:YX3">
    <cfRule type="containsText" dxfId="34893" priority="69712" stopIfTrue="1" operator="containsText" text="RECUP DEBIT">
      <formula>NOT(ISERROR(SEARCH("RECUP DEBIT",YW3)))</formula>
    </cfRule>
    <cfRule type="containsText" dxfId="34892" priority="69713" stopIfTrue="1" operator="containsText" text="Bonification">
      <formula>NOT(ISERROR(SEARCH("Bonification",YW3)))</formula>
    </cfRule>
  </conditionalFormatting>
  <conditionalFormatting sqref="YW3:YX3">
    <cfRule type="expression" dxfId="34891" priority="69704" stopIfTrue="1">
      <formula>WEEKDAY(YP$1)=1</formula>
    </cfRule>
    <cfRule type="expression" dxfId="34890" priority="69705" stopIfTrue="1">
      <formula>WEEKDAY(YP$1)=7</formula>
    </cfRule>
    <cfRule type="containsText" dxfId="34889" priority="69706" stopIfTrue="1" operator="containsText" text="Maladie">
      <formula>NOT(ISERROR(SEARCH("Maladie",YW3)))</formula>
    </cfRule>
    <cfRule type="endsWith" dxfId="34888" priority="69707" stopIfTrue="1" operator="endsWith" text="AT">
      <formula>RIGHT(YW3,LEN("AT"))="AT"</formula>
    </cfRule>
    <cfRule type="containsText" dxfId="34887" priority="69708" stopIfTrue="1" operator="containsText" text="Congés">
      <formula>NOT(ISERROR(SEARCH("Congés",YW3)))</formula>
    </cfRule>
    <cfRule type="containsText" dxfId="34886" priority="69709" stopIfTrue="1" operator="containsText" text="RTT">
      <formula>NOT(ISERROR(SEARCH("RTT",YW3)))</formula>
    </cfRule>
    <cfRule type="containsText" dxfId="34885" priority="69710" stopIfTrue="1" operator="containsText" text="REPOS">
      <formula>NOT(ISERROR(SEARCH("REPOS",YW3)))</formula>
    </cfRule>
    <cfRule type="containsText" dxfId="34884" priority="69711" stopIfTrue="1" operator="containsText" text="FORMATION">
      <formula>NOT(ISERROR(SEARCH("FORMATION",YW3)))</formula>
    </cfRule>
  </conditionalFormatting>
  <conditionalFormatting sqref="ZE3">
    <cfRule type="expression" dxfId="34883" priority="69696" stopIfTrue="1">
      <formula>WEEKDAY(ZE$1)=1</formula>
    </cfRule>
    <cfRule type="expression" dxfId="34882" priority="69697" stopIfTrue="1">
      <formula>WEEKDAY(ZE$1)=7</formula>
    </cfRule>
    <cfRule type="containsText" dxfId="34881" priority="69698" stopIfTrue="1" operator="containsText" text="Maladie">
      <formula>NOT(ISERROR(SEARCH("Maladie",ZE3)))</formula>
    </cfRule>
    <cfRule type="endsWith" dxfId="34880" priority="69699" stopIfTrue="1" operator="endsWith" text="AT">
      <formula>RIGHT(ZE3,LEN("AT"))="AT"</formula>
    </cfRule>
    <cfRule type="containsText" dxfId="34879" priority="69700" stopIfTrue="1" operator="containsText" text="Congés">
      <formula>NOT(ISERROR(SEARCH("Congés",ZE3)))</formula>
    </cfRule>
    <cfRule type="containsText" dxfId="34878" priority="69701" stopIfTrue="1" operator="containsText" text="RTT">
      <formula>NOT(ISERROR(SEARCH("RTT",ZE3)))</formula>
    </cfRule>
    <cfRule type="containsText" dxfId="34877" priority="69702" stopIfTrue="1" operator="containsText" text="FORMATION">
      <formula>NOT(ISERROR(SEARCH("FORMATION",ZE3)))</formula>
    </cfRule>
    <cfRule type="containsText" dxfId="34876" priority="69703" stopIfTrue="1" operator="containsText" text="REPOS">
      <formula>NOT(ISERROR(SEARCH("REPOS",ZE3)))</formula>
    </cfRule>
  </conditionalFormatting>
  <conditionalFormatting sqref="ZE3">
    <cfRule type="containsText" dxfId="34875" priority="69694" stopIfTrue="1" operator="containsText" text="RECUP DEBIT">
      <formula>NOT(ISERROR(SEARCH("RECUP DEBIT",ZE3)))</formula>
    </cfRule>
    <cfRule type="containsText" dxfId="34874" priority="69695" stopIfTrue="1" operator="containsText" text="Bonification">
      <formula>NOT(ISERROR(SEARCH("Bonification",ZE3)))</formula>
    </cfRule>
  </conditionalFormatting>
  <conditionalFormatting sqref="ZE3">
    <cfRule type="containsText" dxfId="34873" priority="69692" stopIfTrue="1" operator="containsText" text="BONIFICATION">
      <formula>NOT(ISERROR(SEARCH("BONIFICATION",ZE3)))</formula>
    </cfRule>
    <cfRule type="containsText" dxfId="34872" priority="69693" stopIfTrue="1" operator="containsText" text="RECUP DEBIT">
      <formula>NOT(ISERROR(SEARCH("RECUP DEBIT",ZE3)))</formula>
    </cfRule>
  </conditionalFormatting>
  <conditionalFormatting sqref="ZE3">
    <cfRule type="containsText" dxfId="34871" priority="69691" stopIfTrue="1" operator="containsText" text="ENFANT MALADE">
      <formula>NOT(ISERROR(SEARCH("ENFANT MALADE",ZE3)))</formula>
    </cfRule>
  </conditionalFormatting>
  <conditionalFormatting sqref="ZE3">
    <cfRule type="containsText" dxfId="34870" priority="69689" stopIfTrue="1" operator="containsText" text="RECUP DEBIT">
      <formula>NOT(ISERROR(SEARCH("RECUP DEBIT",ZE3)))</formula>
    </cfRule>
    <cfRule type="containsText" dxfId="34869" priority="69690" stopIfTrue="1" operator="containsText" text="Bonification">
      <formula>NOT(ISERROR(SEARCH("Bonification",ZE3)))</formula>
    </cfRule>
  </conditionalFormatting>
  <conditionalFormatting sqref="ZE3">
    <cfRule type="expression" dxfId="34868" priority="69681" stopIfTrue="1">
      <formula>WEEKDAY(YX$1)=1</formula>
    </cfRule>
    <cfRule type="expression" dxfId="34867" priority="69682" stopIfTrue="1">
      <formula>WEEKDAY(YX$1)=7</formula>
    </cfRule>
    <cfRule type="containsText" dxfId="34866" priority="69683" stopIfTrue="1" operator="containsText" text="Maladie">
      <formula>NOT(ISERROR(SEARCH("Maladie",ZE3)))</formula>
    </cfRule>
    <cfRule type="endsWith" dxfId="34865" priority="69684" stopIfTrue="1" operator="endsWith" text="AT">
      <formula>RIGHT(ZE3,LEN("AT"))="AT"</formula>
    </cfRule>
    <cfRule type="containsText" dxfId="34864" priority="69685" stopIfTrue="1" operator="containsText" text="Congés">
      <formula>NOT(ISERROR(SEARCH("Congés",ZE3)))</formula>
    </cfRule>
    <cfRule type="containsText" dxfId="34863" priority="69686" stopIfTrue="1" operator="containsText" text="RTT">
      <formula>NOT(ISERROR(SEARCH("RTT",ZE3)))</formula>
    </cfRule>
    <cfRule type="containsText" dxfId="34862" priority="69687" stopIfTrue="1" operator="containsText" text="REPOS">
      <formula>NOT(ISERROR(SEARCH("REPOS",ZE3)))</formula>
    </cfRule>
    <cfRule type="containsText" dxfId="34861" priority="69688" stopIfTrue="1" operator="containsText" text="FORMATION">
      <formula>NOT(ISERROR(SEARCH("FORMATION",ZE3)))</formula>
    </cfRule>
  </conditionalFormatting>
  <conditionalFormatting sqref="ZS3 ZK3:ZM3">
    <cfRule type="containsText" dxfId="34860" priority="69679" stopIfTrue="1" operator="containsText" text="RECUP DEBIT">
      <formula>NOT(ISERROR(SEARCH("RECUP DEBIT",ZK3)))</formula>
    </cfRule>
    <cfRule type="containsText" dxfId="34859" priority="69680" stopIfTrue="1" operator="containsText" text="Bonification">
      <formula>NOT(ISERROR(SEARCH("Bonification",ZK3)))</formula>
    </cfRule>
  </conditionalFormatting>
  <conditionalFormatting sqref="ZS3 ZK3:ZM3">
    <cfRule type="expression" dxfId="34858" priority="69671" stopIfTrue="1">
      <formula>WEEKDAY(ZD$1)=1</formula>
    </cfRule>
    <cfRule type="expression" dxfId="34857" priority="69672" stopIfTrue="1">
      <formula>WEEKDAY(ZD$1)=7</formula>
    </cfRule>
    <cfRule type="containsText" dxfId="34856" priority="69673" stopIfTrue="1" operator="containsText" text="Maladie">
      <formula>NOT(ISERROR(SEARCH("Maladie",ZK3)))</formula>
    </cfRule>
    <cfRule type="endsWith" dxfId="34855" priority="69674" stopIfTrue="1" operator="endsWith" text="AT">
      <formula>RIGHT(ZK3,LEN("AT"))="AT"</formula>
    </cfRule>
    <cfRule type="containsText" dxfId="34854" priority="69675" stopIfTrue="1" operator="containsText" text="Congés">
      <formula>NOT(ISERROR(SEARCH("Congés",ZK3)))</formula>
    </cfRule>
    <cfRule type="containsText" dxfId="34853" priority="69676" stopIfTrue="1" operator="containsText" text="RTT">
      <formula>NOT(ISERROR(SEARCH("RTT",ZK3)))</formula>
    </cfRule>
    <cfRule type="containsText" dxfId="34852" priority="69677" stopIfTrue="1" operator="containsText" text="REPOS">
      <formula>NOT(ISERROR(SEARCH("REPOS",ZK3)))</formula>
    </cfRule>
    <cfRule type="containsText" dxfId="34851" priority="69678" stopIfTrue="1" operator="containsText" text="FORMATION">
      <formula>NOT(ISERROR(SEARCH("FORMATION",ZK3)))</formula>
    </cfRule>
  </conditionalFormatting>
  <conditionalFormatting sqref="ZS3 ZL3:ZM3">
    <cfRule type="expression" dxfId="34850" priority="69663" stopIfTrue="1">
      <formula>WEEKDAY(ZE$1)=1</formula>
    </cfRule>
    <cfRule type="expression" dxfId="34849" priority="69664" stopIfTrue="1">
      <formula>WEEKDAY(ZE$1)=7</formula>
    </cfRule>
    <cfRule type="containsText" dxfId="34848" priority="69665" stopIfTrue="1" operator="containsText" text="Maladie">
      <formula>NOT(ISERROR(SEARCH("Maladie",ZL3)))</formula>
    </cfRule>
    <cfRule type="endsWith" dxfId="34847" priority="69666" stopIfTrue="1" operator="endsWith" text="AT">
      <formula>RIGHT(ZL3,LEN("AT"))="AT"</formula>
    </cfRule>
    <cfRule type="containsText" dxfId="34846" priority="69667" stopIfTrue="1" operator="containsText" text="Congés">
      <formula>NOT(ISERROR(SEARCH("Congés",ZL3)))</formula>
    </cfRule>
    <cfRule type="containsText" dxfId="34845" priority="69668" stopIfTrue="1" operator="containsText" text="RTT">
      <formula>NOT(ISERROR(SEARCH("RTT",ZL3)))</formula>
    </cfRule>
    <cfRule type="containsText" dxfId="34844" priority="69669" stopIfTrue="1" operator="containsText" text="REPOS">
      <formula>NOT(ISERROR(SEARCH("REPOS",ZL3)))</formula>
    </cfRule>
    <cfRule type="containsText" dxfId="34843" priority="69670" stopIfTrue="1" operator="containsText" text="FORMATION">
      <formula>NOT(ISERROR(SEARCH("FORMATION",ZL3)))</formula>
    </cfRule>
  </conditionalFormatting>
  <conditionalFormatting sqref="ZS3 ZL3:ZM3">
    <cfRule type="containsText" dxfId="34842" priority="69661" stopIfTrue="1" operator="containsText" text="RECUP DEBIT">
      <formula>NOT(ISERROR(SEARCH("RECUP DEBIT",ZL3)))</formula>
    </cfRule>
    <cfRule type="containsText" dxfId="34841" priority="69662" stopIfTrue="1" operator="containsText" text="Bonification">
      <formula>NOT(ISERROR(SEARCH("Bonification",ZL3)))</formula>
    </cfRule>
  </conditionalFormatting>
  <conditionalFormatting sqref="ZG3 ZU3">
    <cfRule type="expression" dxfId="34840" priority="69653" stopIfTrue="1">
      <formula>WEEKDAY(ZG$1)=1</formula>
    </cfRule>
    <cfRule type="expression" dxfId="34839" priority="69654" stopIfTrue="1">
      <formula>WEEKDAY(ZG$1)=7</formula>
    </cfRule>
    <cfRule type="containsText" dxfId="34838" priority="69655" stopIfTrue="1" operator="containsText" text="Maladie">
      <formula>NOT(ISERROR(SEARCH("Maladie",ZG3)))</formula>
    </cfRule>
    <cfRule type="endsWith" dxfId="34837" priority="69656" stopIfTrue="1" operator="endsWith" text="AT">
      <formula>RIGHT(ZG3,LEN("AT"))="AT"</formula>
    </cfRule>
    <cfRule type="containsText" dxfId="34836" priority="69657" stopIfTrue="1" operator="containsText" text="Congés">
      <formula>NOT(ISERROR(SEARCH("Congés",ZG3)))</formula>
    </cfRule>
    <cfRule type="containsText" dxfId="34835" priority="69658" stopIfTrue="1" operator="containsText" text="RTT">
      <formula>NOT(ISERROR(SEARCH("RTT",ZG3)))</formula>
    </cfRule>
    <cfRule type="containsText" dxfId="34834" priority="69659" stopIfTrue="1" operator="containsText" text="FORMATION">
      <formula>NOT(ISERROR(SEARCH("FORMATION",ZG3)))</formula>
    </cfRule>
    <cfRule type="containsText" dxfId="34833" priority="69660" stopIfTrue="1" operator="containsText" text="REPOS">
      <formula>NOT(ISERROR(SEARCH("REPOS",ZG3)))</formula>
    </cfRule>
  </conditionalFormatting>
  <conditionalFormatting sqref="ZG3 ZU3">
    <cfRule type="containsText" dxfId="34832" priority="69651" stopIfTrue="1" operator="containsText" text="RECUP DEBIT">
      <formula>NOT(ISERROR(SEARCH("RECUP DEBIT",ZG3)))</formula>
    </cfRule>
    <cfRule type="containsText" dxfId="34831" priority="69652" stopIfTrue="1" operator="containsText" text="Bonification">
      <formula>NOT(ISERROR(SEARCH("Bonification",ZG3)))</formula>
    </cfRule>
  </conditionalFormatting>
  <conditionalFormatting sqref="ZS3 ZL3:ZM3">
    <cfRule type="containsText" dxfId="34830" priority="69649" stopIfTrue="1" operator="containsText" text="RECUP DEBIT">
      <formula>NOT(ISERROR(SEARCH("RECUP DEBIT",ZL3)))</formula>
    </cfRule>
    <cfRule type="containsText" dxfId="34829" priority="69650" stopIfTrue="1" operator="containsText" text="Bonification">
      <formula>NOT(ISERROR(SEARCH("Bonification",ZL3)))</formula>
    </cfRule>
  </conditionalFormatting>
  <conditionalFormatting sqref="ZS3 ZL3:ZM3">
    <cfRule type="expression" dxfId="34828" priority="69641" stopIfTrue="1">
      <formula>WEEKDAY(ZE$1)=1</formula>
    </cfRule>
    <cfRule type="expression" dxfId="34827" priority="69642" stopIfTrue="1">
      <formula>WEEKDAY(ZE$1)=7</formula>
    </cfRule>
    <cfRule type="containsText" dxfId="34826" priority="69643" stopIfTrue="1" operator="containsText" text="Maladie">
      <formula>NOT(ISERROR(SEARCH("Maladie",ZL3)))</formula>
    </cfRule>
    <cfRule type="endsWith" dxfId="34825" priority="69644" stopIfTrue="1" operator="endsWith" text="AT">
      <formula>RIGHT(ZL3,LEN("AT"))="AT"</formula>
    </cfRule>
    <cfRule type="containsText" dxfId="34824" priority="69645" stopIfTrue="1" operator="containsText" text="Congés">
      <formula>NOT(ISERROR(SEARCH("Congés",ZL3)))</formula>
    </cfRule>
    <cfRule type="containsText" dxfId="34823" priority="69646" stopIfTrue="1" operator="containsText" text="RTT">
      <formula>NOT(ISERROR(SEARCH("RTT",ZL3)))</formula>
    </cfRule>
    <cfRule type="containsText" dxfId="34822" priority="69647" stopIfTrue="1" operator="containsText" text="REPOS">
      <formula>NOT(ISERROR(SEARCH("REPOS",ZL3)))</formula>
    </cfRule>
    <cfRule type="containsText" dxfId="34821" priority="69648" stopIfTrue="1" operator="containsText" text="FORMATION">
      <formula>NOT(ISERROR(SEARCH("FORMATION",ZL3)))</formula>
    </cfRule>
  </conditionalFormatting>
  <conditionalFormatting sqref="ZS3 ZL3:ZM3">
    <cfRule type="expression" dxfId="34820" priority="69633" stopIfTrue="1">
      <formula>WEEKDAY(ZE$1)=1</formula>
    </cfRule>
    <cfRule type="expression" dxfId="34819" priority="69634" stopIfTrue="1">
      <formula>WEEKDAY(ZE$1)=7</formula>
    </cfRule>
    <cfRule type="containsText" dxfId="34818" priority="69635" stopIfTrue="1" operator="containsText" text="Maladie">
      <formula>NOT(ISERROR(SEARCH("Maladie",ZL3)))</formula>
    </cfRule>
    <cfRule type="endsWith" dxfId="34817" priority="69636" stopIfTrue="1" operator="endsWith" text="AT">
      <formula>RIGHT(ZL3,LEN("AT"))="AT"</formula>
    </cfRule>
    <cfRule type="containsText" dxfId="34816" priority="69637" stopIfTrue="1" operator="containsText" text="Congés">
      <formula>NOT(ISERROR(SEARCH("Congés",ZL3)))</formula>
    </cfRule>
    <cfRule type="containsText" dxfId="34815" priority="69638" stopIfTrue="1" operator="containsText" text="RTT">
      <formula>NOT(ISERROR(SEARCH("RTT",ZL3)))</formula>
    </cfRule>
    <cfRule type="containsText" dxfId="34814" priority="69639" stopIfTrue="1" operator="containsText" text="REPOS">
      <formula>NOT(ISERROR(SEARCH("REPOS",ZL3)))</formula>
    </cfRule>
    <cfRule type="containsText" dxfId="34813" priority="69640" stopIfTrue="1" operator="containsText" text="FORMATION">
      <formula>NOT(ISERROR(SEARCH("FORMATION",ZL3)))</formula>
    </cfRule>
  </conditionalFormatting>
  <conditionalFormatting sqref="ZS3 ZL3:ZM3">
    <cfRule type="expression" dxfId="34812" priority="69625" stopIfTrue="1">
      <formula>WEEKDAY(ZL$1)=1</formula>
    </cfRule>
    <cfRule type="expression" dxfId="34811" priority="69626" stopIfTrue="1">
      <formula>WEEKDAY(ZL$1)=7</formula>
    </cfRule>
    <cfRule type="containsText" dxfId="34810" priority="69627" stopIfTrue="1" operator="containsText" text="Maladie">
      <formula>NOT(ISERROR(SEARCH("Maladie",ZL3)))</formula>
    </cfRule>
    <cfRule type="endsWith" dxfId="34809" priority="69628" stopIfTrue="1" operator="endsWith" text="AT">
      <formula>RIGHT(ZL3,LEN("AT"))="AT"</formula>
    </cfRule>
    <cfRule type="containsText" dxfId="34808" priority="69629" stopIfTrue="1" operator="containsText" text="Congés">
      <formula>NOT(ISERROR(SEARCH("Congés",ZL3)))</formula>
    </cfRule>
    <cfRule type="containsText" dxfId="34807" priority="69630" stopIfTrue="1" operator="containsText" text="RTT">
      <formula>NOT(ISERROR(SEARCH("RTT",ZL3)))</formula>
    </cfRule>
    <cfRule type="containsText" dxfId="34806" priority="69631" stopIfTrue="1" operator="containsText" text="FORMATION">
      <formula>NOT(ISERROR(SEARCH("FORMATION",ZL3)))</formula>
    </cfRule>
    <cfRule type="containsText" dxfId="34805" priority="69632" stopIfTrue="1" operator="containsText" text="REPOS">
      <formula>NOT(ISERROR(SEARCH("REPOS",ZL3)))</formula>
    </cfRule>
  </conditionalFormatting>
  <conditionalFormatting sqref="ZS3 ZL3:ZM3">
    <cfRule type="containsText" dxfId="34804" priority="69623" stopIfTrue="1" operator="containsText" text="RECUP DEBIT">
      <formula>NOT(ISERROR(SEARCH("RECUP DEBIT",ZL3)))</formula>
    </cfRule>
    <cfRule type="containsText" dxfId="34803" priority="69624" stopIfTrue="1" operator="containsText" text="Bonification">
      <formula>NOT(ISERROR(SEARCH("Bonification",ZL3)))</formula>
    </cfRule>
  </conditionalFormatting>
  <conditionalFormatting sqref="ZS3 ZL3:ZM3">
    <cfRule type="containsText" dxfId="34802" priority="69621" stopIfTrue="1" operator="containsText" text="RECUP DEBIT">
      <formula>NOT(ISERROR(SEARCH("RECUP DEBIT",ZL3)))</formula>
    </cfRule>
    <cfRule type="containsText" dxfId="34801" priority="69622" stopIfTrue="1" operator="containsText" text="Bonification">
      <formula>NOT(ISERROR(SEARCH("Bonification",ZL3)))</formula>
    </cfRule>
  </conditionalFormatting>
  <conditionalFormatting sqref="ZS3 ZL3:ZM3">
    <cfRule type="expression" dxfId="34800" priority="69613" stopIfTrue="1">
      <formula>WEEKDAY(ZE$1)=1</formula>
    </cfRule>
    <cfRule type="expression" dxfId="34799" priority="69614" stopIfTrue="1">
      <formula>WEEKDAY(ZE$1)=7</formula>
    </cfRule>
    <cfRule type="containsText" dxfId="34798" priority="69615" stopIfTrue="1" operator="containsText" text="Maladie">
      <formula>NOT(ISERROR(SEARCH("Maladie",ZL3)))</formula>
    </cfRule>
    <cfRule type="endsWith" dxfId="34797" priority="69616" stopIfTrue="1" operator="endsWith" text="AT">
      <formula>RIGHT(ZL3,LEN("AT"))="AT"</formula>
    </cfRule>
    <cfRule type="containsText" dxfId="34796" priority="69617" stopIfTrue="1" operator="containsText" text="Congés">
      <formula>NOT(ISERROR(SEARCH("Congés",ZL3)))</formula>
    </cfRule>
    <cfRule type="containsText" dxfId="34795" priority="69618" stopIfTrue="1" operator="containsText" text="RTT">
      <formula>NOT(ISERROR(SEARCH("RTT",ZL3)))</formula>
    </cfRule>
    <cfRule type="containsText" dxfId="34794" priority="69619" stopIfTrue="1" operator="containsText" text="REPOS">
      <formula>NOT(ISERROR(SEARCH("REPOS",ZL3)))</formula>
    </cfRule>
    <cfRule type="containsText" dxfId="34793" priority="69620" stopIfTrue="1" operator="containsText" text="FORMATION">
      <formula>NOT(ISERROR(SEARCH("FORMATION",ZL3)))</formula>
    </cfRule>
  </conditionalFormatting>
  <conditionalFormatting sqref="ZS3 ZL3:ZM3">
    <cfRule type="expression" dxfId="34792" priority="69605" stopIfTrue="1">
      <formula>WEEKDAY(ZE$1)=1</formula>
    </cfRule>
    <cfRule type="expression" dxfId="34791" priority="69606" stopIfTrue="1">
      <formula>WEEKDAY(ZE$1)=7</formula>
    </cfRule>
    <cfRule type="containsText" dxfId="34790" priority="69607" stopIfTrue="1" operator="containsText" text="Maladie">
      <formula>NOT(ISERROR(SEARCH("Maladie",ZL3)))</formula>
    </cfRule>
    <cfRule type="endsWith" dxfId="34789" priority="69608" stopIfTrue="1" operator="endsWith" text="AT">
      <formula>RIGHT(ZL3,LEN("AT"))="AT"</formula>
    </cfRule>
    <cfRule type="containsText" dxfId="34788" priority="69609" stopIfTrue="1" operator="containsText" text="Congés">
      <formula>NOT(ISERROR(SEARCH("Congés",ZL3)))</formula>
    </cfRule>
    <cfRule type="containsText" dxfId="34787" priority="69610" stopIfTrue="1" operator="containsText" text="RTT">
      <formula>NOT(ISERROR(SEARCH("RTT",ZL3)))</formula>
    </cfRule>
    <cfRule type="containsText" dxfId="34786" priority="69611" stopIfTrue="1" operator="containsText" text="REPOS">
      <formula>NOT(ISERROR(SEARCH("REPOS",ZL3)))</formula>
    </cfRule>
    <cfRule type="containsText" dxfId="34785" priority="69612" stopIfTrue="1" operator="containsText" text="FORMATION">
      <formula>NOT(ISERROR(SEARCH("FORMATION",ZL3)))</formula>
    </cfRule>
  </conditionalFormatting>
  <conditionalFormatting sqref="ZJ3 ZQ3">
    <cfRule type="expression" dxfId="34784" priority="69597" stopIfTrue="1">
      <formula>WEEKDAY(ZJ$1)=1</formula>
    </cfRule>
    <cfRule type="expression" dxfId="34783" priority="69598" stopIfTrue="1">
      <formula>WEEKDAY(ZJ$1)=7</formula>
    </cfRule>
    <cfRule type="containsText" dxfId="34782" priority="69599" stopIfTrue="1" operator="containsText" text="Maladie">
      <formula>NOT(ISERROR(SEARCH("Maladie",ZJ3)))</formula>
    </cfRule>
    <cfRule type="endsWith" dxfId="34781" priority="69600" stopIfTrue="1" operator="endsWith" text="AT">
      <formula>RIGHT(ZJ3,LEN("AT"))="AT"</formula>
    </cfRule>
    <cfRule type="containsText" dxfId="34780" priority="69601" stopIfTrue="1" operator="containsText" text="Congés">
      <formula>NOT(ISERROR(SEARCH("Congés",ZJ3)))</formula>
    </cfRule>
    <cfRule type="containsText" dxfId="34779" priority="69602" stopIfTrue="1" operator="containsText" text="RTT">
      <formula>NOT(ISERROR(SEARCH("RTT",ZJ3)))</formula>
    </cfRule>
    <cfRule type="containsText" dxfId="34778" priority="69603" stopIfTrue="1" operator="containsText" text="FORMATION">
      <formula>NOT(ISERROR(SEARCH("FORMATION",ZJ3)))</formula>
    </cfRule>
    <cfRule type="containsText" dxfId="34777" priority="69604" stopIfTrue="1" operator="containsText" text="REPOS">
      <formula>NOT(ISERROR(SEARCH("REPOS",ZJ3)))</formula>
    </cfRule>
  </conditionalFormatting>
  <conditionalFormatting sqref="ZJ3 ZQ3">
    <cfRule type="containsText" dxfId="34776" priority="69595" stopIfTrue="1" operator="containsText" text="RECUP DEBIT">
      <formula>NOT(ISERROR(SEARCH("RECUP DEBIT",ZJ3)))</formula>
    </cfRule>
    <cfRule type="containsText" dxfId="34775" priority="69596" stopIfTrue="1" operator="containsText" text="Bonification">
      <formula>NOT(ISERROR(SEARCH("Bonification",ZJ3)))</formula>
    </cfRule>
  </conditionalFormatting>
  <conditionalFormatting sqref="YS3">
    <cfRule type="expression" dxfId="34774" priority="69587" stopIfTrue="1">
      <formula>WEEKDAY(YS$1)=1</formula>
    </cfRule>
    <cfRule type="expression" dxfId="34773" priority="69588" stopIfTrue="1">
      <formula>WEEKDAY(YS$1)=7</formula>
    </cfRule>
    <cfRule type="containsText" dxfId="34772" priority="69589" stopIfTrue="1" operator="containsText" text="Maladie">
      <formula>NOT(ISERROR(SEARCH("Maladie",YS3)))</formula>
    </cfRule>
    <cfRule type="endsWith" dxfId="34771" priority="69590" stopIfTrue="1" operator="endsWith" text="AT">
      <formula>RIGHT(YS3,LEN("AT"))="AT"</formula>
    </cfRule>
    <cfRule type="containsText" dxfId="34770" priority="69591" stopIfTrue="1" operator="containsText" text="Congés">
      <formula>NOT(ISERROR(SEARCH("Congés",YS3)))</formula>
    </cfRule>
    <cfRule type="containsText" dxfId="34769" priority="69592" stopIfTrue="1" operator="containsText" text="RTT">
      <formula>NOT(ISERROR(SEARCH("RTT",YS3)))</formula>
    </cfRule>
    <cfRule type="containsText" dxfId="34768" priority="69593" stopIfTrue="1" operator="containsText" text="FORMATION">
      <formula>NOT(ISERROR(SEARCH("FORMATION",YS3)))</formula>
    </cfRule>
    <cfRule type="containsText" dxfId="34767" priority="69594" stopIfTrue="1" operator="containsText" text="REPOS">
      <formula>NOT(ISERROR(SEARCH("REPOS",YS3)))</formula>
    </cfRule>
  </conditionalFormatting>
  <conditionalFormatting sqref="YS3">
    <cfRule type="containsText" dxfId="34766" priority="69585" stopIfTrue="1" operator="containsText" text="RECUP DEBIT">
      <formula>NOT(ISERROR(SEARCH("RECUP DEBIT",YS3)))</formula>
    </cfRule>
    <cfRule type="containsText" dxfId="34765" priority="69586" stopIfTrue="1" operator="containsText" text="Bonification">
      <formula>NOT(ISERROR(SEARCH("Bonification",YS3)))</formula>
    </cfRule>
  </conditionalFormatting>
  <conditionalFormatting sqref="ZD2:ZE2 ZR2:ZS2 ZK2:ZM2">
    <cfRule type="expression" dxfId="34764" priority="68873" stopIfTrue="1">
      <formula>WEEKDAY(ZD$1)=1</formula>
    </cfRule>
    <cfRule type="expression" dxfId="34763" priority="68874" stopIfTrue="1">
      <formula>WEEKDAY(ZD$1)=7</formula>
    </cfRule>
    <cfRule type="containsText" dxfId="34762" priority="68875" stopIfTrue="1" operator="containsText" text="Maladie">
      <formula>NOT(ISERROR(SEARCH("Maladie",ZD2)))</formula>
    </cfRule>
    <cfRule type="endsWith" dxfId="34761" priority="68876" stopIfTrue="1" operator="endsWith" text="AT">
      <formula>RIGHT(ZD2,LEN("AT"))="AT"</formula>
    </cfRule>
    <cfRule type="containsText" dxfId="34760" priority="68877" stopIfTrue="1" operator="containsText" text="Congés">
      <formula>NOT(ISERROR(SEARCH("Congés",ZD2)))</formula>
    </cfRule>
    <cfRule type="containsText" dxfId="34759" priority="68878" stopIfTrue="1" operator="containsText" text="RTT">
      <formula>NOT(ISERROR(SEARCH("RTT",ZD2)))</formula>
    </cfRule>
    <cfRule type="containsText" dxfId="34758" priority="68879" stopIfTrue="1" operator="containsText" text="FORMATION">
      <formula>NOT(ISERROR(SEARCH("FORMATION",ZD2)))</formula>
    </cfRule>
    <cfRule type="containsText" dxfId="34757" priority="68880" stopIfTrue="1" operator="containsText" text="REPOS">
      <formula>NOT(ISERROR(SEARCH("REPOS",ZD2)))</formula>
    </cfRule>
  </conditionalFormatting>
  <conditionalFormatting sqref="ZD2:ZE2 ZR2:ZS2 ZK2:ZM2">
    <cfRule type="containsText" dxfId="34756" priority="68871" stopIfTrue="1" operator="containsText" text="RECUP DEBIT">
      <formula>NOT(ISERROR(SEARCH("RECUP DEBIT",ZD2)))</formula>
    </cfRule>
    <cfRule type="containsText" dxfId="34755" priority="68872" stopIfTrue="1" operator="containsText" text="Bonification">
      <formula>NOT(ISERROR(SEARCH("Bonification",ZD2)))</formula>
    </cfRule>
  </conditionalFormatting>
  <conditionalFormatting sqref="ZD2:ZE2 ZR2:ZS2 ZK2:ZM2">
    <cfRule type="containsText" dxfId="34754" priority="68869" stopIfTrue="1" operator="containsText" text="BONIFICATION">
      <formula>NOT(ISERROR(SEARCH("BONIFICATION",ZD2)))</formula>
    </cfRule>
    <cfRule type="containsText" dxfId="34753" priority="68870" stopIfTrue="1" operator="containsText" text="RECUP DEBIT">
      <formula>NOT(ISERROR(SEARCH("RECUP DEBIT",ZD2)))</formula>
    </cfRule>
  </conditionalFormatting>
  <conditionalFormatting sqref="ZD2:ZE2 ZR2:ZS2 ZK2:ZM2">
    <cfRule type="containsText" dxfId="34752" priority="68868" stopIfTrue="1" operator="containsText" text="ENFANT MALADE">
      <formula>NOT(ISERROR(SEARCH("ENFANT MALADE",ZD2)))</formula>
    </cfRule>
  </conditionalFormatting>
  <conditionalFormatting sqref="ZD2:ZE2 ZR2:ZS2 ZK2:ZM2">
    <cfRule type="containsText" dxfId="34751" priority="68866" stopIfTrue="1" operator="containsText" text="RECUP DEBIT">
      <formula>NOT(ISERROR(SEARCH("RECUP DEBIT",ZD2)))</formula>
    </cfRule>
    <cfRule type="containsText" dxfId="34750" priority="68867" stopIfTrue="1" operator="containsText" text="Bonification">
      <formula>NOT(ISERROR(SEARCH("Bonification",ZD2)))</formula>
    </cfRule>
  </conditionalFormatting>
  <conditionalFormatting sqref="ZD2:ZE2 ZR2:ZS2 ZK2:ZM2">
    <cfRule type="expression" dxfId="34749" priority="68858" stopIfTrue="1">
      <formula>WEEKDAY(YW$1)=1</formula>
    </cfRule>
    <cfRule type="expression" dxfId="34748" priority="68859" stopIfTrue="1">
      <formula>WEEKDAY(YW$1)=7</formula>
    </cfRule>
    <cfRule type="containsText" dxfId="34747" priority="68860" stopIfTrue="1" operator="containsText" text="Maladie">
      <formula>NOT(ISERROR(SEARCH("Maladie",ZD2)))</formula>
    </cfRule>
    <cfRule type="endsWith" dxfId="34746" priority="68861" stopIfTrue="1" operator="endsWith" text="AT">
      <formula>RIGHT(ZD2,LEN("AT"))="AT"</formula>
    </cfRule>
    <cfRule type="containsText" dxfId="34745" priority="68862" stopIfTrue="1" operator="containsText" text="Congés">
      <formula>NOT(ISERROR(SEARCH("Congés",ZD2)))</formula>
    </cfRule>
    <cfRule type="containsText" dxfId="34744" priority="68863" stopIfTrue="1" operator="containsText" text="RTT">
      <formula>NOT(ISERROR(SEARCH("RTT",ZD2)))</formula>
    </cfRule>
    <cfRule type="containsText" dxfId="34743" priority="68864" stopIfTrue="1" operator="containsText" text="REPOS">
      <formula>NOT(ISERROR(SEARCH("REPOS",ZD2)))</formula>
    </cfRule>
    <cfRule type="containsText" dxfId="34742" priority="68865" stopIfTrue="1" operator="containsText" text="FORMATION">
      <formula>NOT(ISERROR(SEARCH("FORMATION",ZD2)))</formula>
    </cfRule>
  </conditionalFormatting>
  <conditionalFormatting sqref="ZD2:ZE2 ZR2:ZS2 ZK2:ZM2">
    <cfRule type="containsText" dxfId="34741" priority="68856" stopIfTrue="1" operator="containsText" text="RECUP DEBIT">
      <formula>NOT(ISERROR(SEARCH("RECUP DEBIT",ZD2)))</formula>
    </cfRule>
    <cfRule type="containsText" dxfId="34740" priority="68857" stopIfTrue="1" operator="containsText" text="Bonification">
      <formula>NOT(ISERROR(SEARCH("Bonification",ZD2)))</formula>
    </cfRule>
  </conditionalFormatting>
  <conditionalFormatting sqref="ZD2:ZE2 ZR2:ZS2 ZK2:ZM2">
    <cfRule type="expression" dxfId="34739" priority="68848" stopIfTrue="1">
      <formula>WEEKDAY(YW$1)=1</formula>
    </cfRule>
    <cfRule type="expression" dxfId="34738" priority="68849" stopIfTrue="1">
      <formula>WEEKDAY(YW$1)=7</formula>
    </cfRule>
    <cfRule type="containsText" dxfId="34737" priority="68850" stopIfTrue="1" operator="containsText" text="Maladie">
      <formula>NOT(ISERROR(SEARCH("Maladie",ZD2)))</formula>
    </cfRule>
    <cfRule type="endsWith" dxfId="34736" priority="68851" stopIfTrue="1" operator="endsWith" text="AT">
      <formula>RIGHT(ZD2,LEN("AT"))="AT"</formula>
    </cfRule>
    <cfRule type="containsText" dxfId="34735" priority="68852" stopIfTrue="1" operator="containsText" text="Congés">
      <formula>NOT(ISERROR(SEARCH("Congés",ZD2)))</formula>
    </cfRule>
    <cfRule type="containsText" dxfId="34734" priority="68853" stopIfTrue="1" operator="containsText" text="RTT">
      <formula>NOT(ISERROR(SEARCH("RTT",ZD2)))</formula>
    </cfRule>
    <cfRule type="containsText" dxfId="34733" priority="68854" stopIfTrue="1" operator="containsText" text="REPOS">
      <formula>NOT(ISERROR(SEARCH("REPOS",ZD2)))</formula>
    </cfRule>
    <cfRule type="containsText" dxfId="34732" priority="68855" stopIfTrue="1" operator="containsText" text="FORMATION">
      <formula>NOT(ISERROR(SEARCH("FORMATION",ZD2)))</formula>
    </cfRule>
  </conditionalFormatting>
  <conditionalFormatting sqref="YW2:YX2">
    <cfRule type="expression" dxfId="34731" priority="68840" stopIfTrue="1">
      <formula>WEEKDAY(YW$1)=1</formula>
    </cfRule>
    <cfRule type="expression" dxfId="34730" priority="68841" stopIfTrue="1">
      <formula>WEEKDAY(YW$1)=7</formula>
    </cfRule>
    <cfRule type="containsText" dxfId="34729" priority="68842" stopIfTrue="1" operator="containsText" text="Maladie">
      <formula>NOT(ISERROR(SEARCH("Maladie",YW2)))</formula>
    </cfRule>
    <cfRule type="endsWith" dxfId="34728" priority="68843" stopIfTrue="1" operator="endsWith" text="AT">
      <formula>RIGHT(YW2,LEN("AT"))="AT"</formula>
    </cfRule>
    <cfRule type="containsText" dxfId="34727" priority="68844" stopIfTrue="1" operator="containsText" text="Congés">
      <formula>NOT(ISERROR(SEARCH("Congés",YW2)))</formula>
    </cfRule>
    <cfRule type="containsText" dxfId="34726" priority="68845" stopIfTrue="1" operator="containsText" text="RTT">
      <formula>NOT(ISERROR(SEARCH("RTT",YW2)))</formula>
    </cfRule>
    <cfRule type="containsText" dxfId="34725" priority="68846" stopIfTrue="1" operator="containsText" text="FORMATION">
      <formula>NOT(ISERROR(SEARCH("FORMATION",YW2)))</formula>
    </cfRule>
    <cfRule type="containsText" dxfId="34724" priority="68847" stopIfTrue="1" operator="containsText" text="REPOS">
      <formula>NOT(ISERROR(SEARCH("REPOS",YW2)))</formula>
    </cfRule>
  </conditionalFormatting>
  <conditionalFormatting sqref="YW2:YX2">
    <cfRule type="containsText" dxfId="34723" priority="68838" stopIfTrue="1" operator="containsText" text="RECUP DEBIT">
      <formula>NOT(ISERROR(SEARCH("RECUP DEBIT",YW2)))</formula>
    </cfRule>
    <cfRule type="containsText" dxfId="34722" priority="68839" stopIfTrue="1" operator="containsText" text="Bonification">
      <formula>NOT(ISERROR(SEARCH("Bonification",YW2)))</formula>
    </cfRule>
  </conditionalFormatting>
  <conditionalFormatting sqref="YW2:YX2">
    <cfRule type="containsText" dxfId="34721" priority="68836" stopIfTrue="1" operator="containsText" text="BONIFICATION">
      <formula>NOT(ISERROR(SEARCH("BONIFICATION",YW2)))</formula>
    </cfRule>
    <cfRule type="containsText" dxfId="34720" priority="68837" stopIfTrue="1" operator="containsText" text="RECUP DEBIT">
      <formula>NOT(ISERROR(SEARCH("RECUP DEBIT",YW2)))</formula>
    </cfRule>
  </conditionalFormatting>
  <conditionalFormatting sqref="YW2:YX2">
    <cfRule type="containsText" dxfId="34719" priority="68835" stopIfTrue="1" operator="containsText" text="ENFANT MALADE">
      <formula>NOT(ISERROR(SEARCH("ENFANT MALADE",YW2)))</formula>
    </cfRule>
  </conditionalFormatting>
  <conditionalFormatting sqref="YW2:YX2">
    <cfRule type="containsText" dxfId="34718" priority="68833" stopIfTrue="1" operator="containsText" text="RECUP DEBIT">
      <formula>NOT(ISERROR(SEARCH("RECUP DEBIT",YW2)))</formula>
    </cfRule>
    <cfRule type="containsText" dxfId="34717" priority="68834" stopIfTrue="1" operator="containsText" text="Bonification">
      <formula>NOT(ISERROR(SEARCH("Bonification",YW2)))</formula>
    </cfRule>
  </conditionalFormatting>
  <conditionalFormatting sqref="YW2:YX2">
    <cfRule type="expression" dxfId="34716" priority="68825" stopIfTrue="1">
      <formula>WEEKDAY(YP$1)=1</formula>
    </cfRule>
    <cfRule type="expression" dxfId="34715" priority="68826" stopIfTrue="1">
      <formula>WEEKDAY(YP$1)=7</formula>
    </cfRule>
    <cfRule type="containsText" dxfId="34714" priority="68827" stopIfTrue="1" operator="containsText" text="Maladie">
      <formula>NOT(ISERROR(SEARCH("Maladie",YW2)))</formula>
    </cfRule>
    <cfRule type="endsWith" dxfId="34713" priority="68828" stopIfTrue="1" operator="endsWith" text="AT">
      <formula>RIGHT(YW2,LEN("AT"))="AT"</formula>
    </cfRule>
    <cfRule type="containsText" dxfId="34712" priority="68829" stopIfTrue="1" operator="containsText" text="Congés">
      <formula>NOT(ISERROR(SEARCH("Congés",YW2)))</formula>
    </cfRule>
    <cfRule type="containsText" dxfId="34711" priority="68830" stopIfTrue="1" operator="containsText" text="RTT">
      <formula>NOT(ISERROR(SEARCH("RTT",YW2)))</formula>
    </cfRule>
    <cfRule type="containsText" dxfId="34710" priority="68831" stopIfTrue="1" operator="containsText" text="REPOS">
      <formula>NOT(ISERROR(SEARCH("REPOS",YW2)))</formula>
    </cfRule>
    <cfRule type="containsText" dxfId="34709" priority="68832" stopIfTrue="1" operator="containsText" text="FORMATION">
      <formula>NOT(ISERROR(SEARCH("FORMATION",YW2)))</formula>
    </cfRule>
  </conditionalFormatting>
  <conditionalFormatting sqref="ZR3">
    <cfRule type="expression" dxfId="34708" priority="67245" stopIfTrue="1">
      <formula>WEEKDAY(ZR$1)=1</formula>
    </cfRule>
    <cfRule type="expression" dxfId="34707" priority="67246" stopIfTrue="1">
      <formula>WEEKDAY(ZR$1)=7</formula>
    </cfRule>
    <cfRule type="containsText" dxfId="34706" priority="67247" stopIfTrue="1" operator="containsText" text="Maladie">
      <formula>NOT(ISERROR(SEARCH("Maladie",ZR3)))</formula>
    </cfRule>
    <cfRule type="endsWith" dxfId="34705" priority="67248" stopIfTrue="1" operator="endsWith" text="AT">
      <formula>RIGHT(ZR3,LEN("AT"))="AT"</formula>
    </cfRule>
    <cfRule type="containsText" dxfId="34704" priority="67249" stopIfTrue="1" operator="containsText" text="Congés">
      <formula>NOT(ISERROR(SEARCH("Congés",ZR3)))</formula>
    </cfRule>
    <cfRule type="containsText" dxfId="34703" priority="67250" stopIfTrue="1" operator="containsText" text="RTT">
      <formula>NOT(ISERROR(SEARCH("RTT",ZR3)))</formula>
    </cfRule>
    <cfRule type="containsText" dxfId="34702" priority="67251" stopIfTrue="1" operator="containsText" text="FORMATION">
      <formula>NOT(ISERROR(SEARCH("FORMATION",ZR3)))</formula>
    </cfRule>
    <cfRule type="containsText" dxfId="34701" priority="67252" stopIfTrue="1" operator="containsText" text="REPOS">
      <formula>NOT(ISERROR(SEARCH("REPOS",ZR3)))</formula>
    </cfRule>
  </conditionalFormatting>
  <conditionalFormatting sqref="ZR3">
    <cfRule type="containsText" dxfId="34700" priority="67243" stopIfTrue="1" operator="containsText" text="RECUP DEBIT">
      <formula>NOT(ISERROR(SEARCH("RECUP DEBIT",ZR3)))</formula>
    </cfRule>
    <cfRule type="containsText" dxfId="34699" priority="67244" stopIfTrue="1" operator="containsText" text="Bonification">
      <formula>NOT(ISERROR(SEARCH("Bonification",ZR3)))</formula>
    </cfRule>
  </conditionalFormatting>
  <conditionalFormatting sqref="ZR3">
    <cfRule type="containsText" dxfId="34698" priority="67241" stopIfTrue="1" operator="containsText" text="BONIFICATION">
      <formula>NOT(ISERROR(SEARCH("BONIFICATION",ZR3)))</formula>
    </cfRule>
    <cfRule type="containsText" dxfId="34697" priority="67242" stopIfTrue="1" operator="containsText" text="RECUP DEBIT">
      <formula>NOT(ISERROR(SEARCH("RECUP DEBIT",ZR3)))</formula>
    </cfRule>
  </conditionalFormatting>
  <conditionalFormatting sqref="ZR3">
    <cfRule type="containsText" dxfId="34696" priority="67240" stopIfTrue="1" operator="containsText" text="ENFANT MALADE">
      <formula>NOT(ISERROR(SEARCH("ENFANT MALADE",ZR3)))</formula>
    </cfRule>
  </conditionalFormatting>
  <conditionalFormatting sqref="ZR3">
    <cfRule type="containsText" dxfId="34695" priority="67238" stopIfTrue="1" operator="containsText" text="RECUP DEBIT">
      <formula>NOT(ISERROR(SEARCH("RECUP DEBIT",ZR3)))</formula>
    </cfRule>
    <cfRule type="containsText" dxfId="34694" priority="67239" stopIfTrue="1" operator="containsText" text="Bonification">
      <formula>NOT(ISERROR(SEARCH("Bonification",ZR3)))</formula>
    </cfRule>
  </conditionalFormatting>
  <conditionalFormatting sqref="ZR3">
    <cfRule type="expression" dxfId="34693" priority="67230" stopIfTrue="1">
      <formula>WEEKDAY(ZK$1)=1</formula>
    </cfRule>
    <cfRule type="expression" dxfId="34692" priority="67231" stopIfTrue="1">
      <formula>WEEKDAY(ZK$1)=7</formula>
    </cfRule>
    <cfRule type="containsText" dxfId="34691" priority="67232" stopIfTrue="1" operator="containsText" text="Maladie">
      <formula>NOT(ISERROR(SEARCH("Maladie",ZR3)))</formula>
    </cfRule>
    <cfRule type="endsWith" dxfId="34690" priority="67233" stopIfTrue="1" operator="endsWith" text="AT">
      <formula>RIGHT(ZR3,LEN("AT"))="AT"</formula>
    </cfRule>
    <cfRule type="containsText" dxfId="34689" priority="67234" stopIfTrue="1" operator="containsText" text="Congés">
      <formula>NOT(ISERROR(SEARCH("Congés",ZR3)))</formula>
    </cfRule>
    <cfRule type="containsText" dxfId="34688" priority="67235" stopIfTrue="1" operator="containsText" text="RTT">
      <formula>NOT(ISERROR(SEARCH("RTT",ZR3)))</formula>
    </cfRule>
    <cfRule type="containsText" dxfId="34687" priority="67236" stopIfTrue="1" operator="containsText" text="REPOS">
      <formula>NOT(ISERROR(SEARCH("REPOS",ZR3)))</formula>
    </cfRule>
    <cfRule type="containsText" dxfId="34686" priority="67237" stopIfTrue="1" operator="containsText" text="FORMATION">
      <formula>NOT(ISERROR(SEARCH("FORMATION",ZR3)))</formula>
    </cfRule>
  </conditionalFormatting>
  <conditionalFormatting sqref="ZN3">
    <cfRule type="expression" dxfId="34685" priority="67222" stopIfTrue="1">
      <formula>WEEKDAY(ZN$1)=1</formula>
    </cfRule>
    <cfRule type="expression" dxfId="34684" priority="67223" stopIfTrue="1">
      <formula>WEEKDAY(ZN$1)=7</formula>
    </cfRule>
    <cfRule type="containsText" dxfId="34683" priority="67224" stopIfTrue="1" operator="containsText" text="Maladie">
      <formula>NOT(ISERROR(SEARCH("Maladie",ZN3)))</formula>
    </cfRule>
    <cfRule type="endsWith" dxfId="34682" priority="67225" stopIfTrue="1" operator="endsWith" text="AT">
      <formula>RIGHT(ZN3,LEN("AT"))="AT"</formula>
    </cfRule>
    <cfRule type="containsText" dxfId="34681" priority="67226" stopIfTrue="1" operator="containsText" text="Congés">
      <formula>NOT(ISERROR(SEARCH("Congés",ZN3)))</formula>
    </cfRule>
    <cfRule type="containsText" dxfId="34680" priority="67227" stopIfTrue="1" operator="containsText" text="RTT">
      <formula>NOT(ISERROR(SEARCH("RTT",ZN3)))</formula>
    </cfRule>
    <cfRule type="containsText" dxfId="34679" priority="67228" stopIfTrue="1" operator="containsText" text="FORMATION">
      <formula>NOT(ISERROR(SEARCH("FORMATION",ZN3)))</formula>
    </cfRule>
    <cfRule type="containsText" dxfId="34678" priority="67229" stopIfTrue="1" operator="containsText" text="REPOS">
      <formula>NOT(ISERROR(SEARCH("REPOS",ZN3)))</formula>
    </cfRule>
  </conditionalFormatting>
  <conditionalFormatting sqref="ZN3">
    <cfRule type="containsText" dxfId="34677" priority="67220" stopIfTrue="1" operator="containsText" text="RECUP DEBIT">
      <formula>NOT(ISERROR(SEARCH("RECUP DEBIT",ZN3)))</formula>
    </cfRule>
    <cfRule type="containsText" dxfId="34676" priority="67221" stopIfTrue="1" operator="containsText" text="Bonification">
      <formula>NOT(ISERROR(SEARCH("Bonification",ZN3)))</formula>
    </cfRule>
  </conditionalFormatting>
  <conditionalFormatting sqref="ZN3">
    <cfRule type="containsText" dxfId="34675" priority="67218" stopIfTrue="1" operator="containsText" text="BONIFICATION">
      <formula>NOT(ISERROR(SEARCH("BONIFICATION",ZN3)))</formula>
    </cfRule>
    <cfRule type="containsText" dxfId="34674" priority="67219" stopIfTrue="1" operator="containsText" text="RECUP DEBIT">
      <formula>NOT(ISERROR(SEARCH("RECUP DEBIT",ZN3)))</formula>
    </cfRule>
  </conditionalFormatting>
  <conditionalFormatting sqref="ZN3">
    <cfRule type="containsText" dxfId="34673" priority="67217" stopIfTrue="1" operator="containsText" text="ENFANT MALADE">
      <formula>NOT(ISERROR(SEARCH("ENFANT MALADE",ZN3)))</formula>
    </cfRule>
  </conditionalFormatting>
  <conditionalFormatting sqref="ZO3">
    <cfRule type="expression" dxfId="34672" priority="67209" stopIfTrue="1">
      <formula>WEEKDAY(ZO$1)=1</formula>
    </cfRule>
    <cfRule type="expression" dxfId="34671" priority="67210" stopIfTrue="1">
      <formula>WEEKDAY(ZO$1)=7</formula>
    </cfRule>
    <cfRule type="containsText" dxfId="34670" priority="67211" stopIfTrue="1" operator="containsText" text="Maladie">
      <formula>NOT(ISERROR(SEARCH("Maladie",ZO3)))</formula>
    </cfRule>
    <cfRule type="endsWith" dxfId="34669" priority="67212" stopIfTrue="1" operator="endsWith" text="AT">
      <formula>RIGHT(ZO3,LEN("AT"))="AT"</formula>
    </cfRule>
    <cfRule type="containsText" dxfId="34668" priority="67213" stopIfTrue="1" operator="containsText" text="Congés">
      <formula>NOT(ISERROR(SEARCH("Congés",ZO3)))</formula>
    </cfRule>
    <cfRule type="containsText" dxfId="34667" priority="67214" stopIfTrue="1" operator="containsText" text="RTT">
      <formula>NOT(ISERROR(SEARCH("RTT",ZO3)))</formula>
    </cfRule>
    <cfRule type="containsText" dxfId="34666" priority="67215" stopIfTrue="1" operator="containsText" text="FORMATION">
      <formula>NOT(ISERROR(SEARCH("FORMATION",ZO3)))</formula>
    </cfRule>
    <cfRule type="containsText" dxfId="34665" priority="67216" stopIfTrue="1" operator="containsText" text="REPOS">
      <formula>NOT(ISERROR(SEARCH("REPOS",ZO3)))</formula>
    </cfRule>
  </conditionalFormatting>
  <conditionalFormatting sqref="ZO3">
    <cfRule type="containsText" dxfId="34664" priority="67207" stopIfTrue="1" operator="containsText" text="RECUP DEBIT">
      <formula>NOT(ISERROR(SEARCH("RECUP DEBIT",ZO3)))</formula>
    </cfRule>
    <cfRule type="containsText" dxfId="34663" priority="67208" stopIfTrue="1" operator="containsText" text="Bonification">
      <formula>NOT(ISERROR(SEARCH("Bonification",ZO3)))</formula>
    </cfRule>
  </conditionalFormatting>
  <conditionalFormatting sqref="ACL1:APO1">
    <cfRule type="expression" dxfId="34662" priority="67092" stopIfTrue="1">
      <formula>WEEKDAY(ACL$1)=1</formula>
    </cfRule>
    <cfRule type="expression" dxfId="34661" priority="67093" stopIfTrue="1">
      <formula>WEEKDAY(ACL$1)=7</formula>
    </cfRule>
    <cfRule type="containsText" dxfId="34660" priority="67094" stopIfTrue="1" operator="containsText" text="Maladie">
      <formula>NOT(ISERROR(SEARCH("Maladie",ACL1)))</formula>
    </cfRule>
    <cfRule type="endsWith" dxfId="34659" priority="67095" stopIfTrue="1" operator="endsWith" text="AT">
      <formula>RIGHT(ACL1,LEN("AT"))="AT"</formula>
    </cfRule>
    <cfRule type="containsText" dxfId="34658" priority="67096" stopIfTrue="1" operator="containsText" text="Congés">
      <formula>NOT(ISERROR(SEARCH("Congés",ACL1)))</formula>
    </cfRule>
    <cfRule type="containsText" dxfId="34657" priority="67097" stopIfTrue="1" operator="containsText" text="RTT">
      <formula>NOT(ISERROR(SEARCH("RTT",ACL1)))</formula>
    </cfRule>
    <cfRule type="containsText" dxfId="34656" priority="67098" stopIfTrue="1" operator="containsText" text="FORMATION">
      <formula>NOT(ISERROR(SEARCH("FORMATION",ACL1)))</formula>
    </cfRule>
    <cfRule type="containsText" dxfId="34655" priority="67099" stopIfTrue="1" operator="containsText" text="REPOS">
      <formula>NOT(ISERROR(SEARCH("REPOS",ACL1)))</formula>
    </cfRule>
  </conditionalFormatting>
  <conditionalFormatting sqref="ACL1:APO1">
    <cfRule type="containsText" dxfId="34654" priority="67090" stopIfTrue="1" operator="containsText" text="RECUP DEBIT">
      <formula>NOT(ISERROR(SEARCH("RECUP DEBIT",ACL1)))</formula>
    </cfRule>
    <cfRule type="containsText" dxfId="34653" priority="67091" stopIfTrue="1" operator="containsText" text="Bonification">
      <formula>NOT(ISERROR(SEARCH("Bonification",ACL1)))</formula>
    </cfRule>
  </conditionalFormatting>
  <conditionalFormatting sqref="ACL1:APO1">
    <cfRule type="containsText" dxfId="34652" priority="67088" stopIfTrue="1" operator="containsText" text="BONIFICATION">
      <formula>NOT(ISERROR(SEARCH("BONIFICATION",ACL1)))</formula>
    </cfRule>
    <cfRule type="containsText" dxfId="34651" priority="67089" stopIfTrue="1" operator="containsText" text="RECUP DEBIT">
      <formula>NOT(ISERROR(SEARCH("RECUP DEBIT",ACL1)))</formula>
    </cfRule>
  </conditionalFormatting>
  <conditionalFormatting sqref="ACL1:APO1">
    <cfRule type="containsText" dxfId="34650" priority="67087" stopIfTrue="1" operator="containsText" text="ENFANT MALADE">
      <formula>NOT(ISERROR(SEARCH("ENFANT MALADE",ACL1)))</formula>
    </cfRule>
  </conditionalFormatting>
  <conditionalFormatting sqref="ZW2:ZZ2 ZW3:AAY3 ZW1:AAZ1">
    <cfRule type="expression" dxfId="34649" priority="67079" stopIfTrue="1">
      <formula>WEEKDAY(ZW$1)=1</formula>
    </cfRule>
    <cfRule type="expression" dxfId="34648" priority="67080" stopIfTrue="1">
      <formula>WEEKDAY(ZW$1)=7</formula>
    </cfRule>
    <cfRule type="containsText" dxfId="34647" priority="67081" stopIfTrue="1" operator="containsText" text="Maladie">
      <formula>NOT(ISERROR(SEARCH("Maladie",ZW1)))</formula>
    </cfRule>
    <cfRule type="endsWith" dxfId="34646" priority="67082" stopIfTrue="1" operator="endsWith" text="AT">
      <formula>RIGHT(ZW1,LEN("AT"))="AT"</formula>
    </cfRule>
    <cfRule type="containsText" dxfId="34645" priority="67083" stopIfTrue="1" operator="containsText" text="Congés">
      <formula>NOT(ISERROR(SEARCH("Congés",ZW1)))</formula>
    </cfRule>
    <cfRule type="containsText" dxfId="34644" priority="67084" stopIfTrue="1" operator="containsText" text="RTT">
      <formula>NOT(ISERROR(SEARCH("RTT",ZW1)))</formula>
    </cfRule>
    <cfRule type="containsText" dxfId="34643" priority="67085" stopIfTrue="1" operator="containsText" text="FORMATION">
      <formula>NOT(ISERROR(SEARCH("FORMATION",ZW1)))</formula>
    </cfRule>
    <cfRule type="containsText" dxfId="34642" priority="67086" stopIfTrue="1" operator="containsText" text="REPOS">
      <formula>NOT(ISERROR(SEARCH("REPOS",ZW1)))</formula>
    </cfRule>
  </conditionalFormatting>
  <conditionalFormatting sqref="ZW2:ZZ2 ZW3:AAY3 ZW1:AAZ1">
    <cfRule type="containsText" dxfId="34641" priority="67077" stopIfTrue="1" operator="containsText" text="RECUP DEBIT">
      <formula>NOT(ISERROR(SEARCH("RECUP DEBIT",ZW1)))</formula>
    </cfRule>
    <cfRule type="containsText" dxfId="34640" priority="67078" stopIfTrue="1" operator="containsText" text="Bonification">
      <formula>NOT(ISERROR(SEARCH("Bonification",ZW1)))</formula>
    </cfRule>
  </conditionalFormatting>
  <conditionalFormatting sqref="ZW2:ZZ2 ZW3:AAY3 ZW1:AAZ1">
    <cfRule type="containsText" dxfId="34639" priority="67075" stopIfTrue="1" operator="containsText" text="BONIFICATION">
      <formula>NOT(ISERROR(SEARCH("BONIFICATION",ZW1)))</formula>
    </cfRule>
    <cfRule type="containsText" dxfId="34638" priority="67076" stopIfTrue="1" operator="containsText" text="RECUP DEBIT">
      <formula>NOT(ISERROR(SEARCH("RECUP DEBIT",ZW1)))</formula>
    </cfRule>
  </conditionalFormatting>
  <conditionalFormatting sqref="ZW2:ZZ2 ZW3:AAY3 ZW1:AAZ1">
    <cfRule type="containsText" dxfId="34637" priority="67074" stopIfTrue="1" operator="containsText" text="ENFANT MALADE">
      <formula>NOT(ISERROR(SEARCH("ENFANT MALADE",ZW1)))</formula>
    </cfRule>
  </conditionalFormatting>
  <conditionalFormatting sqref="ZY3:ZZ3">
    <cfRule type="containsText" dxfId="34636" priority="67072" stopIfTrue="1" operator="containsText" text="RECUP DEBIT">
      <formula>NOT(ISERROR(SEARCH("RECUP DEBIT",ZY3)))</formula>
    </cfRule>
    <cfRule type="containsText" dxfId="34635" priority="67073" stopIfTrue="1" operator="containsText" text="Bonification">
      <formula>NOT(ISERROR(SEARCH("Bonification",ZY3)))</formula>
    </cfRule>
  </conditionalFormatting>
  <conditionalFormatting sqref="ZY3:ZZ3">
    <cfRule type="expression" dxfId="34634" priority="67064" stopIfTrue="1">
      <formula>WEEKDAY(ZR$1)=1</formula>
    </cfRule>
    <cfRule type="expression" dxfId="34633" priority="67065" stopIfTrue="1">
      <formula>WEEKDAY(ZR$1)=7</formula>
    </cfRule>
    <cfRule type="containsText" dxfId="34632" priority="67066" stopIfTrue="1" operator="containsText" text="Maladie">
      <formula>NOT(ISERROR(SEARCH("Maladie",ZY3)))</formula>
    </cfRule>
    <cfRule type="endsWith" dxfId="34631" priority="67067" stopIfTrue="1" operator="endsWith" text="AT">
      <formula>RIGHT(ZY3,LEN("AT"))="AT"</formula>
    </cfRule>
    <cfRule type="containsText" dxfId="34630" priority="67068" stopIfTrue="1" operator="containsText" text="Congés">
      <formula>NOT(ISERROR(SEARCH("Congés",ZY3)))</formula>
    </cfRule>
    <cfRule type="containsText" dxfId="34629" priority="67069" stopIfTrue="1" operator="containsText" text="RTT">
      <formula>NOT(ISERROR(SEARCH("RTT",ZY3)))</formula>
    </cfRule>
    <cfRule type="containsText" dxfId="34628" priority="67070" stopIfTrue="1" operator="containsText" text="REPOS">
      <formula>NOT(ISERROR(SEARCH("REPOS",ZY3)))</formula>
    </cfRule>
    <cfRule type="containsText" dxfId="34627" priority="67071" stopIfTrue="1" operator="containsText" text="FORMATION">
      <formula>NOT(ISERROR(SEARCH("FORMATION",ZY3)))</formula>
    </cfRule>
  </conditionalFormatting>
  <conditionalFormatting sqref="ZZ3">
    <cfRule type="expression" dxfId="34626" priority="67056" stopIfTrue="1">
      <formula>WEEKDAY(ZS$1)=1</formula>
    </cfRule>
    <cfRule type="expression" dxfId="34625" priority="67057" stopIfTrue="1">
      <formula>WEEKDAY(ZS$1)=7</formula>
    </cfRule>
    <cfRule type="containsText" dxfId="34624" priority="67058" stopIfTrue="1" operator="containsText" text="Maladie">
      <formula>NOT(ISERROR(SEARCH("Maladie",ZZ3)))</formula>
    </cfRule>
    <cfRule type="endsWith" dxfId="34623" priority="67059" stopIfTrue="1" operator="endsWith" text="AT">
      <formula>RIGHT(ZZ3,LEN("AT"))="AT"</formula>
    </cfRule>
    <cfRule type="containsText" dxfId="34622" priority="67060" stopIfTrue="1" operator="containsText" text="Congés">
      <formula>NOT(ISERROR(SEARCH("Congés",ZZ3)))</formula>
    </cfRule>
    <cfRule type="containsText" dxfId="34621" priority="67061" stopIfTrue="1" operator="containsText" text="RTT">
      <formula>NOT(ISERROR(SEARCH("RTT",ZZ3)))</formula>
    </cfRule>
    <cfRule type="containsText" dxfId="34620" priority="67062" stopIfTrue="1" operator="containsText" text="REPOS">
      <formula>NOT(ISERROR(SEARCH("REPOS",ZZ3)))</formula>
    </cfRule>
    <cfRule type="containsText" dxfId="34619" priority="67063" stopIfTrue="1" operator="containsText" text="FORMATION">
      <formula>NOT(ISERROR(SEARCH("FORMATION",ZZ3)))</formula>
    </cfRule>
  </conditionalFormatting>
  <conditionalFormatting sqref="ZZ3">
    <cfRule type="containsText" dxfId="34618" priority="67054" stopIfTrue="1" operator="containsText" text="RECUP DEBIT">
      <formula>NOT(ISERROR(SEARCH("RECUP DEBIT",ZZ3)))</formula>
    </cfRule>
    <cfRule type="containsText" dxfId="34617" priority="67055" stopIfTrue="1" operator="containsText" text="Bonification">
      <formula>NOT(ISERROR(SEARCH("Bonification",ZZ3)))</formula>
    </cfRule>
  </conditionalFormatting>
  <conditionalFormatting sqref="ZZ3">
    <cfRule type="containsText" dxfId="34616" priority="67052" stopIfTrue="1" operator="containsText" text="RECUP DEBIT">
      <formula>NOT(ISERROR(SEARCH("RECUP DEBIT",ZZ3)))</formula>
    </cfRule>
    <cfRule type="containsText" dxfId="34615" priority="67053" stopIfTrue="1" operator="containsText" text="Bonification">
      <formula>NOT(ISERROR(SEARCH("Bonification",ZZ3)))</formula>
    </cfRule>
  </conditionalFormatting>
  <conditionalFormatting sqref="ZZ3">
    <cfRule type="expression" dxfId="34614" priority="67044" stopIfTrue="1">
      <formula>WEEKDAY(ZS$1)=1</formula>
    </cfRule>
    <cfRule type="expression" dxfId="34613" priority="67045" stopIfTrue="1">
      <formula>WEEKDAY(ZS$1)=7</formula>
    </cfRule>
    <cfRule type="containsText" dxfId="34612" priority="67046" stopIfTrue="1" operator="containsText" text="Maladie">
      <formula>NOT(ISERROR(SEARCH("Maladie",ZZ3)))</formula>
    </cfRule>
    <cfRule type="endsWith" dxfId="34611" priority="67047" stopIfTrue="1" operator="endsWith" text="AT">
      <formula>RIGHT(ZZ3,LEN("AT"))="AT"</formula>
    </cfRule>
    <cfRule type="containsText" dxfId="34610" priority="67048" stopIfTrue="1" operator="containsText" text="Congés">
      <formula>NOT(ISERROR(SEARCH("Congés",ZZ3)))</formula>
    </cfRule>
    <cfRule type="containsText" dxfId="34609" priority="67049" stopIfTrue="1" operator="containsText" text="RTT">
      <formula>NOT(ISERROR(SEARCH("RTT",ZZ3)))</formula>
    </cfRule>
    <cfRule type="containsText" dxfId="34608" priority="67050" stopIfTrue="1" operator="containsText" text="REPOS">
      <formula>NOT(ISERROR(SEARCH("REPOS",ZZ3)))</formula>
    </cfRule>
    <cfRule type="containsText" dxfId="34607" priority="67051" stopIfTrue="1" operator="containsText" text="FORMATION">
      <formula>NOT(ISERROR(SEARCH("FORMATION",ZZ3)))</formula>
    </cfRule>
  </conditionalFormatting>
  <conditionalFormatting sqref="ZZ3">
    <cfRule type="expression" dxfId="34606" priority="67036" stopIfTrue="1">
      <formula>WEEKDAY(ZS$1)=1</formula>
    </cfRule>
    <cfRule type="expression" dxfId="34605" priority="67037" stopIfTrue="1">
      <formula>WEEKDAY(ZS$1)=7</formula>
    </cfRule>
    <cfRule type="containsText" dxfId="34604" priority="67038" stopIfTrue="1" operator="containsText" text="Maladie">
      <formula>NOT(ISERROR(SEARCH("Maladie",ZZ3)))</formula>
    </cfRule>
    <cfRule type="endsWith" dxfId="34603" priority="67039" stopIfTrue="1" operator="endsWith" text="AT">
      <formula>RIGHT(ZZ3,LEN("AT"))="AT"</formula>
    </cfRule>
    <cfRule type="containsText" dxfId="34602" priority="67040" stopIfTrue="1" operator="containsText" text="Congés">
      <formula>NOT(ISERROR(SEARCH("Congés",ZZ3)))</formula>
    </cfRule>
    <cfRule type="containsText" dxfId="34601" priority="67041" stopIfTrue="1" operator="containsText" text="RTT">
      <formula>NOT(ISERROR(SEARCH("RTT",ZZ3)))</formula>
    </cfRule>
    <cfRule type="containsText" dxfId="34600" priority="67042" stopIfTrue="1" operator="containsText" text="REPOS">
      <formula>NOT(ISERROR(SEARCH("REPOS",ZZ3)))</formula>
    </cfRule>
    <cfRule type="containsText" dxfId="34599" priority="67043" stopIfTrue="1" operator="containsText" text="FORMATION">
      <formula>NOT(ISERROR(SEARCH("FORMATION",ZZ3)))</formula>
    </cfRule>
  </conditionalFormatting>
  <conditionalFormatting sqref="ZZ3">
    <cfRule type="expression" dxfId="34598" priority="67028" stopIfTrue="1">
      <formula>WEEKDAY(ZZ$1)=1</formula>
    </cfRule>
    <cfRule type="expression" dxfId="34597" priority="67029" stopIfTrue="1">
      <formula>WEEKDAY(ZZ$1)=7</formula>
    </cfRule>
    <cfRule type="containsText" dxfId="34596" priority="67030" stopIfTrue="1" operator="containsText" text="Maladie">
      <formula>NOT(ISERROR(SEARCH("Maladie",ZZ3)))</formula>
    </cfRule>
    <cfRule type="endsWith" dxfId="34595" priority="67031" stopIfTrue="1" operator="endsWith" text="AT">
      <formula>RIGHT(ZZ3,LEN("AT"))="AT"</formula>
    </cfRule>
    <cfRule type="containsText" dxfId="34594" priority="67032" stopIfTrue="1" operator="containsText" text="Congés">
      <formula>NOT(ISERROR(SEARCH("Congés",ZZ3)))</formula>
    </cfRule>
    <cfRule type="containsText" dxfId="34593" priority="67033" stopIfTrue="1" operator="containsText" text="RTT">
      <formula>NOT(ISERROR(SEARCH("RTT",ZZ3)))</formula>
    </cfRule>
    <cfRule type="containsText" dxfId="34592" priority="67034" stopIfTrue="1" operator="containsText" text="FORMATION">
      <formula>NOT(ISERROR(SEARCH("FORMATION",ZZ3)))</formula>
    </cfRule>
    <cfRule type="containsText" dxfId="34591" priority="67035" stopIfTrue="1" operator="containsText" text="REPOS">
      <formula>NOT(ISERROR(SEARCH("REPOS",ZZ3)))</formula>
    </cfRule>
  </conditionalFormatting>
  <conditionalFormatting sqref="ZZ3">
    <cfRule type="containsText" dxfId="34590" priority="67026" stopIfTrue="1" operator="containsText" text="RECUP DEBIT">
      <formula>NOT(ISERROR(SEARCH("RECUP DEBIT",ZZ3)))</formula>
    </cfRule>
    <cfRule type="containsText" dxfId="34589" priority="67027" stopIfTrue="1" operator="containsText" text="Bonification">
      <formula>NOT(ISERROR(SEARCH("Bonification",ZZ3)))</formula>
    </cfRule>
  </conditionalFormatting>
  <conditionalFormatting sqref="ZZ3">
    <cfRule type="containsText" dxfId="34588" priority="67024" stopIfTrue="1" operator="containsText" text="RECUP DEBIT">
      <formula>NOT(ISERROR(SEARCH("RECUP DEBIT",ZZ3)))</formula>
    </cfRule>
    <cfRule type="containsText" dxfId="34587" priority="67025" stopIfTrue="1" operator="containsText" text="Bonification">
      <formula>NOT(ISERROR(SEARCH("Bonification",ZZ3)))</formula>
    </cfRule>
  </conditionalFormatting>
  <conditionalFormatting sqref="ZZ3">
    <cfRule type="expression" dxfId="34586" priority="67016" stopIfTrue="1">
      <formula>WEEKDAY(ZS$1)=1</formula>
    </cfRule>
    <cfRule type="expression" dxfId="34585" priority="67017" stopIfTrue="1">
      <formula>WEEKDAY(ZS$1)=7</formula>
    </cfRule>
    <cfRule type="containsText" dxfId="34584" priority="67018" stopIfTrue="1" operator="containsText" text="Maladie">
      <formula>NOT(ISERROR(SEARCH("Maladie",ZZ3)))</formula>
    </cfRule>
    <cfRule type="endsWith" dxfId="34583" priority="67019" stopIfTrue="1" operator="endsWith" text="AT">
      <formula>RIGHT(ZZ3,LEN("AT"))="AT"</formula>
    </cfRule>
    <cfRule type="containsText" dxfId="34582" priority="67020" stopIfTrue="1" operator="containsText" text="Congés">
      <formula>NOT(ISERROR(SEARCH("Congés",ZZ3)))</formula>
    </cfRule>
    <cfRule type="containsText" dxfId="34581" priority="67021" stopIfTrue="1" operator="containsText" text="RTT">
      <formula>NOT(ISERROR(SEARCH("RTT",ZZ3)))</formula>
    </cfRule>
    <cfRule type="containsText" dxfId="34580" priority="67022" stopIfTrue="1" operator="containsText" text="REPOS">
      <formula>NOT(ISERROR(SEARCH("REPOS",ZZ3)))</formula>
    </cfRule>
    <cfRule type="containsText" dxfId="34579" priority="67023" stopIfTrue="1" operator="containsText" text="FORMATION">
      <formula>NOT(ISERROR(SEARCH("FORMATION",ZZ3)))</formula>
    </cfRule>
  </conditionalFormatting>
  <conditionalFormatting sqref="ZZ3">
    <cfRule type="expression" dxfId="34578" priority="67008" stopIfTrue="1">
      <formula>WEEKDAY(ZS$1)=1</formula>
    </cfRule>
    <cfRule type="expression" dxfId="34577" priority="67009" stopIfTrue="1">
      <formula>WEEKDAY(ZS$1)=7</formula>
    </cfRule>
    <cfRule type="containsText" dxfId="34576" priority="67010" stopIfTrue="1" operator="containsText" text="Maladie">
      <formula>NOT(ISERROR(SEARCH("Maladie",ZZ3)))</formula>
    </cfRule>
    <cfRule type="endsWith" dxfId="34575" priority="67011" stopIfTrue="1" operator="endsWith" text="AT">
      <formula>RIGHT(ZZ3,LEN("AT"))="AT"</formula>
    </cfRule>
    <cfRule type="containsText" dxfId="34574" priority="67012" stopIfTrue="1" operator="containsText" text="Congés">
      <formula>NOT(ISERROR(SEARCH("Congés",ZZ3)))</formula>
    </cfRule>
    <cfRule type="containsText" dxfId="34573" priority="67013" stopIfTrue="1" operator="containsText" text="RTT">
      <formula>NOT(ISERROR(SEARCH("RTT",ZZ3)))</formula>
    </cfRule>
    <cfRule type="containsText" dxfId="34572" priority="67014" stopIfTrue="1" operator="containsText" text="REPOS">
      <formula>NOT(ISERROR(SEARCH("REPOS",ZZ3)))</formula>
    </cfRule>
    <cfRule type="containsText" dxfId="34571" priority="67015" stopIfTrue="1" operator="containsText" text="FORMATION">
      <formula>NOT(ISERROR(SEARCH("FORMATION",ZZ3)))</formula>
    </cfRule>
  </conditionalFormatting>
  <conditionalFormatting sqref="ZX3">
    <cfRule type="expression" dxfId="34570" priority="67000" stopIfTrue="1">
      <formula>WEEKDAY(ZX$1)=1</formula>
    </cfRule>
    <cfRule type="expression" dxfId="34569" priority="67001" stopIfTrue="1">
      <formula>WEEKDAY(ZX$1)=7</formula>
    </cfRule>
    <cfRule type="containsText" dxfId="34568" priority="67002" stopIfTrue="1" operator="containsText" text="Maladie">
      <formula>NOT(ISERROR(SEARCH("Maladie",ZX3)))</formula>
    </cfRule>
    <cfRule type="endsWith" dxfId="34567" priority="67003" stopIfTrue="1" operator="endsWith" text="AT">
      <formula>RIGHT(ZX3,LEN("AT"))="AT"</formula>
    </cfRule>
    <cfRule type="containsText" dxfId="34566" priority="67004" stopIfTrue="1" operator="containsText" text="Congés">
      <formula>NOT(ISERROR(SEARCH("Congés",ZX3)))</formula>
    </cfRule>
    <cfRule type="containsText" dxfId="34565" priority="67005" stopIfTrue="1" operator="containsText" text="RTT">
      <formula>NOT(ISERROR(SEARCH("RTT",ZX3)))</formula>
    </cfRule>
    <cfRule type="containsText" dxfId="34564" priority="67006" stopIfTrue="1" operator="containsText" text="FORMATION">
      <formula>NOT(ISERROR(SEARCH("FORMATION",ZX3)))</formula>
    </cfRule>
    <cfRule type="containsText" dxfId="34563" priority="67007" stopIfTrue="1" operator="containsText" text="REPOS">
      <formula>NOT(ISERROR(SEARCH("REPOS",ZX3)))</formula>
    </cfRule>
  </conditionalFormatting>
  <conditionalFormatting sqref="ZX3">
    <cfRule type="containsText" dxfId="34562" priority="66998" stopIfTrue="1" operator="containsText" text="RECUP DEBIT">
      <formula>NOT(ISERROR(SEARCH("RECUP DEBIT",ZX3)))</formula>
    </cfRule>
    <cfRule type="containsText" dxfId="34561" priority="66999" stopIfTrue="1" operator="containsText" text="Bonification">
      <formula>NOT(ISERROR(SEARCH("Bonification",ZX3)))</formula>
    </cfRule>
  </conditionalFormatting>
  <conditionalFormatting sqref="ZY2:ZZ2">
    <cfRule type="expression" dxfId="34560" priority="66661" stopIfTrue="1">
      <formula>WEEKDAY(ZY$1)=1</formula>
    </cfRule>
    <cfRule type="expression" dxfId="34559" priority="66662" stopIfTrue="1">
      <formula>WEEKDAY(ZY$1)=7</formula>
    </cfRule>
    <cfRule type="containsText" dxfId="34558" priority="66663" stopIfTrue="1" operator="containsText" text="Maladie">
      <formula>NOT(ISERROR(SEARCH("Maladie",ZY2)))</formula>
    </cfRule>
    <cfRule type="endsWith" dxfId="34557" priority="66664" stopIfTrue="1" operator="endsWith" text="AT">
      <formula>RIGHT(ZY2,LEN("AT"))="AT"</formula>
    </cfRule>
    <cfRule type="containsText" dxfId="34556" priority="66665" stopIfTrue="1" operator="containsText" text="Congés">
      <formula>NOT(ISERROR(SEARCH("Congés",ZY2)))</formula>
    </cfRule>
    <cfRule type="containsText" dxfId="34555" priority="66666" stopIfTrue="1" operator="containsText" text="RTT">
      <formula>NOT(ISERROR(SEARCH("RTT",ZY2)))</formula>
    </cfRule>
    <cfRule type="containsText" dxfId="34554" priority="66667" stopIfTrue="1" operator="containsText" text="FORMATION">
      <formula>NOT(ISERROR(SEARCH("FORMATION",ZY2)))</formula>
    </cfRule>
    <cfRule type="containsText" dxfId="34553" priority="66668" stopIfTrue="1" operator="containsText" text="REPOS">
      <formula>NOT(ISERROR(SEARCH("REPOS",ZY2)))</formula>
    </cfRule>
  </conditionalFormatting>
  <conditionalFormatting sqref="ZY2:ZZ2">
    <cfRule type="containsText" dxfId="34552" priority="66659" stopIfTrue="1" operator="containsText" text="RECUP DEBIT">
      <formula>NOT(ISERROR(SEARCH("RECUP DEBIT",ZY2)))</formula>
    </cfRule>
    <cfRule type="containsText" dxfId="34551" priority="66660" stopIfTrue="1" operator="containsText" text="Bonification">
      <formula>NOT(ISERROR(SEARCH("Bonification",ZY2)))</formula>
    </cfRule>
  </conditionalFormatting>
  <conditionalFormatting sqref="ZY2:ZZ2">
    <cfRule type="containsText" dxfId="34550" priority="66657" stopIfTrue="1" operator="containsText" text="BONIFICATION">
      <formula>NOT(ISERROR(SEARCH("BONIFICATION",ZY2)))</formula>
    </cfRule>
    <cfRule type="containsText" dxfId="34549" priority="66658" stopIfTrue="1" operator="containsText" text="RECUP DEBIT">
      <formula>NOT(ISERROR(SEARCH("RECUP DEBIT",ZY2)))</formula>
    </cfRule>
  </conditionalFormatting>
  <conditionalFormatting sqref="ZY2:ZZ2">
    <cfRule type="containsText" dxfId="34548" priority="66656" stopIfTrue="1" operator="containsText" text="ENFANT MALADE">
      <formula>NOT(ISERROR(SEARCH("ENFANT MALADE",ZY2)))</formula>
    </cfRule>
  </conditionalFormatting>
  <conditionalFormatting sqref="ZY2:ZZ2">
    <cfRule type="containsText" dxfId="34547" priority="66654" stopIfTrue="1" operator="containsText" text="RECUP DEBIT">
      <formula>NOT(ISERROR(SEARCH("RECUP DEBIT",ZY2)))</formula>
    </cfRule>
    <cfRule type="containsText" dxfId="34546" priority="66655" stopIfTrue="1" operator="containsText" text="Bonification">
      <formula>NOT(ISERROR(SEARCH("Bonification",ZY2)))</formula>
    </cfRule>
  </conditionalFormatting>
  <conditionalFormatting sqref="ZY2:ZZ2">
    <cfRule type="expression" dxfId="34545" priority="66646" stopIfTrue="1">
      <formula>WEEKDAY(ZR$1)=1</formula>
    </cfRule>
    <cfRule type="expression" dxfId="34544" priority="66647" stopIfTrue="1">
      <formula>WEEKDAY(ZR$1)=7</formula>
    </cfRule>
    <cfRule type="containsText" dxfId="34543" priority="66648" stopIfTrue="1" operator="containsText" text="Maladie">
      <formula>NOT(ISERROR(SEARCH("Maladie",ZY2)))</formula>
    </cfRule>
    <cfRule type="endsWith" dxfId="34542" priority="66649" stopIfTrue="1" operator="endsWith" text="AT">
      <formula>RIGHT(ZY2,LEN("AT"))="AT"</formula>
    </cfRule>
    <cfRule type="containsText" dxfId="34541" priority="66650" stopIfTrue="1" operator="containsText" text="Congés">
      <formula>NOT(ISERROR(SEARCH("Congés",ZY2)))</formula>
    </cfRule>
    <cfRule type="containsText" dxfId="34540" priority="66651" stopIfTrue="1" operator="containsText" text="RTT">
      <formula>NOT(ISERROR(SEARCH("RTT",ZY2)))</formula>
    </cfRule>
    <cfRule type="containsText" dxfId="34539" priority="66652" stopIfTrue="1" operator="containsText" text="REPOS">
      <formula>NOT(ISERROR(SEARCH("REPOS",ZY2)))</formula>
    </cfRule>
    <cfRule type="containsText" dxfId="34538" priority="66653" stopIfTrue="1" operator="containsText" text="FORMATION">
      <formula>NOT(ISERROR(SEARCH("FORMATION",ZY2)))</formula>
    </cfRule>
  </conditionalFormatting>
  <conditionalFormatting sqref="ZY2:ZZ2">
    <cfRule type="containsText" dxfId="34537" priority="66644" stopIfTrue="1" operator="containsText" text="RECUP DEBIT">
      <formula>NOT(ISERROR(SEARCH("RECUP DEBIT",ZY2)))</formula>
    </cfRule>
    <cfRule type="containsText" dxfId="34536" priority="66645" stopIfTrue="1" operator="containsText" text="Bonification">
      <formula>NOT(ISERROR(SEARCH("Bonification",ZY2)))</formula>
    </cfRule>
  </conditionalFormatting>
  <conditionalFormatting sqref="ZY2:ZZ2">
    <cfRule type="expression" dxfId="34535" priority="66636" stopIfTrue="1">
      <formula>WEEKDAY(ZR$1)=1</formula>
    </cfRule>
    <cfRule type="expression" dxfId="34534" priority="66637" stopIfTrue="1">
      <formula>WEEKDAY(ZR$1)=7</formula>
    </cfRule>
    <cfRule type="containsText" dxfId="34533" priority="66638" stopIfTrue="1" operator="containsText" text="Maladie">
      <formula>NOT(ISERROR(SEARCH("Maladie",ZY2)))</formula>
    </cfRule>
    <cfRule type="endsWith" dxfId="34532" priority="66639" stopIfTrue="1" operator="endsWith" text="AT">
      <formula>RIGHT(ZY2,LEN("AT"))="AT"</formula>
    </cfRule>
    <cfRule type="containsText" dxfId="34531" priority="66640" stopIfTrue="1" operator="containsText" text="Congés">
      <formula>NOT(ISERROR(SEARCH("Congés",ZY2)))</formula>
    </cfRule>
    <cfRule type="containsText" dxfId="34530" priority="66641" stopIfTrue="1" operator="containsText" text="RTT">
      <formula>NOT(ISERROR(SEARCH("RTT",ZY2)))</formula>
    </cfRule>
    <cfRule type="containsText" dxfId="34529" priority="66642" stopIfTrue="1" operator="containsText" text="REPOS">
      <formula>NOT(ISERROR(SEARCH("REPOS",ZY2)))</formula>
    </cfRule>
    <cfRule type="containsText" dxfId="34528" priority="66643" stopIfTrue="1" operator="containsText" text="FORMATION">
      <formula>NOT(ISERROR(SEARCH("FORMATION",ZY2)))</formula>
    </cfRule>
  </conditionalFormatting>
  <conditionalFormatting sqref="AAA2:AAG2">
    <cfRule type="expression" dxfId="34527" priority="66442" stopIfTrue="1">
      <formula>WEEKDAY(AAA$1)=1</formula>
    </cfRule>
    <cfRule type="expression" dxfId="34526" priority="66443" stopIfTrue="1">
      <formula>WEEKDAY(AAA$1)=7</formula>
    </cfRule>
    <cfRule type="containsText" dxfId="34525" priority="66444" stopIfTrue="1" operator="containsText" text="Maladie">
      <formula>NOT(ISERROR(SEARCH("Maladie",AAA2)))</formula>
    </cfRule>
    <cfRule type="endsWith" dxfId="34524" priority="66445" stopIfTrue="1" operator="endsWith" text="AT">
      <formula>RIGHT(AAA2,LEN("AT"))="AT"</formula>
    </cfRule>
    <cfRule type="containsText" dxfId="34523" priority="66446" stopIfTrue="1" operator="containsText" text="Congés">
      <formula>NOT(ISERROR(SEARCH("Congés",AAA2)))</formula>
    </cfRule>
    <cfRule type="containsText" dxfId="34522" priority="66447" stopIfTrue="1" operator="containsText" text="RTT">
      <formula>NOT(ISERROR(SEARCH("RTT",AAA2)))</formula>
    </cfRule>
    <cfRule type="containsText" dxfId="34521" priority="66448" stopIfTrue="1" operator="containsText" text="FORMATION">
      <formula>NOT(ISERROR(SEARCH("FORMATION",AAA2)))</formula>
    </cfRule>
    <cfRule type="containsText" dxfId="34520" priority="66449" stopIfTrue="1" operator="containsText" text="REPOS">
      <formula>NOT(ISERROR(SEARCH("REPOS",AAA2)))</formula>
    </cfRule>
  </conditionalFormatting>
  <conditionalFormatting sqref="AAA2:AAG2">
    <cfRule type="containsText" dxfId="34519" priority="66440" stopIfTrue="1" operator="containsText" text="RECUP DEBIT">
      <formula>NOT(ISERROR(SEARCH("RECUP DEBIT",AAA2)))</formula>
    </cfRule>
    <cfRule type="containsText" dxfId="34518" priority="66441" stopIfTrue="1" operator="containsText" text="Bonification">
      <formula>NOT(ISERROR(SEARCH("Bonification",AAA2)))</formula>
    </cfRule>
  </conditionalFormatting>
  <conditionalFormatting sqref="AAA2:AAG2">
    <cfRule type="containsText" dxfId="34517" priority="66438" stopIfTrue="1" operator="containsText" text="BONIFICATION">
      <formula>NOT(ISERROR(SEARCH("BONIFICATION",AAA2)))</formula>
    </cfRule>
    <cfRule type="containsText" dxfId="34516" priority="66439" stopIfTrue="1" operator="containsText" text="RECUP DEBIT">
      <formula>NOT(ISERROR(SEARCH("RECUP DEBIT",AAA2)))</formula>
    </cfRule>
  </conditionalFormatting>
  <conditionalFormatting sqref="AAA2:AAG2">
    <cfRule type="containsText" dxfId="34515" priority="66437" stopIfTrue="1" operator="containsText" text="ENFANT MALADE">
      <formula>NOT(ISERROR(SEARCH("ENFANT MALADE",AAA2)))</formula>
    </cfRule>
  </conditionalFormatting>
  <conditionalFormatting sqref="AAF2:AAG2">
    <cfRule type="expression" dxfId="34514" priority="66429" stopIfTrue="1">
      <formula>WEEKDAY(AAF$1)=1</formula>
    </cfRule>
    <cfRule type="expression" dxfId="34513" priority="66430" stopIfTrue="1">
      <formula>WEEKDAY(AAF$1)=7</formula>
    </cfRule>
    <cfRule type="containsText" dxfId="34512" priority="66431" stopIfTrue="1" operator="containsText" text="Maladie">
      <formula>NOT(ISERROR(SEARCH("Maladie",AAF2)))</formula>
    </cfRule>
    <cfRule type="endsWith" dxfId="34511" priority="66432" stopIfTrue="1" operator="endsWith" text="AT">
      <formula>RIGHT(AAF2,LEN("AT"))="AT"</formula>
    </cfRule>
    <cfRule type="containsText" dxfId="34510" priority="66433" stopIfTrue="1" operator="containsText" text="Congés">
      <formula>NOT(ISERROR(SEARCH("Congés",AAF2)))</formula>
    </cfRule>
    <cfRule type="containsText" dxfId="34509" priority="66434" stopIfTrue="1" operator="containsText" text="RTT">
      <formula>NOT(ISERROR(SEARCH("RTT",AAF2)))</formula>
    </cfRule>
    <cfRule type="containsText" dxfId="34508" priority="66435" stopIfTrue="1" operator="containsText" text="FORMATION">
      <formula>NOT(ISERROR(SEARCH("FORMATION",AAF2)))</formula>
    </cfRule>
    <cfRule type="containsText" dxfId="34507" priority="66436" stopIfTrue="1" operator="containsText" text="REPOS">
      <formula>NOT(ISERROR(SEARCH("REPOS",AAF2)))</formula>
    </cfRule>
  </conditionalFormatting>
  <conditionalFormatting sqref="AAF2:AAG2">
    <cfRule type="containsText" dxfId="34506" priority="66427" stopIfTrue="1" operator="containsText" text="RECUP DEBIT">
      <formula>NOT(ISERROR(SEARCH("RECUP DEBIT",AAF2)))</formula>
    </cfRule>
    <cfRule type="containsText" dxfId="34505" priority="66428" stopIfTrue="1" operator="containsText" text="Bonification">
      <formula>NOT(ISERROR(SEARCH("Bonification",AAF2)))</formula>
    </cfRule>
  </conditionalFormatting>
  <conditionalFormatting sqref="AAF2:AAG2">
    <cfRule type="containsText" dxfId="34504" priority="66425" stopIfTrue="1" operator="containsText" text="BONIFICATION">
      <formula>NOT(ISERROR(SEARCH("BONIFICATION",AAF2)))</formula>
    </cfRule>
    <cfRule type="containsText" dxfId="34503" priority="66426" stopIfTrue="1" operator="containsText" text="RECUP DEBIT">
      <formula>NOT(ISERROR(SEARCH("RECUP DEBIT",AAF2)))</formula>
    </cfRule>
  </conditionalFormatting>
  <conditionalFormatting sqref="AAF2:AAG2">
    <cfRule type="containsText" dxfId="34502" priority="66424" stopIfTrue="1" operator="containsText" text="ENFANT MALADE">
      <formula>NOT(ISERROR(SEARCH("ENFANT MALADE",AAF2)))</formula>
    </cfRule>
  </conditionalFormatting>
  <conditionalFormatting sqref="AAF2:AAG2">
    <cfRule type="containsText" dxfId="34501" priority="66422" stopIfTrue="1" operator="containsText" text="RECUP DEBIT">
      <formula>NOT(ISERROR(SEARCH("RECUP DEBIT",AAF2)))</formula>
    </cfRule>
    <cfRule type="containsText" dxfId="34500" priority="66423" stopIfTrue="1" operator="containsText" text="Bonification">
      <formula>NOT(ISERROR(SEARCH("Bonification",AAF2)))</formula>
    </cfRule>
  </conditionalFormatting>
  <conditionalFormatting sqref="AAF2:AAG2">
    <cfRule type="expression" dxfId="34499" priority="66414" stopIfTrue="1">
      <formula>WEEKDAY(ZY$1)=1</formula>
    </cfRule>
    <cfRule type="expression" dxfId="34498" priority="66415" stopIfTrue="1">
      <formula>WEEKDAY(ZY$1)=7</formula>
    </cfRule>
    <cfRule type="containsText" dxfId="34497" priority="66416" stopIfTrue="1" operator="containsText" text="Maladie">
      <formula>NOT(ISERROR(SEARCH("Maladie",AAF2)))</formula>
    </cfRule>
    <cfRule type="endsWith" dxfId="34496" priority="66417" stopIfTrue="1" operator="endsWith" text="AT">
      <formula>RIGHT(AAF2,LEN("AT"))="AT"</formula>
    </cfRule>
    <cfRule type="containsText" dxfId="34495" priority="66418" stopIfTrue="1" operator="containsText" text="Congés">
      <formula>NOT(ISERROR(SEARCH("Congés",AAF2)))</formula>
    </cfRule>
    <cfRule type="containsText" dxfId="34494" priority="66419" stopIfTrue="1" operator="containsText" text="RTT">
      <formula>NOT(ISERROR(SEARCH("RTT",AAF2)))</formula>
    </cfRule>
    <cfRule type="containsText" dxfId="34493" priority="66420" stopIfTrue="1" operator="containsText" text="REPOS">
      <formula>NOT(ISERROR(SEARCH("REPOS",AAF2)))</formula>
    </cfRule>
    <cfRule type="containsText" dxfId="34492" priority="66421" stopIfTrue="1" operator="containsText" text="FORMATION">
      <formula>NOT(ISERROR(SEARCH("FORMATION",AAF2)))</formula>
    </cfRule>
  </conditionalFormatting>
  <conditionalFormatting sqref="AAF2:AAG2">
    <cfRule type="containsText" dxfId="34491" priority="66412" stopIfTrue="1" operator="containsText" text="RECUP DEBIT">
      <formula>NOT(ISERROR(SEARCH("RECUP DEBIT",AAF2)))</formula>
    </cfRule>
    <cfRule type="containsText" dxfId="34490" priority="66413" stopIfTrue="1" operator="containsText" text="Bonification">
      <formula>NOT(ISERROR(SEARCH("Bonification",AAF2)))</formula>
    </cfRule>
  </conditionalFormatting>
  <conditionalFormatting sqref="AAF2:AAG2">
    <cfRule type="expression" dxfId="34489" priority="66404" stopIfTrue="1">
      <formula>WEEKDAY(ZY$1)=1</formula>
    </cfRule>
    <cfRule type="expression" dxfId="34488" priority="66405" stopIfTrue="1">
      <formula>WEEKDAY(ZY$1)=7</formula>
    </cfRule>
    <cfRule type="containsText" dxfId="34487" priority="66406" stopIfTrue="1" operator="containsText" text="Maladie">
      <formula>NOT(ISERROR(SEARCH("Maladie",AAF2)))</formula>
    </cfRule>
    <cfRule type="endsWith" dxfId="34486" priority="66407" stopIfTrue="1" operator="endsWith" text="AT">
      <formula>RIGHT(AAF2,LEN("AT"))="AT"</formula>
    </cfRule>
    <cfRule type="containsText" dxfId="34485" priority="66408" stopIfTrue="1" operator="containsText" text="Congés">
      <formula>NOT(ISERROR(SEARCH("Congés",AAF2)))</formula>
    </cfRule>
    <cfRule type="containsText" dxfId="34484" priority="66409" stopIfTrue="1" operator="containsText" text="RTT">
      <formula>NOT(ISERROR(SEARCH("RTT",AAF2)))</formula>
    </cfRule>
    <cfRule type="containsText" dxfId="34483" priority="66410" stopIfTrue="1" operator="containsText" text="REPOS">
      <formula>NOT(ISERROR(SEARCH("REPOS",AAF2)))</formula>
    </cfRule>
    <cfRule type="containsText" dxfId="34482" priority="66411" stopIfTrue="1" operator="containsText" text="FORMATION">
      <formula>NOT(ISERROR(SEARCH("FORMATION",AAF2)))</formula>
    </cfRule>
  </conditionalFormatting>
  <conditionalFormatting sqref="AAH2:AAN2">
    <cfRule type="expression" dxfId="34481" priority="66373" stopIfTrue="1">
      <formula>WEEKDAY(AAH$1)=1</formula>
    </cfRule>
    <cfRule type="expression" dxfId="34480" priority="66374" stopIfTrue="1">
      <formula>WEEKDAY(AAH$1)=7</formula>
    </cfRule>
    <cfRule type="containsText" dxfId="34479" priority="66375" stopIfTrue="1" operator="containsText" text="Maladie">
      <formula>NOT(ISERROR(SEARCH("Maladie",AAH2)))</formula>
    </cfRule>
    <cfRule type="endsWith" dxfId="34478" priority="66376" stopIfTrue="1" operator="endsWith" text="AT">
      <formula>RIGHT(AAH2,LEN("AT"))="AT"</formula>
    </cfRule>
    <cfRule type="containsText" dxfId="34477" priority="66377" stopIfTrue="1" operator="containsText" text="Congés">
      <formula>NOT(ISERROR(SEARCH("Congés",AAH2)))</formula>
    </cfRule>
    <cfRule type="containsText" dxfId="34476" priority="66378" stopIfTrue="1" operator="containsText" text="RTT">
      <formula>NOT(ISERROR(SEARCH("RTT",AAH2)))</formula>
    </cfRule>
    <cfRule type="containsText" dxfId="34475" priority="66379" stopIfTrue="1" operator="containsText" text="FORMATION">
      <formula>NOT(ISERROR(SEARCH("FORMATION",AAH2)))</formula>
    </cfRule>
    <cfRule type="containsText" dxfId="34474" priority="66380" stopIfTrue="1" operator="containsText" text="REPOS">
      <formula>NOT(ISERROR(SEARCH("REPOS",AAH2)))</formula>
    </cfRule>
  </conditionalFormatting>
  <conditionalFormatting sqref="AAH2:AAN2">
    <cfRule type="containsText" dxfId="34473" priority="66371" stopIfTrue="1" operator="containsText" text="RECUP DEBIT">
      <formula>NOT(ISERROR(SEARCH("RECUP DEBIT",AAH2)))</formula>
    </cfRule>
    <cfRule type="containsText" dxfId="34472" priority="66372" stopIfTrue="1" operator="containsText" text="Bonification">
      <formula>NOT(ISERROR(SEARCH("Bonification",AAH2)))</formula>
    </cfRule>
  </conditionalFormatting>
  <conditionalFormatting sqref="AAH2:AAN2">
    <cfRule type="containsText" dxfId="34471" priority="66369" stopIfTrue="1" operator="containsText" text="BONIFICATION">
      <formula>NOT(ISERROR(SEARCH("BONIFICATION",AAH2)))</formula>
    </cfRule>
    <cfRule type="containsText" dxfId="34470" priority="66370" stopIfTrue="1" operator="containsText" text="RECUP DEBIT">
      <formula>NOT(ISERROR(SEARCH("RECUP DEBIT",AAH2)))</formula>
    </cfRule>
  </conditionalFormatting>
  <conditionalFormatting sqref="AAH2:AAN2">
    <cfRule type="containsText" dxfId="34469" priority="66368" stopIfTrue="1" operator="containsText" text="ENFANT MALADE">
      <formula>NOT(ISERROR(SEARCH("ENFANT MALADE",AAH2)))</formula>
    </cfRule>
  </conditionalFormatting>
  <conditionalFormatting sqref="AAM2:AAN2">
    <cfRule type="expression" dxfId="34468" priority="66360" stopIfTrue="1">
      <formula>WEEKDAY(AAM$1)=1</formula>
    </cfRule>
    <cfRule type="expression" dxfId="34467" priority="66361" stopIfTrue="1">
      <formula>WEEKDAY(AAM$1)=7</formula>
    </cfRule>
    <cfRule type="containsText" dxfId="34466" priority="66362" stopIfTrue="1" operator="containsText" text="Maladie">
      <formula>NOT(ISERROR(SEARCH("Maladie",AAM2)))</formula>
    </cfRule>
    <cfRule type="endsWith" dxfId="34465" priority="66363" stopIfTrue="1" operator="endsWith" text="AT">
      <formula>RIGHT(AAM2,LEN("AT"))="AT"</formula>
    </cfRule>
    <cfRule type="containsText" dxfId="34464" priority="66364" stopIfTrue="1" operator="containsText" text="Congés">
      <formula>NOT(ISERROR(SEARCH("Congés",AAM2)))</formula>
    </cfRule>
    <cfRule type="containsText" dxfId="34463" priority="66365" stopIfTrue="1" operator="containsText" text="RTT">
      <formula>NOT(ISERROR(SEARCH("RTT",AAM2)))</formula>
    </cfRule>
    <cfRule type="containsText" dxfId="34462" priority="66366" stopIfTrue="1" operator="containsText" text="FORMATION">
      <formula>NOT(ISERROR(SEARCH("FORMATION",AAM2)))</formula>
    </cfRule>
    <cfRule type="containsText" dxfId="34461" priority="66367" stopIfTrue="1" operator="containsText" text="REPOS">
      <formula>NOT(ISERROR(SEARCH("REPOS",AAM2)))</formula>
    </cfRule>
  </conditionalFormatting>
  <conditionalFormatting sqref="AAM2:AAN2">
    <cfRule type="containsText" dxfId="34460" priority="66358" stopIfTrue="1" operator="containsText" text="RECUP DEBIT">
      <formula>NOT(ISERROR(SEARCH("RECUP DEBIT",AAM2)))</formula>
    </cfRule>
    <cfRule type="containsText" dxfId="34459" priority="66359" stopIfTrue="1" operator="containsText" text="Bonification">
      <formula>NOT(ISERROR(SEARCH("Bonification",AAM2)))</formula>
    </cfRule>
  </conditionalFormatting>
  <conditionalFormatting sqref="AAM2:AAN2">
    <cfRule type="containsText" dxfId="34458" priority="66356" stopIfTrue="1" operator="containsText" text="BONIFICATION">
      <formula>NOT(ISERROR(SEARCH("BONIFICATION",AAM2)))</formula>
    </cfRule>
    <cfRule type="containsText" dxfId="34457" priority="66357" stopIfTrue="1" operator="containsText" text="RECUP DEBIT">
      <formula>NOT(ISERROR(SEARCH("RECUP DEBIT",AAM2)))</formula>
    </cfRule>
  </conditionalFormatting>
  <conditionalFormatting sqref="AAM2:AAN2">
    <cfRule type="containsText" dxfId="34456" priority="66355" stopIfTrue="1" operator="containsText" text="ENFANT MALADE">
      <formula>NOT(ISERROR(SEARCH("ENFANT MALADE",AAM2)))</formula>
    </cfRule>
  </conditionalFormatting>
  <conditionalFormatting sqref="AAM2:AAN2">
    <cfRule type="containsText" dxfId="34455" priority="66353" stopIfTrue="1" operator="containsText" text="RECUP DEBIT">
      <formula>NOT(ISERROR(SEARCH("RECUP DEBIT",AAM2)))</formula>
    </cfRule>
    <cfRule type="containsText" dxfId="34454" priority="66354" stopIfTrue="1" operator="containsText" text="Bonification">
      <formula>NOT(ISERROR(SEARCH("Bonification",AAM2)))</formula>
    </cfRule>
  </conditionalFormatting>
  <conditionalFormatting sqref="AAM2:AAN2">
    <cfRule type="expression" dxfId="34453" priority="66345" stopIfTrue="1">
      <formula>WEEKDAY(AAF$1)=1</formula>
    </cfRule>
    <cfRule type="expression" dxfId="34452" priority="66346" stopIfTrue="1">
      <formula>WEEKDAY(AAF$1)=7</formula>
    </cfRule>
    <cfRule type="containsText" dxfId="34451" priority="66347" stopIfTrue="1" operator="containsText" text="Maladie">
      <formula>NOT(ISERROR(SEARCH("Maladie",AAM2)))</formula>
    </cfRule>
    <cfRule type="endsWith" dxfId="34450" priority="66348" stopIfTrue="1" operator="endsWith" text="AT">
      <formula>RIGHT(AAM2,LEN("AT"))="AT"</formula>
    </cfRule>
    <cfRule type="containsText" dxfId="34449" priority="66349" stopIfTrue="1" operator="containsText" text="Congés">
      <formula>NOT(ISERROR(SEARCH("Congés",AAM2)))</formula>
    </cfRule>
    <cfRule type="containsText" dxfId="34448" priority="66350" stopIfTrue="1" operator="containsText" text="RTT">
      <formula>NOT(ISERROR(SEARCH("RTT",AAM2)))</formula>
    </cfRule>
    <cfRule type="containsText" dxfId="34447" priority="66351" stopIfTrue="1" operator="containsText" text="REPOS">
      <formula>NOT(ISERROR(SEARCH("REPOS",AAM2)))</formula>
    </cfRule>
    <cfRule type="containsText" dxfId="34446" priority="66352" stopIfTrue="1" operator="containsText" text="FORMATION">
      <formula>NOT(ISERROR(SEARCH("FORMATION",AAM2)))</formula>
    </cfRule>
  </conditionalFormatting>
  <conditionalFormatting sqref="AAM2:AAN2">
    <cfRule type="containsText" dxfId="34445" priority="66343" stopIfTrue="1" operator="containsText" text="RECUP DEBIT">
      <formula>NOT(ISERROR(SEARCH("RECUP DEBIT",AAM2)))</formula>
    </cfRule>
    <cfRule type="containsText" dxfId="34444" priority="66344" stopIfTrue="1" operator="containsText" text="Bonification">
      <formula>NOT(ISERROR(SEARCH("Bonification",AAM2)))</formula>
    </cfRule>
  </conditionalFormatting>
  <conditionalFormatting sqref="AAM2:AAN2">
    <cfRule type="expression" dxfId="34443" priority="66335" stopIfTrue="1">
      <formula>WEEKDAY(AAF$1)=1</formula>
    </cfRule>
    <cfRule type="expression" dxfId="34442" priority="66336" stopIfTrue="1">
      <formula>WEEKDAY(AAF$1)=7</formula>
    </cfRule>
    <cfRule type="containsText" dxfId="34441" priority="66337" stopIfTrue="1" operator="containsText" text="Maladie">
      <formula>NOT(ISERROR(SEARCH("Maladie",AAM2)))</formula>
    </cfRule>
    <cfRule type="endsWith" dxfId="34440" priority="66338" stopIfTrue="1" operator="endsWith" text="AT">
      <formula>RIGHT(AAM2,LEN("AT"))="AT"</formula>
    </cfRule>
    <cfRule type="containsText" dxfId="34439" priority="66339" stopIfTrue="1" operator="containsText" text="Congés">
      <formula>NOT(ISERROR(SEARCH("Congés",AAM2)))</formula>
    </cfRule>
    <cfRule type="containsText" dxfId="34438" priority="66340" stopIfTrue="1" operator="containsText" text="RTT">
      <formula>NOT(ISERROR(SEARCH("RTT",AAM2)))</formula>
    </cfRule>
    <cfRule type="containsText" dxfId="34437" priority="66341" stopIfTrue="1" operator="containsText" text="REPOS">
      <formula>NOT(ISERROR(SEARCH("REPOS",AAM2)))</formula>
    </cfRule>
    <cfRule type="containsText" dxfId="34436" priority="66342" stopIfTrue="1" operator="containsText" text="FORMATION">
      <formula>NOT(ISERROR(SEARCH("FORMATION",AAM2)))</formula>
    </cfRule>
  </conditionalFormatting>
  <conditionalFormatting sqref="AAO2:AAU2">
    <cfRule type="expression" dxfId="34435" priority="66281" stopIfTrue="1">
      <formula>WEEKDAY(AAO$1)=1</formula>
    </cfRule>
    <cfRule type="expression" dxfId="34434" priority="66282" stopIfTrue="1">
      <formula>WEEKDAY(AAO$1)=7</formula>
    </cfRule>
    <cfRule type="containsText" dxfId="34433" priority="66283" stopIfTrue="1" operator="containsText" text="Maladie">
      <formula>NOT(ISERROR(SEARCH("Maladie",AAO2)))</formula>
    </cfRule>
    <cfRule type="endsWith" dxfId="34432" priority="66284" stopIfTrue="1" operator="endsWith" text="AT">
      <formula>RIGHT(AAO2,LEN("AT"))="AT"</formula>
    </cfRule>
    <cfRule type="containsText" dxfId="34431" priority="66285" stopIfTrue="1" operator="containsText" text="Congés">
      <formula>NOT(ISERROR(SEARCH("Congés",AAO2)))</formula>
    </cfRule>
    <cfRule type="containsText" dxfId="34430" priority="66286" stopIfTrue="1" operator="containsText" text="RTT">
      <formula>NOT(ISERROR(SEARCH("RTT",AAO2)))</formula>
    </cfRule>
    <cfRule type="containsText" dxfId="34429" priority="66287" stopIfTrue="1" operator="containsText" text="FORMATION">
      <formula>NOT(ISERROR(SEARCH("FORMATION",AAO2)))</formula>
    </cfRule>
    <cfRule type="containsText" dxfId="34428" priority="66288" stopIfTrue="1" operator="containsText" text="REPOS">
      <formula>NOT(ISERROR(SEARCH("REPOS",AAO2)))</formula>
    </cfRule>
  </conditionalFormatting>
  <conditionalFormatting sqref="AAO2:AAU2">
    <cfRule type="containsText" dxfId="34427" priority="66279" stopIfTrue="1" operator="containsText" text="RECUP DEBIT">
      <formula>NOT(ISERROR(SEARCH("RECUP DEBIT",AAO2)))</formula>
    </cfRule>
    <cfRule type="containsText" dxfId="34426" priority="66280" stopIfTrue="1" operator="containsText" text="Bonification">
      <formula>NOT(ISERROR(SEARCH("Bonification",AAO2)))</formula>
    </cfRule>
  </conditionalFormatting>
  <conditionalFormatting sqref="AAO2:AAU2">
    <cfRule type="containsText" dxfId="34425" priority="66277" stopIfTrue="1" operator="containsText" text="BONIFICATION">
      <formula>NOT(ISERROR(SEARCH("BONIFICATION",AAO2)))</formula>
    </cfRule>
    <cfRule type="containsText" dxfId="34424" priority="66278" stopIfTrue="1" operator="containsText" text="RECUP DEBIT">
      <formula>NOT(ISERROR(SEARCH("RECUP DEBIT",AAO2)))</formula>
    </cfRule>
  </conditionalFormatting>
  <conditionalFormatting sqref="AAO2:AAU2">
    <cfRule type="containsText" dxfId="34423" priority="66276" stopIfTrue="1" operator="containsText" text="ENFANT MALADE">
      <formula>NOT(ISERROR(SEARCH("ENFANT MALADE",AAO2)))</formula>
    </cfRule>
  </conditionalFormatting>
  <conditionalFormatting sqref="AAT2:AAU2">
    <cfRule type="expression" dxfId="34422" priority="66268" stopIfTrue="1">
      <formula>WEEKDAY(AAT$1)=1</formula>
    </cfRule>
    <cfRule type="expression" dxfId="34421" priority="66269" stopIfTrue="1">
      <formula>WEEKDAY(AAT$1)=7</formula>
    </cfRule>
    <cfRule type="containsText" dxfId="34420" priority="66270" stopIfTrue="1" operator="containsText" text="Maladie">
      <formula>NOT(ISERROR(SEARCH("Maladie",AAT2)))</formula>
    </cfRule>
    <cfRule type="endsWith" dxfId="34419" priority="66271" stopIfTrue="1" operator="endsWith" text="AT">
      <formula>RIGHT(AAT2,LEN("AT"))="AT"</formula>
    </cfRule>
    <cfRule type="containsText" dxfId="34418" priority="66272" stopIfTrue="1" operator="containsText" text="Congés">
      <formula>NOT(ISERROR(SEARCH("Congés",AAT2)))</formula>
    </cfRule>
    <cfRule type="containsText" dxfId="34417" priority="66273" stopIfTrue="1" operator="containsText" text="RTT">
      <formula>NOT(ISERROR(SEARCH("RTT",AAT2)))</formula>
    </cfRule>
    <cfRule type="containsText" dxfId="34416" priority="66274" stopIfTrue="1" operator="containsText" text="FORMATION">
      <formula>NOT(ISERROR(SEARCH("FORMATION",AAT2)))</formula>
    </cfRule>
    <cfRule type="containsText" dxfId="34415" priority="66275" stopIfTrue="1" operator="containsText" text="REPOS">
      <formula>NOT(ISERROR(SEARCH("REPOS",AAT2)))</formula>
    </cfRule>
  </conditionalFormatting>
  <conditionalFormatting sqref="AAT2:AAU2">
    <cfRule type="containsText" dxfId="34414" priority="66266" stopIfTrue="1" operator="containsText" text="RECUP DEBIT">
      <formula>NOT(ISERROR(SEARCH("RECUP DEBIT",AAT2)))</formula>
    </cfRule>
    <cfRule type="containsText" dxfId="34413" priority="66267" stopIfTrue="1" operator="containsText" text="Bonification">
      <formula>NOT(ISERROR(SEARCH("Bonification",AAT2)))</formula>
    </cfRule>
  </conditionalFormatting>
  <conditionalFormatting sqref="AAT2:AAU2">
    <cfRule type="containsText" dxfId="34412" priority="66264" stopIfTrue="1" operator="containsText" text="BONIFICATION">
      <formula>NOT(ISERROR(SEARCH("BONIFICATION",AAT2)))</formula>
    </cfRule>
    <cfRule type="containsText" dxfId="34411" priority="66265" stopIfTrue="1" operator="containsText" text="RECUP DEBIT">
      <formula>NOT(ISERROR(SEARCH("RECUP DEBIT",AAT2)))</formula>
    </cfRule>
  </conditionalFormatting>
  <conditionalFormatting sqref="AAT2:AAU2">
    <cfRule type="containsText" dxfId="34410" priority="66263" stopIfTrue="1" operator="containsText" text="ENFANT MALADE">
      <formula>NOT(ISERROR(SEARCH("ENFANT MALADE",AAT2)))</formula>
    </cfRule>
  </conditionalFormatting>
  <conditionalFormatting sqref="AAT2:AAU2">
    <cfRule type="containsText" dxfId="34409" priority="66261" stopIfTrue="1" operator="containsText" text="RECUP DEBIT">
      <formula>NOT(ISERROR(SEARCH("RECUP DEBIT",AAT2)))</formula>
    </cfRule>
    <cfRule type="containsText" dxfId="34408" priority="66262" stopIfTrue="1" operator="containsText" text="Bonification">
      <formula>NOT(ISERROR(SEARCH("Bonification",AAT2)))</formula>
    </cfRule>
  </conditionalFormatting>
  <conditionalFormatting sqref="AAT2:AAU2">
    <cfRule type="expression" dxfId="34407" priority="66253" stopIfTrue="1">
      <formula>WEEKDAY(AAM$1)=1</formula>
    </cfRule>
    <cfRule type="expression" dxfId="34406" priority="66254" stopIfTrue="1">
      <formula>WEEKDAY(AAM$1)=7</formula>
    </cfRule>
    <cfRule type="containsText" dxfId="34405" priority="66255" stopIfTrue="1" operator="containsText" text="Maladie">
      <formula>NOT(ISERROR(SEARCH("Maladie",AAT2)))</formula>
    </cfRule>
    <cfRule type="endsWith" dxfId="34404" priority="66256" stopIfTrue="1" operator="endsWith" text="AT">
      <formula>RIGHT(AAT2,LEN("AT"))="AT"</formula>
    </cfRule>
    <cfRule type="containsText" dxfId="34403" priority="66257" stopIfTrue="1" operator="containsText" text="Congés">
      <formula>NOT(ISERROR(SEARCH("Congés",AAT2)))</formula>
    </cfRule>
    <cfRule type="containsText" dxfId="34402" priority="66258" stopIfTrue="1" operator="containsText" text="RTT">
      <formula>NOT(ISERROR(SEARCH("RTT",AAT2)))</formula>
    </cfRule>
    <cfRule type="containsText" dxfId="34401" priority="66259" stopIfTrue="1" operator="containsText" text="REPOS">
      <formula>NOT(ISERROR(SEARCH("REPOS",AAT2)))</formula>
    </cfRule>
    <cfRule type="containsText" dxfId="34400" priority="66260" stopIfTrue="1" operator="containsText" text="FORMATION">
      <formula>NOT(ISERROR(SEARCH("FORMATION",AAT2)))</formula>
    </cfRule>
  </conditionalFormatting>
  <conditionalFormatting sqref="AAT2:AAU2">
    <cfRule type="containsText" dxfId="34399" priority="66251" stopIfTrue="1" operator="containsText" text="RECUP DEBIT">
      <formula>NOT(ISERROR(SEARCH("RECUP DEBIT",AAT2)))</formula>
    </cfRule>
    <cfRule type="containsText" dxfId="34398" priority="66252" stopIfTrue="1" operator="containsText" text="Bonification">
      <formula>NOT(ISERROR(SEARCH("Bonification",AAT2)))</formula>
    </cfRule>
  </conditionalFormatting>
  <conditionalFormatting sqref="AAT2:AAU2">
    <cfRule type="expression" dxfId="34397" priority="66243" stopIfTrue="1">
      <formula>WEEKDAY(AAM$1)=1</formula>
    </cfRule>
    <cfRule type="expression" dxfId="34396" priority="66244" stopIfTrue="1">
      <formula>WEEKDAY(AAM$1)=7</formula>
    </cfRule>
    <cfRule type="containsText" dxfId="34395" priority="66245" stopIfTrue="1" operator="containsText" text="Maladie">
      <formula>NOT(ISERROR(SEARCH("Maladie",AAT2)))</formula>
    </cfRule>
    <cfRule type="endsWith" dxfId="34394" priority="66246" stopIfTrue="1" operator="endsWith" text="AT">
      <formula>RIGHT(AAT2,LEN("AT"))="AT"</formula>
    </cfRule>
    <cfRule type="containsText" dxfId="34393" priority="66247" stopIfTrue="1" operator="containsText" text="Congés">
      <formula>NOT(ISERROR(SEARCH("Congés",AAT2)))</formula>
    </cfRule>
    <cfRule type="containsText" dxfId="34392" priority="66248" stopIfTrue="1" operator="containsText" text="RTT">
      <formula>NOT(ISERROR(SEARCH("RTT",AAT2)))</formula>
    </cfRule>
    <cfRule type="containsText" dxfId="34391" priority="66249" stopIfTrue="1" operator="containsText" text="REPOS">
      <formula>NOT(ISERROR(SEARCH("REPOS",AAT2)))</formula>
    </cfRule>
    <cfRule type="containsText" dxfId="34390" priority="66250" stopIfTrue="1" operator="containsText" text="FORMATION">
      <formula>NOT(ISERROR(SEARCH("FORMATION",AAT2)))</formula>
    </cfRule>
  </conditionalFormatting>
  <conditionalFormatting sqref="AAV2:AAY2">
    <cfRule type="expression" dxfId="34389" priority="66212" stopIfTrue="1">
      <formula>WEEKDAY(AAV$1)=1</formula>
    </cfRule>
    <cfRule type="expression" dxfId="34388" priority="66213" stopIfTrue="1">
      <formula>WEEKDAY(AAV$1)=7</formula>
    </cfRule>
    <cfRule type="containsText" dxfId="34387" priority="66214" stopIfTrue="1" operator="containsText" text="Maladie">
      <formula>NOT(ISERROR(SEARCH("Maladie",AAV2)))</formula>
    </cfRule>
    <cfRule type="endsWith" dxfId="34386" priority="66215" stopIfTrue="1" operator="endsWith" text="AT">
      <formula>RIGHT(AAV2,LEN("AT"))="AT"</formula>
    </cfRule>
    <cfRule type="containsText" dxfId="34385" priority="66216" stopIfTrue="1" operator="containsText" text="Congés">
      <formula>NOT(ISERROR(SEARCH("Congés",AAV2)))</formula>
    </cfRule>
    <cfRule type="containsText" dxfId="34384" priority="66217" stopIfTrue="1" operator="containsText" text="RTT">
      <formula>NOT(ISERROR(SEARCH("RTT",AAV2)))</formula>
    </cfRule>
    <cfRule type="containsText" dxfId="34383" priority="66218" stopIfTrue="1" operator="containsText" text="FORMATION">
      <formula>NOT(ISERROR(SEARCH("FORMATION",AAV2)))</formula>
    </cfRule>
    <cfRule type="containsText" dxfId="34382" priority="66219" stopIfTrue="1" operator="containsText" text="REPOS">
      <formula>NOT(ISERROR(SEARCH("REPOS",AAV2)))</formula>
    </cfRule>
  </conditionalFormatting>
  <conditionalFormatting sqref="AAV2:AAY2">
    <cfRule type="containsText" dxfId="34381" priority="66210" stopIfTrue="1" operator="containsText" text="RECUP DEBIT">
      <formula>NOT(ISERROR(SEARCH("RECUP DEBIT",AAV2)))</formula>
    </cfRule>
    <cfRule type="containsText" dxfId="34380" priority="66211" stopIfTrue="1" operator="containsText" text="Bonification">
      <formula>NOT(ISERROR(SEARCH("Bonification",AAV2)))</formula>
    </cfRule>
  </conditionalFormatting>
  <conditionalFormatting sqref="AAV2:AAY2">
    <cfRule type="containsText" dxfId="34379" priority="66208" stopIfTrue="1" operator="containsText" text="BONIFICATION">
      <formula>NOT(ISERROR(SEARCH("BONIFICATION",AAV2)))</formula>
    </cfRule>
    <cfRule type="containsText" dxfId="34378" priority="66209" stopIfTrue="1" operator="containsText" text="RECUP DEBIT">
      <formula>NOT(ISERROR(SEARCH("RECUP DEBIT",AAV2)))</formula>
    </cfRule>
  </conditionalFormatting>
  <conditionalFormatting sqref="AAV2:AAY2">
    <cfRule type="containsText" dxfId="34377" priority="66207" stopIfTrue="1" operator="containsText" text="ENFANT MALADE">
      <formula>NOT(ISERROR(SEARCH("ENFANT MALADE",AAV2)))</formula>
    </cfRule>
  </conditionalFormatting>
  <conditionalFormatting sqref="AAE3">
    <cfRule type="expression" dxfId="34376" priority="66186" stopIfTrue="1">
      <formula>WEEKDAY(AAE$1)=1</formula>
    </cfRule>
    <cfRule type="expression" dxfId="34375" priority="66187" stopIfTrue="1">
      <formula>WEEKDAY(AAE$1)=7</formula>
    </cfRule>
    <cfRule type="containsText" dxfId="34374" priority="66188" stopIfTrue="1" operator="containsText" text="Maladie">
      <formula>NOT(ISERROR(SEARCH("Maladie",AAE3)))</formula>
    </cfRule>
    <cfRule type="endsWith" dxfId="34373" priority="66189" stopIfTrue="1" operator="endsWith" text="AT">
      <formula>RIGHT(AAE3,LEN("AT"))="AT"</formula>
    </cfRule>
    <cfRule type="containsText" dxfId="34372" priority="66190" stopIfTrue="1" operator="containsText" text="Congés">
      <formula>NOT(ISERROR(SEARCH("Congés",AAE3)))</formula>
    </cfRule>
    <cfRule type="containsText" dxfId="34371" priority="66191" stopIfTrue="1" operator="containsText" text="RTT">
      <formula>NOT(ISERROR(SEARCH("RTT",AAE3)))</formula>
    </cfRule>
    <cfRule type="containsText" dxfId="34370" priority="66192" stopIfTrue="1" operator="containsText" text="FORMATION">
      <formula>NOT(ISERROR(SEARCH("FORMATION",AAE3)))</formula>
    </cfRule>
    <cfRule type="containsText" dxfId="34369" priority="66193" stopIfTrue="1" operator="containsText" text="REPOS">
      <formula>NOT(ISERROR(SEARCH("REPOS",AAE3)))</formula>
    </cfRule>
  </conditionalFormatting>
  <conditionalFormatting sqref="AAE3">
    <cfRule type="containsText" dxfId="34368" priority="66184" stopIfTrue="1" operator="containsText" text="RECUP DEBIT">
      <formula>NOT(ISERROR(SEARCH("RECUP DEBIT",AAE3)))</formula>
    </cfRule>
    <cfRule type="containsText" dxfId="34367" priority="66185" stopIfTrue="1" operator="containsText" text="Bonification">
      <formula>NOT(ISERROR(SEARCH("Bonification",AAE3)))</formula>
    </cfRule>
  </conditionalFormatting>
  <conditionalFormatting sqref="AAI3">
    <cfRule type="expression" dxfId="34366" priority="66140" stopIfTrue="1">
      <formula>WEEKDAY(AAI$1)=1</formula>
    </cfRule>
    <cfRule type="expression" dxfId="34365" priority="66141" stopIfTrue="1">
      <formula>WEEKDAY(AAI$1)=7</formula>
    </cfRule>
    <cfRule type="containsText" dxfId="34364" priority="66142" stopIfTrue="1" operator="containsText" text="Maladie">
      <formula>NOT(ISERROR(SEARCH("Maladie",AAI3)))</formula>
    </cfRule>
    <cfRule type="endsWith" dxfId="34363" priority="66143" stopIfTrue="1" operator="endsWith" text="AT">
      <formula>RIGHT(AAI3,LEN("AT"))="AT"</formula>
    </cfRule>
    <cfRule type="containsText" dxfId="34362" priority="66144" stopIfTrue="1" operator="containsText" text="Congés">
      <formula>NOT(ISERROR(SEARCH("Congés",AAI3)))</formula>
    </cfRule>
    <cfRule type="containsText" dxfId="34361" priority="66145" stopIfTrue="1" operator="containsText" text="RTT">
      <formula>NOT(ISERROR(SEARCH("RTT",AAI3)))</formula>
    </cfRule>
    <cfRule type="containsText" dxfId="34360" priority="66146" stopIfTrue="1" operator="containsText" text="FORMATION">
      <formula>NOT(ISERROR(SEARCH("FORMATION",AAI3)))</formula>
    </cfRule>
    <cfRule type="containsText" dxfId="34359" priority="66147" stopIfTrue="1" operator="containsText" text="REPOS">
      <formula>NOT(ISERROR(SEARCH("REPOS",AAI3)))</formula>
    </cfRule>
  </conditionalFormatting>
  <conditionalFormatting sqref="AAI3">
    <cfRule type="containsText" dxfId="34358" priority="66138" stopIfTrue="1" operator="containsText" text="RECUP DEBIT">
      <formula>NOT(ISERROR(SEARCH("RECUP DEBIT",AAI3)))</formula>
    </cfRule>
    <cfRule type="containsText" dxfId="34357" priority="66139" stopIfTrue="1" operator="containsText" text="Bonification">
      <formula>NOT(ISERROR(SEARCH("Bonification",AAI3)))</formula>
    </cfRule>
  </conditionalFormatting>
  <conditionalFormatting sqref="AAL3">
    <cfRule type="expression" dxfId="34356" priority="66130" stopIfTrue="1">
      <formula>WEEKDAY(AAL$1)=1</formula>
    </cfRule>
    <cfRule type="expression" dxfId="34355" priority="66131" stopIfTrue="1">
      <formula>WEEKDAY(AAL$1)=7</formula>
    </cfRule>
    <cfRule type="containsText" dxfId="34354" priority="66132" stopIfTrue="1" operator="containsText" text="Maladie">
      <formula>NOT(ISERROR(SEARCH("Maladie",AAL3)))</formula>
    </cfRule>
    <cfRule type="endsWith" dxfId="34353" priority="66133" stopIfTrue="1" operator="endsWith" text="AT">
      <formula>RIGHT(AAL3,LEN("AT"))="AT"</formula>
    </cfRule>
    <cfRule type="containsText" dxfId="34352" priority="66134" stopIfTrue="1" operator="containsText" text="Congés">
      <formula>NOT(ISERROR(SEARCH("Congés",AAL3)))</formula>
    </cfRule>
    <cfRule type="containsText" dxfId="34351" priority="66135" stopIfTrue="1" operator="containsText" text="RTT">
      <formula>NOT(ISERROR(SEARCH("RTT",AAL3)))</formula>
    </cfRule>
    <cfRule type="containsText" dxfId="34350" priority="66136" stopIfTrue="1" operator="containsText" text="FORMATION">
      <formula>NOT(ISERROR(SEARCH("FORMATION",AAL3)))</formula>
    </cfRule>
    <cfRule type="containsText" dxfId="34349" priority="66137" stopIfTrue="1" operator="containsText" text="REPOS">
      <formula>NOT(ISERROR(SEARCH("REPOS",AAL3)))</formula>
    </cfRule>
  </conditionalFormatting>
  <conditionalFormatting sqref="AAL3">
    <cfRule type="containsText" dxfId="34348" priority="66128" stopIfTrue="1" operator="containsText" text="RECUP DEBIT">
      <formula>NOT(ISERROR(SEARCH("RECUP DEBIT",AAL3)))</formula>
    </cfRule>
    <cfRule type="containsText" dxfId="34347" priority="66129" stopIfTrue="1" operator="containsText" text="Bonification">
      <formula>NOT(ISERROR(SEARCH("Bonification",AAL3)))</formula>
    </cfRule>
  </conditionalFormatting>
  <conditionalFormatting sqref="AAP3">
    <cfRule type="expression" dxfId="34346" priority="66120" stopIfTrue="1">
      <formula>WEEKDAY(AAP$1)=1</formula>
    </cfRule>
    <cfRule type="expression" dxfId="34345" priority="66121" stopIfTrue="1">
      <formula>WEEKDAY(AAP$1)=7</formula>
    </cfRule>
    <cfRule type="containsText" dxfId="34344" priority="66122" stopIfTrue="1" operator="containsText" text="Maladie">
      <formula>NOT(ISERROR(SEARCH("Maladie",AAP3)))</formula>
    </cfRule>
    <cfRule type="endsWith" dxfId="34343" priority="66123" stopIfTrue="1" operator="endsWith" text="AT">
      <formula>RIGHT(AAP3,LEN("AT"))="AT"</formula>
    </cfRule>
    <cfRule type="containsText" dxfId="34342" priority="66124" stopIfTrue="1" operator="containsText" text="Congés">
      <formula>NOT(ISERROR(SEARCH("Congés",AAP3)))</formula>
    </cfRule>
    <cfRule type="containsText" dxfId="34341" priority="66125" stopIfTrue="1" operator="containsText" text="RTT">
      <formula>NOT(ISERROR(SEARCH("RTT",AAP3)))</formula>
    </cfRule>
    <cfRule type="containsText" dxfId="34340" priority="66126" stopIfTrue="1" operator="containsText" text="FORMATION">
      <formula>NOT(ISERROR(SEARCH("FORMATION",AAP3)))</formula>
    </cfRule>
    <cfRule type="containsText" dxfId="34339" priority="66127" stopIfTrue="1" operator="containsText" text="REPOS">
      <formula>NOT(ISERROR(SEARCH("REPOS",AAP3)))</formula>
    </cfRule>
  </conditionalFormatting>
  <conditionalFormatting sqref="AAP3">
    <cfRule type="containsText" dxfId="34338" priority="66118" stopIfTrue="1" operator="containsText" text="RECUP DEBIT">
      <formula>NOT(ISERROR(SEARCH("RECUP DEBIT",AAP3)))</formula>
    </cfRule>
    <cfRule type="containsText" dxfId="34337" priority="66119" stopIfTrue="1" operator="containsText" text="Bonification">
      <formula>NOT(ISERROR(SEARCH("Bonification",AAP3)))</formula>
    </cfRule>
  </conditionalFormatting>
  <conditionalFormatting sqref="AAS3">
    <cfRule type="expression" dxfId="34336" priority="66110" stopIfTrue="1">
      <formula>WEEKDAY(AAS$1)=1</formula>
    </cfRule>
    <cfRule type="expression" dxfId="34335" priority="66111" stopIfTrue="1">
      <formula>WEEKDAY(AAS$1)=7</formula>
    </cfRule>
    <cfRule type="containsText" dxfId="34334" priority="66112" stopIfTrue="1" operator="containsText" text="Maladie">
      <formula>NOT(ISERROR(SEARCH("Maladie",AAS3)))</formula>
    </cfRule>
    <cfRule type="endsWith" dxfId="34333" priority="66113" stopIfTrue="1" operator="endsWith" text="AT">
      <formula>RIGHT(AAS3,LEN("AT"))="AT"</formula>
    </cfRule>
    <cfRule type="containsText" dxfId="34332" priority="66114" stopIfTrue="1" operator="containsText" text="Congés">
      <formula>NOT(ISERROR(SEARCH("Congés",AAS3)))</formula>
    </cfRule>
    <cfRule type="containsText" dxfId="34331" priority="66115" stopIfTrue="1" operator="containsText" text="RTT">
      <formula>NOT(ISERROR(SEARCH("RTT",AAS3)))</formula>
    </cfRule>
    <cfRule type="containsText" dxfId="34330" priority="66116" stopIfTrue="1" operator="containsText" text="FORMATION">
      <formula>NOT(ISERROR(SEARCH("FORMATION",AAS3)))</formula>
    </cfRule>
    <cfRule type="containsText" dxfId="34329" priority="66117" stopIfTrue="1" operator="containsText" text="REPOS">
      <formula>NOT(ISERROR(SEARCH("REPOS",AAS3)))</formula>
    </cfRule>
  </conditionalFormatting>
  <conditionalFormatting sqref="AAS3">
    <cfRule type="containsText" dxfId="34328" priority="66108" stopIfTrue="1" operator="containsText" text="RECUP DEBIT">
      <formula>NOT(ISERROR(SEARCH("RECUP DEBIT",AAS3)))</formula>
    </cfRule>
    <cfRule type="containsText" dxfId="34327" priority="66109" stopIfTrue="1" operator="containsText" text="Bonification">
      <formula>NOT(ISERROR(SEARCH("Bonification",AAS3)))</formula>
    </cfRule>
  </conditionalFormatting>
  <conditionalFormatting sqref="AAF3:AAG3">
    <cfRule type="containsText" dxfId="34326" priority="66106" stopIfTrue="1" operator="containsText" text="RECUP DEBIT">
      <formula>NOT(ISERROR(SEARCH("RECUP DEBIT",AAF3)))</formula>
    </cfRule>
    <cfRule type="containsText" dxfId="34325" priority="66107" stopIfTrue="1" operator="containsText" text="Bonification">
      <formula>NOT(ISERROR(SEARCH("Bonification",AAF3)))</formula>
    </cfRule>
  </conditionalFormatting>
  <conditionalFormatting sqref="AAF3:AAG3">
    <cfRule type="expression" dxfId="34324" priority="66098" stopIfTrue="1">
      <formula>WEEKDAY(ZY$1)=1</formula>
    </cfRule>
    <cfRule type="expression" dxfId="34323" priority="66099" stopIfTrue="1">
      <formula>WEEKDAY(ZY$1)=7</formula>
    </cfRule>
    <cfRule type="containsText" dxfId="34322" priority="66100" stopIfTrue="1" operator="containsText" text="Maladie">
      <formula>NOT(ISERROR(SEARCH("Maladie",AAF3)))</formula>
    </cfRule>
    <cfRule type="endsWith" dxfId="34321" priority="66101" stopIfTrue="1" operator="endsWith" text="AT">
      <formula>RIGHT(AAF3,LEN("AT"))="AT"</formula>
    </cfRule>
    <cfRule type="containsText" dxfId="34320" priority="66102" stopIfTrue="1" operator="containsText" text="Congés">
      <formula>NOT(ISERROR(SEARCH("Congés",AAF3)))</formula>
    </cfRule>
    <cfRule type="containsText" dxfId="34319" priority="66103" stopIfTrue="1" operator="containsText" text="RTT">
      <formula>NOT(ISERROR(SEARCH("RTT",AAF3)))</formula>
    </cfRule>
    <cfRule type="containsText" dxfId="34318" priority="66104" stopIfTrue="1" operator="containsText" text="REPOS">
      <formula>NOT(ISERROR(SEARCH("REPOS",AAF3)))</formula>
    </cfRule>
    <cfRule type="containsText" dxfId="34317" priority="66105" stopIfTrue="1" operator="containsText" text="FORMATION">
      <formula>NOT(ISERROR(SEARCH("FORMATION",AAF3)))</formula>
    </cfRule>
  </conditionalFormatting>
  <conditionalFormatting sqref="AAG3">
    <cfRule type="expression" dxfId="34316" priority="66090" stopIfTrue="1">
      <formula>WEEKDAY(ZZ$1)=1</formula>
    </cfRule>
    <cfRule type="expression" dxfId="34315" priority="66091" stopIfTrue="1">
      <formula>WEEKDAY(ZZ$1)=7</formula>
    </cfRule>
    <cfRule type="containsText" dxfId="34314" priority="66092" stopIfTrue="1" operator="containsText" text="Maladie">
      <formula>NOT(ISERROR(SEARCH("Maladie",AAG3)))</formula>
    </cfRule>
    <cfRule type="endsWith" dxfId="34313" priority="66093" stopIfTrue="1" operator="endsWith" text="AT">
      <formula>RIGHT(AAG3,LEN("AT"))="AT"</formula>
    </cfRule>
    <cfRule type="containsText" dxfId="34312" priority="66094" stopIfTrue="1" operator="containsText" text="Congés">
      <formula>NOT(ISERROR(SEARCH("Congés",AAG3)))</formula>
    </cfRule>
    <cfRule type="containsText" dxfId="34311" priority="66095" stopIfTrue="1" operator="containsText" text="RTT">
      <formula>NOT(ISERROR(SEARCH("RTT",AAG3)))</formula>
    </cfRule>
    <cfRule type="containsText" dxfId="34310" priority="66096" stopIfTrue="1" operator="containsText" text="REPOS">
      <formula>NOT(ISERROR(SEARCH("REPOS",AAG3)))</formula>
    </cfRule>
    <cfRule type="containsText" dxfId="34309" priority="66097" stopIfTrue="1" operator="containsText" text="FORMATION">
      <formula>NOT(ISERROR(SEARCH("FORMATION",AAG3)))</formula>
    </cfRule>
  </conditionalFormatting>
  <conditionalFormatting sqref="AAG3">
    <cfRule type="containsText" dxfId="34308" priority="66088" stopIfTrue="1" operator="containsText" text="RECUP DEBIT">
      <formula>NOT(ISERROR(SEARCH("RECUP DEBIT",AAG3)))</formula>
    </cfRule>
    <cfRule type="containsText" dxfId="34307" priority="66089" stopIfTrue="1" operator="containsText" text="Bonification">
      <formula>NOT(ISERROR(SEARCH("Bonification",AAG3)))</formula>
    </cfRule>
  </conditionalFormatting>
  <conditionalFormatting sqref="AAG3">
    <cfRule type="containsText" dxfId="34306" priority="66086" stopIfTrue="1" operator="containsText" text="RECUP DEBIT">
      <formula>NOT(ISERROR(SEARCH("RECUP DEBIT",AAG3)))</formula>
    </cfRule>
    <cfRule type="containsText" dxfId="34305" priority="66087" stopIfTrue="1" operator="containsText" text="Bonification">
      <formula>NOT(ISERROR(SEARCH("Bonification",AAG3)))</formula>
    </cfRule>
  </conditionalFormatting>
  <conditionalFormatting sqref="AAG3">
    <cfRule type="expression" dxfId="34304" priority="66078" stopIfTrue="1">
      <formula>WEEKDAY(ZZ$1)=1</formula>
    </cfRule>
    <cfRule type="expression" dxfId="34303" priority="66079" stopIfTrue="1">
      <formula>WEEKDAY(ZZ$1)=7</formula>
    </cfRule>
    <cfRule type="containsText" dxfId="34302" priority="66080" stopIfTrue="1" operator="containsText" text="Maladie">
      <formula>NOT(ISERROR(SEARCH("Maladie",AAG3)))</formula>
    </cfRule>
    <cfRule type="endsWith" dxfId="34301" priority="66081" stopIfTrue="1" operator="endsWith" text="AT">
      <formula>RIGHT(AAG3,LEN("AT"))="AT"</formula>
    </cfRule>
    <cfRule type="containsText" dxfId="34300" priority="66082" stopIfTrue="1" operator="containsText" text="Congés">
      <formula>NOT(ISERROR(SEARCH("Congés",AAG3)))</formula>
    </cfRule>
    <cfRule type="containsText" dxfId="34299" priority="66083" stopIfTrue="1" operator="containsText" text="RTT">
      <formula>NOT(ISERROR(SEARCH("RTT",AAG3)))</formula>
    </cfRule>
    <cfRule type="containsText" dxfId="34298" priority="66084" stopIfTrue="1" operator="containsText" text="REPOS">
      <formula>NOT(ISERROR(SEARCH("REPOS",AAG3)))</formula>
    </cfRule>
    <cfRule type="containsText" dxfId="34297" priority="66085" stopIfTrue="1" operator="containsText" text="FORMATION">
      <formula>NOT(ISERROR(SEARCH("FORMATION",AAG3)))</formula>
    </cfRule>
  </conditionalFormatting>
  <conditionalFormatting sqref="AAG3">
    <cfRule type="expression" dxfId="34296" priority="66070" stopIfTrue="1">
      <formula>WEEKDAY(ZZ$1)=1</formula>
    </cfRule>
    <cfRule type="expression" dxfId="34295" priority="66071" stopIfTrue="1">
      <formula>WEEKDAY(ZZ$1)=7</formula>
    </cfRule>
    <cfRule type="containsText" dxfId="34294" priority="66072" stopIfTrue="1" operator="containsText" text="Maladie">
      <formula>NOT(ISERROR(SEARCH("Maladie",AAG3)))</formula>
    </cfRule>
    <cfRule type="endsWith" dxfId="34293" priority="66073" stopIfTrue="1" operator="endsWith" text="AT">
      <formula>RIGHT(AAG3,LEN("AT"))="AT"</formula>
    </cfRule>
    <cfRule type="containsText" dxfId="34292" priority="66074" stopIfTrue="1" operator="containsText" text="Congés">
      <formula>NOT(ISERROR(SEARCH("Congés",AAG3)))</formula>
    </cfRule>
    <cfRule type="containsText" dxfId="34291" priority="66075" stopIfTrue="1" operator="containsText" text="RTT">
      <formula>NOT(ISERROR(SEARCH("RTT",AAG3)))</formula>
    </cfRule>
    <cfRule type="containsText" dxfId="34290" priority="66076" stopIfTrue="1" operator="containsText" text="REPOS">
      <formula>NOT(ISERROR(SEARCH("REPOS",AAG3)))</formula>
    </cfRule>
    <cfRule type="containsText" dxfId="34289" priority="66077" stopIfTrue="1" operator="containsText" text="FORMATION">
      <formula>NOT(ISERROR(SEARCH("FORMATION",AAG3)))</formula>
    </cfRule>
  </conditionalFormatting>
  <conditionalFormatting sqref="AAG3">
    <cfRule type="expression" dxfId="34288" priority="66062" stopIfTrue="1">
      <formula>WEEKDAY(AAG$1)=1</formula>
    </cfRule>
    <cfRule type="expression" dxfId="34287" priority="66063" stopIfTrue="1">
      <formula>WEEKDAY(AAG$1)=7</formula>
    </cfRule>
    <cfRule type="containsText" dxfId="34286" priority="66064" stopIfTrue="1" operator="containsText" text="Maladie">
      <formula>NOT(ISERROR(SEARCH("Maladie",AAG3)))</formula>
    </cfRule>
    <cfRule type="endsWith" dxfId="34285" priority="66065" stopIfTrue="1" operator="endsWith" text="AT">
      <formula>RIGHT(AAG3,LEN("AT"))="AT"</formula>
    </cfRule>
    <cfRule type="containsText" dxfId="34284" priority="66066" stopIfTrue="1" operator="containsText" text="Congés">
      <formula>NOT(ISERROR(SEARCH("Congés",AAG3)))</formula>
    </cfRule>
    <cfRule type="containsText" dxfId="34283" priority="66067" stopIfTrue="1" operator="containsText" text="RTT">
      <formula>NOT(ISERROR(SEARCH("RTT",AAG3)))</formula>
    </cfRule>
    <cfRule type="containsText" dxfId="34282" priority="66068" stopIfTrue="1" operator="containsText" text="FORMATION">
      <formula>NOT(ISERROR(SEARCH("FORMATION",AAG3)))</formula>
    </cfRule>
    <cfRule type="containsText" dxfId="34281" priority="66069" stopIfTrue="1" operator="containsText" text="REPOS">
      <formula>NOT(ISERROR(SEARCH("REPOS",AAG3)))</formula>
    </cfRule>
  </conditionalFormatting>
  <conditionalFormatting sqref="AAG3">
    <cfRule type="containsText" dxfId="34280" priority="66060" stopIfTrue="1" operator="containsText" text="RECUP DEBIT">
      <formula>NOT(ISERROR(SEARCH("RECUP DEBIT",AAG3)))</formula>
    </cfRule>
    <cfRule type="containsText" dxfId="34279" priority="66061" stopIfTrue="1" operator="containsText" text="Bonification">
      <formula>NOT(ISERROR(SEARCH("Bonification",AAG3)))</formula>
    </cfRule>
  </conditionalFormatting>
  <conditionalFormatting sqref="AAG3">
    <cfRule type="containsText" dxfId="34278" priority="66058" stopIfTrue="1" operator="containsText" text="RECUP DEBIT">
      <formula>NOT(ISERROR(SEARCH("RECUP DEBIT",AAG3)))</formula>
    </cfRule>
    <cfRule type="containsText" dxfId="34277" priority="66059" stopIfTrue="1" operator="containsText" text="Bonification">
      <formula>NOT(ISERROR(SEARCH("Bonification",AAG3)))</formula>
    </cfRule>
  </conditionalFormatting>
  <conditionalFormatting sqref="AAG3">
    <cfRule type="expression" dxfId="34276" priority="66050" stopIfTrue="1">
      <formula>WEEKDAY(ZZ$1)=1</formula>
    </cfRule>
    <cfRule type="expression" dxfId="34275" priority="66051" stopIfTrue="1">
      <formula>WEEKDAY(ZZ$1)=7</formula>
    </cfRule>
    <cfRule type="containsText" dxfId="34274" priority="66052" stopIfTrue="1" operator="containsText" text="Maladie">
      <formula>NOT(ISERROR(SEARCH("Maladie",AAG3)))</formula>
    </cfRule>
    <cfRule type="endsWith" dxfId="34273" priority="66053" stopIfTrue="1" operator="endsWith" text="AT">
      <formula>RIGHT(AAG3,LEN("AT"))="AT"</formula>
    </cfRule>
    <cfRule type="containsText" dxfId="34272" priority="66054" stopIfTrue="1" operator="containsText" text="Congés">
      <formula>NOT(ISERROR(SEARCH("Congés",AAG3)))</formula>
    </cfRule>
    <cfRule type="containsText" dxfId="34271" priority="66055" stopIfTrue="1" operator="containsText" text="RTT">
      <formula>NOT(ISERROR(SEARCH("RTT",AAG3)))</formula>
    </cfRule>
    <cfRule type="containsText" dxfId="34270" priority="66056" stopIfTrue="1" operator="containsText" text="REPOS">
      <formula>NOT(ISERROR(SEARCH("REPOS",AAG3)))</formula>
    </cfRule>
    <cfRule type="containsText" dxfId="34269" priority="66057" stopIfTrue="1" operator="containsText" text="FORMATION">
      <formula>NOT(ISERROR(SEARCH("FORMATION",AAG3)))</formula>
    </cfRule>
  </conditionalFormatting>
  <conditionalFormatting sqref="AAG3">
    <cfRule type="expression" dxfId="34268" priority="66042" stopIfTrue="1">
      <formula>WEEKDAY(ZZ$1)=1</formula>
    </cfRule>
    <cfRule type="expression" dxfId="34267" priority="66043" stopIfTrue="1">
      <formula>WEEKDAY(ZZ$1)=7</formula>
    </cfRule>
    <cfRule type="containsText" dxfId="34266" priority="66044" stopIfTrue="1" operator="containsText" text="Maladie">
      <formula>NOT(ISERROR(SEARCH("Maladie",AAG3)))</formula>
    </cfRule>
    <cfRule type="endsWith" dxfId="34265" priority="66045" stopIfTrue="1" operator="endsWith" text="AT">
      <formula>RIGHT(AAG3,LEN("AT"))="AT"</formula>
    </cfRule>
    <cfRule type="containsText" dxfId="34264" priority="66046" stopIfTrue="1" operator="containsText" text="Congés">
      <formula>NOT(ISERROR(SEARCH("Congés",AAG3)))</formula>
    </cfRule>
    <cfRule type="containsText" dxfId="34263" priority="66047" stopIfTrue="1" operator="containsText" text="RTT">
      <formula>NOT(ISERROR(SEARCH("RTT",AAG3)))</formula>
    </cfRule>
    <cfRule type="containsText" dxfId="34262" priority="66048" stopIfTrue="1" operator="containsText" text="REPOS">
      <formula>NOT(ISERROR(SEARCH("REPOS",AAG3)))</formula>
    </cfRule>
    <cfRule type="containsText" dxfId="34261" priority="66049" stopIfTrue="1" operator="containsText" text="FORMATION">
      <formula>NOT(ISERROR(SEARCH("FORMATION",AAG3)))</formula>
    </cfRule>
  </conditionalFormatting>
  <conditionalFormatting sqref="AAM3:AAN3">
    <cfRule type="containsText" dxfId="34260" priority="66040" stopIfTrue="1" operator="containsText" text="RECUP DEBIT">
      <formula>NOT(ISERROR(SEARCH("RECUP DEBIT",AAM3)))</formula>
    </cfRule>
    <cfRule type="containsText" dxfId="34259" priority="66041" stopIfTrue="1" operator="containsText" text="Bonification">
      <formula>NOT(ISERROR(SEARCH("Bonification",AAM3)))</formula>
    </cfRule>
  </conditionalFormatting>
  <conditionalFormatting sqref="AAM3:AAN3">
    <cfRule type="expression" dxfId="34258" priority="66032" stopIfTrue="1">
      <formula>WEEKDAY(AAF$1)=1</formula>
    </cfRule>
    <cfRule type="expression" dxfId="34257" priority="66033" stopIfTrue="1">
      <formula>WEEKDAY(AAF$1)=7</formula>
    </cfRule>
    <cfRule type="containsText" dxfId="34256" priority="66034" stopIfTrue="1" operator="containsText" text="Maladie">
      <formula>NOT(ISERROR(SEARCH("Maladie",AAM3)))</formula>
    </cfRule>
    <cfRule type="endsWith" dxfId="34255" priority="66035" stopIfTrue="1" operator="endsWith" text="AT">
      <formula>RIGHT(AAM3,LEN("AT"))="AT"</formula>
    </cfRule>
    <cfRule type="containsText" dxfId="34254" priority="66036" stopIfTrue="1" operator="containsText" text="Congés">
      <formula>NOT(ISERROR(SEARCH("Congés",AAM3)))</formula>
    </cfRule>
    <cfRule type="containsText" dxfId="34253" priority="66037" stopIfTrue="1" operator="containsText" text="RTT">
      <formula>NOT(ISERROR(SEARCH("RTT",AAM3)))</formula>
    </cfRule>
    <cfRule type="containsText" dxfId="34252" priority="66038" stopIfTrue="1" operator="containsText" text="REPOS">
      <formula>NOT(ISERROR(SEARCH("REPOS",AAM3)))</formula>
    </cfRule>
    <cfRule type="containsText" dxfId="34251" priority="66039" stopIfTrue="1" operator="containsText" text="FORMATION">
      <formula>NOT(ISERROR(SEARCH("FORMATION",AAM3)))</formula>
    </cfRule>
  </conditionalFormatting>
  <conditionalFormatting sqref="AAN3">
    <cfRule type="expression" dxfId="34250" priority="66024" stopIfTrue="1">
      <formula>WEEKDAY(AAG$1)=1</formula>
    </cfRule>
    <cfRule type="expression" dxfId="34249" priority="66025" stopIfTrue="1">
      <formula>WEEKDAY(AAG$1)=7</formula>
    </cfRule>
    <cfRule type="containsText" dxfId="34248" priority="66026" stopIfTrue="1" operator="containsText" text="Maladie">
      <formula>NOT(ISERROR(SEARCH("Maladie",AAN3)))</formula>
    </cfRule>
    <cfRule type="endsWith" dxfId="34247" priority="66027" stopIfTrue="1" operator="endsWith" text="AT">
      <formula>RIGHT(AAN3,LEN("AT"))="AT"</formula>
    </cfRule>
    <cfRule type="containsText" dxfId="34246" priority="66028" stopIfTrue="1" operator="containsText" text="Congés">
      <formula>NOT(ISERROR(SEARCH("Congés",AAN3)))</formula>
    </cfRule>
    <cfRule type="containsText" dxfId="34245" priority="66029" stopIfTrue="1" operator="containsText" text="RTT">
      <formula>NOT(ISERROR(SEARCH("RTT",AAN3)))</formula>
    </cfRule>
    <cfRule type="containsText" dxfId="34244" priority="66030" stopIfTrue="1" operator="containsText" text="REPOS">
      <formula>NOT(ISERROR(SEARCH("REPOS",AAN3)))</formula>
    </cfRule>
    <cfRule type="containsText" dxfId="34243" priority="66031" stopIfTrue="1" operator="containsText" text="FORMATION">
      <formula>NOT(ISERROR(SEARCH("FORMATION",AAN3)))</formula>
    </cfRule>
  </conditionalFormatting>
  <conditionalFormatting sqref="AAN3">
    <cfRule type="containsText" dxfId="34242" priority="66022" stopIfTrue="1" operator="containsText" text="RECUP DEBIT">
      <formula>NOT(ISERROR(SEARCH("RECUP DEBIT",AAN3)))</formula>
    </cfRule>
    <cfRule type="containsText" dxfId="34241" priority="66023" stopIfTrue="1" operator="containsText" text="Bonification">
      <formula>NOT(ISERROR(SEARCH("Bonification",AAN3)))</formula>
    </cfRule>
  </conditionalFormatting>
  <conditionalFormatting sqref="AAN3">
    <cfRule type="containsText" dxfId="34240" priority="66020" stopIfTrue="1" operator="containsText" text="RECUP DEBIT">
      <formula>NOT(ISERROR(SEARCH("RECUP DEBIT",AAN3)))</formula>
    </cfRule>
    <cfRule type="containsText" dxfId="34239" priority="66021" stopIfTrue="1" operator="containsText" text="Bonification">
      <formula>NOT(ISERROR(SEARCH("Bonification",AAN3)))</formula>
    </cfRule>
  </conditionalFormatting>
  <conditionalFormatting sqref="AAN3">
    <cfRule type="expression" dxfId="34238" priority="66012" stopIfTrue="1">
      <formula>WEEKDAY(AAG$1)=1</formula>
    </cfRule>
    <cfRule type="expression" dxfId="34237" priority="66013" stopIfTrue="1">
      <formula>WEEKDAY(AAG$1)=7</formula>
    </cfRule>
    <cfRule type="containsText" dxfId="34236" priority="66014" stopIfTrue="1" operator="containsText" text="Maladie">
      <formula>NOT(ISERROR(SEARCH("Maladie",AAN3)))</formula>
    </cfRule>
    <cfRule type="endsWith" dxfId="34235" priority="66015" stopIfTrue="1" operator="endsWith" text="AT">
      <formula>RIGHT(AAN3,LEN("AT"))="AT"</formula>
    </cfRule>
    <cfRule type="containsText" dxfId="34234" priority="66016" stopIfTrue="1" operator="containsText" text="Congés">
      <formula>NOT(ISERROR(SEARCH("Congés",AAN3)))</formula>
    </cfRule>
    <cfRule type="containsText" dxfId="34233" priority="66017" stopIfTrue="1" operator="containsText" text="RTT">
      <formula>NOT(ISERROR(SEARCH("RTT",AAN3)))</formula>
    </cfRule>
    <cfRule type="containsText" dxfId="34232" priority="66018" stopIfTrue="1" operator="containsText" text="REPOS">
      <formula>NOT(ISERROR(SEARCH("REPOS",AAN3)))</formula>
    </cfRule>
    <cfRule type="containsText" dxfId="34231" priority="66019" stopIfTrue="1" operator="containsText" text="FORMATION">
      <formula>NOT(ISERROR(SEARCH("FORMATION",AAN3)))</formula>
    </cfRule>
  </conditionalFormatting>
  <conditionalFormatting sqref="AAN3">
    <cfRule type="expression" dxfId="34230" priority="66004" stopIfTrue="1">
      <formula>WEEKDAY(AAG$1)=1</formula>
    </cfRule>
    <cfRule type="expression" dxfId="34229" priority="66005" stopIfTrue="1">
      <formula>WEEKDAY(AAG$1)=7</formula>
    </cfRule>
    <cfRule type="containsText" dxfId="34228" priority="66006" stopIfTrue="1" operator="containsText" text="Maladie">
      <formula>NOT(ISERROR(SEARCH("Maladie",AAN3)))</formula>
    </cfRule>
    <cfRule type="endsWith" dxfId="34227" priority="66007" stopIfTrue="1" operator="endsWith" text="AT">
      <formula>RIGHT(AAN3,LEN("AT"))="AT"</formula>
    </cfRule>
    <cfRule type="containsText" dxfId="34226" priority="66008" stopIfTrue="1" operator="containsText" text="Congés">
      <formula>NOT(ISERROR(SEARCH("Congés",AAN3)))</formula>
    </cfRule>
    <cfRule type="containsText" dxfId="34225" priority="66009" stopIfTrue="1" operator="containsText" text="RTT">
      <formula>NOT(ISERROR(SEARCH("RTT",AAN3)))</formula>
    </cfRule>
    <cfRule type="containsText" dxfId="34224" priority="66010" stopIfTrue="1" operator="containsText" text="REPOS">
      <formula>NOT(ISERROR(SEARCH("REPOS",AAN3)))</formula>
    </cfRule>
    <cfRule type="containsText" dxfId="34223" priority="66011" stopIfTrue="1" operator="containsText" text="FORMATION">
      <formula>NOT(ISERROR(SEARCH("FORMATION",AAN3)))</formula>
    </cfRule>
  </conditionalFormatting>
  <conditionalFormatting sqref="AAN3">
    <cfRule type="expression" dxfId="34222" priority="65996" stopIfTrue="1">
      <formula>WEEKDAY(AAN$1)=1</formula>
    </cfRule>
    <cfRule type="expression" dxfId="34221" priority="65997" stopIfTrue="1">
      <formula>WEEKDAY(AAN$1)=7</formula>
    </cfRule>
    <cfRule type="containsText" dxfId="34220" priority="65998" stopIfTrue="1" operator="containsText" text="Maladie">
      <formula>NOT(ISERROR(SEARCH("Maladie",AAN3)))</formula>
    </cfRule>
    <cfRule type="endsWith" dxfId="34219" priority="65999" stopIfTrue="1" operator="endsWith" text="AT">
      <formula>RIGHT(AAN3,LEN("AT"))="AT"</formula>
    </cfRule>
    <cfRule type="containsText" dxfId="34218" priority="66000" stopIfTrue="1" operator="containsText" text="Congés">
      <formula>NOT(ISERROR(SEARCH("Congés",AAN3)))</formula>
    </cfRule>
    <cfRule type="containsText" dxfId="34217" priority="66001" stopIfTrue="1" operator="containsText" text="RTT">
      <formula>NOT(ISERROR(SEARCH("RTT",AAN3)))</formula>
    </cfRule>
    <cfRule type="containsText" dxfId="34216" priority="66002" stopIfTrue="1" operator="containsText" text="FORMATION">
      <formula>NOT(ISERROR(SEARCH("FORMATION",AAN3)))</formula>
    </cfRule>
    <cfRule type="containsText" dxfId="34215" priority="66003" stopIfTrue="1" operator="containsText" text="REPOS">
      <formula>NOT(ISERROR(SEARCH("REPOS",AAN3)))</formula>
    </cfRule>
  </conditionalFormatting>
  <conditionalFormatting sqref="AAN3">
    <cfRule type="containsText" dxfId="34214" priority="65994" stopIfTrue="1" operator="containsText" text="RECUP DEBIT">
      <formula>NOT(ISERROR(SEARCH("RECUP DEBIT",AAN3)))</formula>
    </cfRule>
    <cfRule type="containsText" dxfId="34213" priority="65995" stopIfTrue="1" operator="containsText" text="Bonification">
      <formula>NOT(ISERROR(SEARCH("Bonification",AAN3)))</formula>
    </cfRule>
  </conditionalFormatting>
  <conditionalFormatting sqref="AAN3">
    <cfRule type="containsText" dxfId="34212" priority="65992" stopIfTrue="1" operator="containsText" text="RECUP DEBIT">
      <formula>NOT(ISERROR(SEARCH("RECUP DEBIT",AAN3)))</formula>
    </cfRule>
    <cfRule type="containsText" dxfId="34211" priority="65993" stopIfTrue="1" operator="containsText" text="Bonification">
      <formula>NOT(ISERROR(SEARCH("Bonification",AAN3)))</formula>
    </cfRule>
  </conditionalFormatting>
  <conditionalFormatting sqref="AAN3">
    <cfRule type="expression" dxfId="34210" priority="65984" stopIfTrue="1">
      <formula>WEEKDAY(AAG$1)=1</formula>
    </cfRule>
    <cfRule type="expression" dxfId="34209" priority="65985" stopIfTrue="1">
      <formula>WEEKDAY(AAG$1)=7</formula>
    </cfRule>
    <cfRule type="containsText" dxfId="34208" priority="65986" stopIfTrue="1" operator="containsText" text="Maladie">
      <formula>NOT(ISERROR(SEARCH("Maladie",AAN3)))</formula>
    </cfRule>
    <cfRule type="endsWith" dxfId="34207" priority="65987" stopIfTrue="1" operator="endsWith" text="AT">
      <formula>RIGHT(AAN3,LEN("AT"))="AT"</formula>
    </cfRule>
    <cfRule type="containsText" dxfId="34206" priority="65988" stopIfTrue="1" operator="containsText" text="Congés">
      <formula>NOT(ISERROR(SEARCH("Congés",AAN3)))</formula>
    </cfRule>
    <cfRule type="containsText" dxfId="34205" priority="65989" stopIfTrue="1" operator="containsText" text="RTT">
      <formula>NOT(ISERROR(SEARCH("RTT",AAN3)))</formula>
    </cfRule>
    <cfRule type="containsText" dxfId="34204" priority="65990" stopIfTrue="1" operator="containsText" text="REPOS">
      <formula>NOT(ISERROR(SEARCH("REPOS",AAN3)))</formula>
    </cfRule>
    <cfRule type="containsText" dxfId="34203" priority="65991" stopIfTrue="1" operator="containsText" text="FORMATION">
      <formula>NOT(ISERROR(SEARCH("FORMATION",AAN3)))</formula>
    </cfRule>
  </conditionalFormatting>
  <conditionalFormatting sqref="AAN3">
    <cfRule type="expression" dxfId="34202" priority="65976" stopIfTrue="1">
      <formula>WEEKDAY(AAG$1)=1</formula>
    </cfRule>
    <cfRule type="expression" dxfId="34201" priority="65977" stopIfTrue="1">
      <formula>WEEKDAY(AAG$1)=7</formula>
    </cfRule>
    <cfRule type="containsText" dxfId="34200" priority="65978" stopIfTrue="1" operator="containsText" text="Maladie">
      <formula>NOT(ISERROR(SEARCH("Maladie",AAN3)))</formula>
    </cfRule>
    <cfRule type="endsWith" dxfId="34199" priority="65979" stopIfTrue="1" operator="endsWith" text="AT">
      <formula>RIGHT(AAN3,LEN("AT"))="AT"</formula>
    </cfRule>
    <cfRule type="containsText" dxfId="34198" priority="65980" stopIfTrue="1" operator="containsText" text="Congés">
      <formula>NOT(ISERROR(SEARCH("Congés",AAN3)))</formula>
    </cfRule>
    <cfRule type="containsText" dxfId="34197" priority="65981" stopIfTrue="1" operator="containsText" text="RTT">
      <formula>NOT(ISERROR(SEARCH("RTT",AAN3)))</formula>
    </cfRule>
    <cfRule type="containsText" dxfId="34196" priority="65982" stopIfTrue="1" operator="containsText" text="REPOS">
      <formula>NOT(ISERROR(SEARCH("REPOS",AAN3)))</formula>
    </cfRule>
    <cfRule type="containsText" dxfId="34195" priority="65983" stopIfTrue="1" operator="containsText" text="FORMATION">
      <formula>NOT(ISERROR(SEARCH("FORMATION",AAN3)))</formula>
    </cfRule>
  </conditionalFormatting>
  <conditionalFormatting sqref="AAT3:AAU3">
    <cfRule type="containsText" dxfId="34194" priority="65974" stopIfTrue="1" operator="containsText" text="RECUP DEBIT">
      <formula>NOT(ISERROR(SEARCH("RECUP DEBIT",AAT3)))</formula>
    </cfRule>
    <cfRule type="containsText" dxfId="34193" priority="65975" stopIfTrue="1" operator="containsText" text="Bonification">
      <formula>NOT(ISERROR(SEARCH("Bonification",AAT3)))</formula>
    </cfRule>
  </conditionalFormatting>
  <conditionalFormatting sqref="AAT3:AAU3">
    <cfRule type="expression" dxfId="34192" priority="65966" stopIfTrue="1">
      <formula>WEEKDAY(AAM$1)=1</formula>
    </cfRule>
    <cfRule type="expression" dxfId="34191" priority="65967" stopIfTrue="1">
      <formula>WEEKDAY(AAM$1)=7</formula>
    </cfRule>
    <cfRule type="containsText" dxfId="34190" priority="65968" stopIfTrue="1" operator="containsText" text="Maladie">
      <formula>NOT(ISERROR(SEARCH("Maladie",AAT3)))</formula>
    </cfRule>
    <cfRule type="endsWith" dxfId="34189" priority="65969" stopIfTrue="1" operator="endsWith" text="AT">
      <formula>RIGHT(AAT3,LEN("AT"))="AT"</formula>
    </cfRule>
    <cfRule type="containsText" dxfId="34188" priority="65970" stopIfTrue="1" operator="containsText" text="Congés">
      <formula>NOT(ISERROR(SEARCH("Congés",AAT3)))</formula>
    </cfRule>
    <cfRule type="containsText" dxfId="34187" priority="65971" stopIfTrue="1" operator="containsText" text="RTT">
      <formula>NOT(ISERROR(SEARCH("RTT",AAT3)))</formula>
    </cfRule>
    <cfRule type="containsText" dxfId="34186" priority="65972" stopIfTrue="1" operator="containsText" text="REPOS">
      <formula>NOT(ISERROR(SEARCH("REPOS",AAT3)))</formula>
    </cfRule>
    <cfRule type="containsText" dxfId="34185" priority="65973" stopIfTrue="1" operator="containsText" text="FORMATION">
      <formula>NOT(ISERROR(SEARCH("FORMATION",AAT3)))</formula>
    </cfRule>
  </conditionalFormatting>
  <conditionalFormatting sqref="AAU3">
    <cfRule type="expression" dxfId="34184" priority="65958" stopIfTrue="1">
      <formula>WEEKDAY(AAN$1)=1</formula>
    </cfRule>
    <cfRule type="expression" dxfId="34183" priority="65959" stopIfTrue="1">
      <formula>WEEKDAY(AAN$1)=7</formula>
    </cfRule>
    <cfRule type="containsText" dxfId="34182" priority="65960" stopIfTrue="1" operator="containsText" text="Maladie">
      <formula>NOT(ISERROR(SEARCH("Maladie",AAU3)))</formula>
    </cfRule>
    <cfRule type="endsWith" dxfId="34181" priority="65961" stopIfTrue="1" operator="endsWith" text="AT">
      <formula>RIGHT(AAU3,LEN("AT"))="AT"</formula>
    </cfRule>
    <cfRule type="containsText" dxfId="34180" priority="65962" stopIfTrue="1" operator="containsText" text="Congés">
      <formula>NOT(ISERROR(SEARCH("Congés",AAU3)))</formula>
    </cfRule>
    <cfRule type="containsText" dxfId="34179" priority="65963" stopIfTrue="1" operator="containsText" text="RTT">
      <formula>NOT(ISERROR(SEARCH("RTT",AAU3)))</formula>
    </cfRule>
    <cfRule type="containsText" dxfId="34178" priority="65964" stopIfTrue="1" operator="containsText" text="REPOS">
      <formula>NOT(ISERROR(SEARCH("REPOS",AAU3)))</formula>
    </cfRule>
    <cfRule type="containsText" dxfId="34177" priority="65965" stopIfTrue="1" operator="containsText" text="FORMATION">
      <formula>NOT(ISERROR(SEARCH("FORMATION",AAU3)))</formula>
    </cfRule>
  </conditionalFormatting>
  <conditionalFormatting sqref="AAU3">
    <cfRule type="containsText" dxfId="34176" priority="65956" stopIfTrue="1" operator="containsText" text="RECUP DEBIT">
      <formula>NOT(ISERROR(SEARCH("RECUP DEBIT",AAU3)))</formula>
    </cfRule>
    <cfRule type="containsText" dxfId="34175" priority="65957" stopIfTrue="1" operator="containsText" text="Bonification">
      <formula>NOT(ISERROR(SEARCH("Bonification",AAU3)))</formula>
    </cfRule>
  </conditionalFormatting>
  <conditionalFormatting sqref="AAU3">
    <cfRule type="containsText" dxfId="34174" priority="65954" stopIfTrue="1" operator="containsText" text="RECUP DEBIT">
      <formula>NOT(ISERROR(SEARCH("RECUP DEBIT",AAU3)))</formula>
    </cfRule>
    <cfRule type="containsText" dxfId="34173" priority="65955" stopIfTrue="1" operator="containsText" text="Bonification">
      <formula>NOT(ISERROR(SEARCH("Bonification",AAU3)))</formula>
    </cfRule>
  </conditionalFormatting>
  <conditionalFormatting sqref="AAU3">
    <cfRule type="expression" dxfId="34172" priority="65946" stopIfTrue="1">
      <formula>WEEKDAY(AAN$1)=1</formula>
    </cfRule>
    <cfRule type="expression" dxfId="34171" priority="65947" stopIfTrue="1">
      <formula>WEEKDAY(AAN$1)=7</formula>
    </cfRule>
    <cfRule type="containsText" dxfId="34170" priority="65948" stopIfTrue="1" operator="containsText" text="Maladie">
      <formula>NOT(ISERROR(SEARCH("Maladie",AAU3)))</formula>
    </cfRule>
    <cfRule type="endsWith" dxfId="34169" priority="65949" stopIfTrue="1" operator="endsWith" text="AT">
      <formula>RIGHT(AAU3,LEN("AT"))="AT"</formula>
    </cfRule>
    <cfRule type="containsText" dxfId="34168" priority="65950" stopIfTrue="1" operator="containsText" text="Congés">
      <formula>NOT(ISERROR(SEARCH("Congés",AAU3)))</formula>
    </cfRule>
    <cfRule type="containsText" dxfId="34167" priority="65951" stopIfTrue="1" operator="containsText" text="RTT">
      <formula>NOT(ISERROR(SEARCH("RTT",AAU3)))</formula>
    </cfRule>
    <cfRule type="containsText" dxfId="34166" priority="65952" stopIfTrue="1" operator="containsText" text="REPOS">
      <formula>NOT(ISERROR(SEARCH("REPOS",AAU3)))</formula>
    </cfRule>
    <cfRule type="containsText" dxfId="34165" priority="65953" stopIfTrue="1" operator="containsText" text="FORMATION">
      <formula>NOT(ISERROR(SEARCH("FORMATION",AAU3)))</formula>
    </cfRule>
  </conditionalFormatting>
  <conditionalFormatting sqref="AAU3">
    <cfRule type="expression" dxfId="34164" priority="65938" stopIfTrue="1">
      <formula>WEEKDAY(AAN$1)=1</formula>
    </cfRule>
    <cfRule type="expression" dxfId="34163" priority="65939" stopIfTrue="1">
      <formula>WEEKDAY(AAN$1)=7</formula>
    </cfRule>
    <cfRule type="containsText" dxfId="34162" priority="65940" stopIfTrue="1" operator="containsText" text="Maladie">
      <formula>NOT(ISERROR(SEARCH("Maladie",AAU3)))</formula>
    </cfRule>
    <cfRule type="endsWith" dxfId="34161" priority="65941" stopIfTrue="1" operator="endsWith" text="AT">
      <formula>RIGHT(AAU3,LEN("AT"))="AT"</formula>
    </cfRule>
    <cfRule type="containsText" dxfId="34160" priority="65942" stopIfTrue="1" operator="containsText" text="Congés">
      <formula>NOT(ISERROR(SEARCH("Congés",AAU3)))</formula>
    </cfRule>
    <cfRule type="containsText" dxfId="34159" priority="65943" stopIfTrue="1" operator="containsText" text="RTT">
      <formula>NOT(ISERROR(SEARCH("RTT",AAU3)))</formula>
    </cfRule>
    <cfRule type="containsText" dxfId="34158" priority="65944" stopIfTrue="1" operator="containsText" text="REPOS">
      <formula>NOT(ISERROR(SEARCH("REPOS",AAU3)))</formula>
    </cfRule>
    <cfRule type="containsText" dxfId="34157" priority="65945" stopIfTrue="1" operator="containsText" text="FORMATION">
      <formula>NOT(ISERROR(SEARCH("FORMATION",AAU3)))</formula>
    </cfRule>
  </conditionalFormatting>
  <conditionalFormatting sqref="AAU3">
    <cfRule type="expression" dxfId="34156" priority="65930" stopIfTrue="1">
      <formula>WEEKDAY(AAU$1)=1</formula>
    </cfRule>
    <cfRule type="expression" dxfId="34155" priority="65931" stopIfTrue="1">
      <formula>WEEKDAY(AAU$1)=7</formula>
    </cfRule>
    <cfRule type="containsText" dxfId="34154" priority="65932" stopIfTrue="1" operator="containsText" text="Maladie">
      <formula>NOT(ISERROR(SEARCH("Maladie",AAU3)))</formula>
    </cfRule>
    <cfRule type="endsWith" dxfId="34153" priority="65933" stopIfTrue="1" operator="endsWith" text="AT">
      <formula>RIGHT(AAU3,LEN("AT"))="AT"</formula>
    </cfRule>
    <cfRule type="containsText" dxfId="34152" priority="65934" stopIfTrue="1" operator="containsText" text="Congés">
      <formula>NOT(ISERROR(SEARCH("Congés",AAU3)))</formula>
    </cfRule>
    <cfRule type="containsText" dxfId="34151" priority="65935" stopIfTrue="1" operator="containsText" text="RTT">
      <formula>NOT(ISERROR(SEARCH("RTT",AAU3)))</formula>
    </cfRule>
    <cfRule type="containsText" dxfId="34150" priority="65936" stopIfTrue="1" operator="containsText" text="FORMATION">
      <formula>NOT(ISERROR(SEARCH("FORMATION",AAU3)))</formula>
    </cfRule>
    <cfRule type="containsText" dxfId="34149" priority="65937" stopIfTrue="1" operator="containsText" text="REPOS">
      <formula>NOT(ISERROR(SEARCH("REPOS",AAU3)))</formula>
    </cfRule>
  </conditionalFormatting>
  <conditionalFormatting sqref="AAU3">
    <cfRule type="containsText" dxfId="34148" priority="65928" stopIfTrue="1" operator="containsText" text="RECUP DEBIT">
      <formula>NOT(ISERROR(SEARCH("RECUP DEBIT",AAU3)))</formula>
    </cfRule>
    <cfRule type="containsText" dxfId="34147" priority="65929" stopIfTrue="1" operator="containsText" text="Bonification">
      <formula>NOT(ISERROR(SEARCH("Bonification",AAU3)))</formula>
    </cfRule>
  </conditionalFormatting>
  <conditionalFormatting sqref="AAU3">
    <cfRule type="containsText" dxfId="34146" priority="65926" stopIfTrue="1" operator="containsText" text="RECUP DEBIT">
      <formula>NOT(ISERROR(SEARCH("RECUP DEBIT",AAU3)))</formula>
    </cfRule>
    <cfRule type="containsText" dxfId="34145" priority="65927" stopIfTrue="1" operator="containsText" text="Bonification">
      <formula>NOT(ISERROR(SEARCH("Bonification",AAU3)))</formula>
    </cfRule>
  </conditionalFormatting>
  <conditionalFormatting sqref="AAU3">
    <cfRule type="expression" dxfId="34144" priority="65918" stopIfTrue="1">
      <formula>WEEKDAY(AAN$1)=1</formula>
    </cfRule>
    <cfRule type="expression" dxfId="34143" priority="65919" stopIfTrue="1">
      <formula>WEEKDAY(AAN$1)=7</formula>
    </cfRule>
    <cfRule type="containsText" dxfId="34142" priority="65920" stopIfTrue="1" operator="containsText" text="Maladie">
      <formula>NOT(ISERROR(SEARCH("Maladie",AAU3)))</formula>
    </cfRule>
    <cfRule type="endsWith" dxfId="34141" priority="65921" stopIfTrue="1" operator="endsWith" text="AT">
      <formula>RIGHT(AAU3,LEN("AT"))="AT"</formula>
    </cfRule>
    <cfRule type="containsText" dxfId="34140" priority="65922" stopIfTrue="1" operator="containsText" text="Congés">
      <formula>NOT(ISERROR(SEARCH("Congés",AAU3)))</formula>
    </cfRule>
    <cfRule type="containsText" dxfId="34139" priority="65923" stopIfTrue="1" operator="containsText" text="RTT">
      <formula>NOT(ISERROR(SEARCH("RTT",AAU3)))</formula>
    </cfRule>
    <cfRule type="containsText" dxfId="34138" priority="65924" stopIfTrue="1" operator="containsText" text="REPOS">
      <formula>NOT(ISERROR(SEARCH("REPOS",AAU3)))</formula>
    </cfRule>
    <cfRule type="containsText" dxfId="34137" priority="65925" stopIfTrue="1" operator="containsText" text="FORMATION">
      <formula>NOT(ISERROR(SEARCH("FORMATION",AAU3)))</formula>
    </cfRule>
  </conditionalFormatting>
  <conditionalFormatting sqref="AAU3">
    <cfRule type="expression" dxfId="34136" priority="65910" stopIfTrue="1">
      <formula>WEEKDAY(AAN$1)=1</formula>
    </cfRule>
    <cfRule type="expression" dxfId="34135" priority="65911" stopIfTrue="1">
      <formula>WEEKDAY(AAN$1)=7</formula>
    </cfRule>
    <cfRule type="containsText" dxfId="34134" priority="65912" stopIfTrue="1" operator="containsText" text="Maladie">
      <formula>NOT(ISERROR(SEARCH("Maladie",AAU3)))</formula>
    </cfRule>
    <cfRule type="endsWith" dxfId="34133" priority="65913" stopIfTrue="1" operator="endsWith" text="AT">
      <formula>RIGHT(AAU3,LEN("AT"))="AT"</formula>
    </cfRule>
    <cfRule type="containsText" dxfId="34132" priority="65914" stopIfTrue="1" operator="containsText" text="Congés">
      <formula>NOT(ISERROR(SEARCH("Congés",AAU3)))</formula>
    </cfRule>
    <cfRule type="containsText" dxfId="34131" priority="65915" stopIfTrue="1" operator="containsText" text="RTT">
      <formula>NOT(ISERROR(SEARCH("RTT",AAU3)))</formula>
    </cfRule>
    <cfRule type="containsText" dxfId="34130" priority="65916" stopIfTrue="1" operator="containsText" text="REPOS">
      <formula>NOT(ISERROR(SEARCH("REPOS",AAU3)))</formula>
    </cfRule>
    <cfRule type="containsText" dxfId="34129" priority="65917" stopIfTrue="1" operator="containsText" text="FORMATION">
      <formula>NOT(ISERROR(SEARCH("FORMATION",AAU3)))</formula>
    </cfRule>
  </conditionalFormatting>
  <conditionalFormatting sqref="AAW3">
    <cfRule type="expression" dxfId="34128" priority="65902" stopIfTrue="1">
      <formula>WEEKDAY(AAW$1)=1</formula>
    </cfRule>
    <cfRule type="expression" dxfId="34127" priority="65903" stopIfTrue="1">
      <formula>WEEKDAY(AAW$1)=7</formula>
    </cfRule>
    <cfRule type="containsText" dxfId="34126" priority="65904" stopIfTrue="1" operator="containsText" text="Maladie">
      <formula>NOT(ISERROR(SEARCH("Maladie",AAW3)))</formula>
    </cfRule>
    <cfRule type="endsWith" dxfId="34125" priority="65905" stopIfTrue="1" operator="endsWith" text="AT">
      <formula>RIGHT(AAW3,LEN("AT"))="AT"</formula>
    </cfRule>
    <cfRule type="containsText" dxfId="34124" priority="65906" stopIfTrue="1" operator="containsText" text="Congés">
      <formula>NOT(ISERROR(SEARCH("Congés",AAW3)))</formula>
    </cfRule>
    <cfRule type="containsText" dxfId="34123" priority="65907" stopIfTrue="1" operator="containsText" text="RTT">
      <formula>NOT(ISERROR(SEARCH("RTT",AAW3)))</formula>
    </cfRule>
    <cfRule type="containsText" dxfId="34122" priority="65908" stopIfTrue="1" operator="containsText" text="FORMATION">
      <formula>NOT(ISERROR(SEARCH("FORMATION",AAW3)))</formula>
    </cfRule>
    <cfRule type="containsText" dxfId="34121" priority="65909" stopIfTrue="1" operator="containsText" text="REPOS">
      <formula>NOT(ISERROR(SEARCH("REPOS",AAW3)))</formula>
    </cfRule>
  </conditionalFormatting>
  <conditionalFormatting sqref="AAW3">
    <cfRule type="containsText" dxfId="34120" priority="65900" stopIfTrue="1" operator="containsText" text="RECUP DEBIT">
      <formula>NOT(ISERROR(SEARCH("RECUP DEBIT",AAW3)))</formula>
    </cfRule>
    <cfRule type="containsText" dxfId="34119" priority="65901" stopIfTrue="1" operator="containsText" text="Bonification">
      <formula>NOT(ISERROR(SEARCH("Bonification",AAW3)))</formula>
    </cfRule>
  </conditionalFormatting>
  <conditionalFormatting sqref="AAJ3">
    <cfRule type="expression" dxfId="34118" priority="63532" stopIfTrue="1">
      <formula>WEEKDAY(AAJ$1)=1</formula>
    </cfRule>
    <cfRule type="expression" dxfId="34117" priority="63533" stopIfTrue="1">
      <formula>WEEKDAY(AAJ$1)=7</formula>
    </cfRule>
    <cfRule type="containsText" dxfId="34116" priority="63534" stopIfTrue="1" operator="containsText" text="Maladie">
      <formula>NOT(ISERROR(SEARCH("Maladie",AAJ3)))</formula>
    </cfRule>
    <cfRule type="endsWith" dxfId="34115" priority="63535" stopIfTrue="1" operator="endsWith" text="AT">
      <formula>RIGHT(AAJ3,LEN("AT"))="AT"</formula>
    </cfRule>
    <cfRule type="containsText" dxfId="34114" priority="63536" stopIfTrue="1" operator="containsText" text="Congés">
      <formula>NOT(ISERROR(SEARCH("Congés",AAJ3)))</formula>
    </cfRule>
    <cfRule type="containsText" dxfId="34113" priority="63537" stopIfTrue="1" operator="containsText" text="RTT">
      <formula>NOT(ISERROR(SEARCH("RTT",AAJ3)))</formula>
    </cfRule>
    <cfRule type="containsText" dxfId="34112" priority="63538" stopIfTrue="1" operator="containsText" text="FORMATION">
      <formula>NOT(ISERROR(SEARCH("FORMATION",AAJ3)))</formula>
    </cfRule>
    <cfRule type="containsText" dxfId="34111" priority="63539" stopIfTrue="1" operator="containsText" text="REPOS">
      <formula>NOT(ISERROR(SEARCH("REPOS",AAJ3)))</formula>
    </cfRule>
  </conditionalFormatting>
  <conditionalFormatting sqref="AAJ3">
    <cfRule type="containsText" dxfId="34110" priority="63530" stopIfTrue="1" operator="containsText" text="RECUP DEBIT">
      <formula>NOT(ISERROR(SEARCH("RECUP DEBIT",AAJ3)))</formula>
    </cfRule>
    <cfRule type="containsText" dxfId="34109" priority="63531" stopIfTrue="1" operator="containsText" text="Bonification">
      <formula>NOT(ISERROR(SEARCH("Bonification",AAJ3)))</formula>
    </cfRule>
  </conditionalFormatting>
  <conditionalFormatting sqref="AAD3">
    <cfRule type="expression" dxfId="34108" priority="63522" stopIfTrue="1">
      <formula>WEEKDAY(AAD$1)=1</formula>
    </cfRule>
    <cfRule type="expression" dxfId="34107" priority="63523" stopIfTrue="1">
      <formula>WEEKDAY(AAD$1)=7</formula>
    </cfRule>
    <cfRule type="containsText" dxfId="34106" priority="63524" stopIfTrue="1" operator="containsText" text="Maladie">
      <formula>NOT(ISERROR(SEARCH("Maladie",AAD3)))</formula>
    </cfRule>
    <cfRule type="endsWith" dxfId="34105" priority="63525" stopIfTrue="1" operator="endsWith" text="AT">
      <formula>RIGHT(AAD3,LEN("AT"))="AT"</formula>
    </cfRule>
    <cfRule type="containsText" dxfId="34104" priority="63526" stopIfTrue="1" operator="containsText" text="Congés">
      <formula>NOT(ISERROR(SEARCH("Congés",AAD3)))</formula>
    </cfRule>
    <cfRule type="containsText" dxfId="34103" priority="63527" stopIfTrue="1" operator="containsText" text="RTT">
      <formula>NOT(ISERROR(SEARCH("RTT",AAD3)))</formula>
    </cfRule>
    <cfRule type="containsText" dxfId="34102" priority="63528" stopIfTrue="1" operator="containsText" text="FORMATION">
      <formula>NOT(ISERROR(SEARCH("FORMATION",AAD3)))</formula>
    </cfRule>
    <cfRule type="containsText" dxfId="34101" priority="63529" stopIfTrue="1" operator="containsText" text="REPOS">
      <formula>NOT(ISERROR(SEARCH("REPOS",AAD3)))</formula>
    </cfRule>
  </conditionalFormatting>
  <conditionalFormatting sqref="AAD3">
    <cfRule type="containsText" dxfId="34100" priority="63520" stopIfTrue="1" operator="containsText" text="RECUP DEBIT">
      <formula>NOT(ISERROR(SEARCH("RECUP DEBIT",AAD3)))</formula>
    </cfRule>
    <cfRule type="containsText" dxfId="34099" priority="63521" stopIfTrue="1" operator="containsText" text="Bonification">
      <formula>NOT(ISERROR(SEARCH("Bonification",AAD3)))</formula>
    </cfRule>
  </conditionalFormatting>
  <conditionalFormatting sqref="AAN3">
    <cfRule type="containsText" dxfId="34098" priority="63331" stopIfTrue="1" operator="containsText" text="RECUP DEBIT">
      <formula>NOT(ISERROR(SEARCH("RECUP DEBIT",AAN3)))</formula>
    </cfRule>
    <cfRule type="containsText" dxfId="34097" priority="63332" stopIfTrue="1" operator="containsText" text="Bonification">
      <formula>NOT(ISERROR(SEARCH("Bonification",AAN3)))</formula>
    </cfRule>
  </conditionalFormatting>
  <conditionalFormatting sqref="AAN3">
    <cfRule type="expression" dxfId="34096" priority="63323" stopIfTrue="1">
      <formula>WEEKDAY(AAG$1)=1</formula>
    </cfRule>
    <cfRule type="expression" dxfId="34095" priority="63324" stopIfTrue="1">
      <formula>WEEKDAY(AAG$1)=7</formula>
    </cfRule>
    <cfRule type="containsText" dxfId="34094" priority="63325" stopIfTrue="1" operator="containsText" text="Maladie">
      <formula>NOT(ISERROR(SEARCH("Maladie",AAN3)))</formula>
    </cfRule>
    <cfRule type="endsWith" dxfId="34093" priority="63326" stopIfTrue="1" operator="endsWith" text="AT">
      <formula>RIGHT(AAN3,LEN("AT"))="AT"</formula>
    </cfRule>
    <cfRule type="containsText" dxfId="34092" priority="63327" stopIfTrue="1" operator="containsText" text="Congés">
      <formula>NOT(ISERROR(SEARCH("Congés",AAN3)))</formula>
    </cfRule>
    <cfRule type="containsText" dxfId="34091" priority="63328" stopIfTrue="1" operator="containsText" text="RTT">
      <formula>NOT(ISERROR(SEARCH("RTT",AAN3)))</formula>
    </cfRule>
    <cfRule type="containsText" dxfId="34090" priority="63329" stopIfTrue="1" operator="containsText" text="REPOS">
      <formula>NOT(ISERROR(SEARCH("REPOS",AAN3)))</formula>
    </cfRule>
    <cfRule type="containsText" dxfId="34089" priority="63330" stopIfTrue="1" operator="containsText" text="FORMATION">
      <formula>NOT(ISERROR(SEARCH("FORMATION",AAN3)))</formula>
    </cfRule>
  </conditionalFormatting>
  <conditionalFormatting sqref="AAN3">
    <cfRule type="expression" dxfId="34088" priority="63315" stopIfTrue="1">
      <formula>WEEKDAY(AAG$1)=1</formula>
    </cfRule>
    <cfRule type="expression" dxfId="34087" priority="63316" stopIfTrue="1">
      <formula>WEEKDAY(AAG$1)=7</formula>
    </cfRule>
    <cfRule type="containsText" dxfId="34086" priority="63317" stopIfTrue="1" operator="containsText" text="Maladie">
      <formula>NOT(ISERROR(SEARCH("Maladie",AAN3)))</formula>
    </cfRule>
    <cfRule type="endsWith" dxfId="34085" priority="63318" stopIfTrue="1" operator="endsWith" text="AT">
      <formula>RIGHT(AAN3,LEN("AT"))="AT"</formula>
    </cfRule>
    <cfRule type="containsText" dxfId="34084" priority="63319" stopIfTrue="1" operator="containsText" text="Congés">
      <formula>NOT(ISERROR(SEARCH("Congés",AAN3)))</formula>
    </cfRule>
    <cfRule type="containsText" dxfId="34083" priority="63320" stopIfTrue="1" operator="containsText" text="RTT">
      <formula>NOT(ISERROR(SEARCH("RTT",AAN3)))</formula>
    </cfRule>
    <cfRule type="containsText" dxfId="34082" priority="63321" stopIfTrue="1" operator="containsText" text="REPOS">
      <formula>NOT(ISERROR(SEARCH("REPOS",AAN3)))</formula>
    </cfRule>
    <cfRule type="containsText" dxfId="34081" priority="63322" stopIfTrue="1" operator="containsText" text="FORMATION">
      <formula>NOT(ISERROR(SEARCH("FORMATION",AAN3)))</formula>
    </cfRule>
  </conditionalFormatting>
  <conditionalFormatting sqref="AAN3">
    <cfRule type="containsText" dxfId="34080" priority="63313" stopIfTrue="1" operator="containsText" text="RECUP DEBIT">
      <formula>NOT(ISERROR(SEARCH("RECUP DEBIT",AAN3)))</formula>
    </cfRule>
    <cfRule type="containsText" dxfId="34079" priority="63314" stopIfTrue="1" operator="containsText" text="Bonification">
      <formula>NOT(ISERROR(SEARCH("Bonification",AAN3)))</formula>
    </cfRule>
  </conditionalFormatting>
  <conditionalFormatting sqref="AAN3">
    <cfRule type="containsText" dxfId="34078" priority="63311" stopIfTrue="1" operator="containsText" text="RECUP DEBIT">
      <formula>NOT(ISERROR(SEARCH("RECUP DEBIT",AAN3)))</formula>
    </cfRule>
    <cfRule type="containsText" dxfId="34077" priority="63312" stopIfTrue="1" operator="containsText" text="Bonification">
      <formula>NOT(ISERROR(SEARCH("Bonification",AAN3)))</formula>
    </cfRule>
  </conditionalFormatting>
  <conditionalFormatting sqref="AAN3">
    <cfRule type="expression" dxfId="34076" priority="63303" stopIfTrue="1">
      <formula>WEEKDAY(AAG$1)=1</formula>
    </cfRule>
    <cfRule type="expression" dxfId="34075" priority="63304" stopIfTrue="1">
      <formula>WEEKDAY(AAG$1)=7</formula>
    </cfRule>
    <cfRule type="containsText" dxfId="34074" priority="63305" stopIfTrue="1" operator="containsText" text="Maladie">
      <formula>NOT(ISERROR(SEARCH("Maladie",AAN3)))</formula>
    </cfRule>
    <cfRule type="endsWith" dxfId="34073" priority="63306" stopIfTrue="1" operator="endsWith" text="AT">
      <formula>RIGHT(AAN3,LEN("AT"))="AT"</formula>
    </cfRule>
    <cfRule type="containsText" dxfId="34072" priority="63307" stopIfTrue="1" operator="containsText" text="Congés">
      <formula>NOT(ISERROR(SEARCH("Congés",AAN3)))</formula>
    </cfRule>
    <cfRule type="containsText" dxfId="34071" priority="63308" stopIfTrue="1" operator="containsText" text="RTT">
      <formula>NOT(ISERROR(SEARCH("RTT",AAN3)))</formula>
    </cfRule>
    <cfRule type="containsText" dxfId="34070" priority="63309" stopIfTrue="1" operator="containsText" text="REPOS">
      <formula>NOT(ISERROR(SEARCH("REPOS",AAN3)))</formula>
    </cfRule>
    <cfRule type="containsText" dxfId="34069" priority="63310" stopIfTrue="1" operator="containsText" text="FORMATION">
      <formula>NOT(ISERROR(SEARCH("FORMATION",AAN3)))</formula>
    </cfRule>
  </conditionalFormatting>
  <conditionalFormatting sqref="AAN3">
    <cfRule type="expression" dxfId="34068" priority="63295" stopIfTrue="1">
      <formula>WEEKDAY(AAG$1)=1</formula>
    </cfRule>
    <cfRule type="expression" dxfId="34067" priority="63296" stopIfTrue="1">
      <formula>WEEKDAY(AAG$1)=7</formula>
    </cfRule>
    <cfRule type="containsText" dxfId="34066" priority="63297" stopIfTrue="1" operator="containsText" text="Maladie">
      <formula>NOT(ISERROR(SEARCH("Maladie",AAN3)))</formula>
    </cfRule>
    <cfRule type="endsWith" dxfId="34065" priority="63298" stopIfTrue="1" operator="endsWith" text="AT">
      <formula>RIGHT(AAN3,LEN("AT"))="AT"</formula>
    </cfRule>
    <cfRule type="containsText" dxfId="34064" priority="63299" stopIfTrue="1" operator="containsText" text="Congés">
      <formula>NOT(ISERROR(SEARCH("Congés",AAN3)))</formula>
    </cfRule>
    <cfRule type="containsText" dxfId="34063" priority="63300" stopIfTrue="1" operator="containsText" text="RTT">
      <formula>NOT(ISERROR(SEARCH("RTT",AAN3)))</formula>
    </cfRule>
    <cfRule type="containsText" dxfId="34062" priority="63301" stopIfTrue="1" operator="containsText" text="REPOS">
      <formula>NOT(ISERROR(SEARCH("REPOS",AAN3)))</formula>
    </cfRule>
    <cfRule type="containsText" dxfId="34061" priority="63302" stopIfTrue="1" operator="containsText" text="FORMATION">
      <formula>NOT(ISERROR(SEARCH("FORMATION",AAN3)))</formula>
    </cfRule>
  </conditionalFormatting>
  <conditionalFormatting sqref="AAN3">
    <cfRule type="expression" dxfId="34060" priority="63287" stopIfTrue="1">
      <formula>WEEKDAY(AAN$1)=1</formula>
    </cfRule>
    <cfRule type="expression" dxfId="34059" priority="63288" stopIfTrue="1">
      <formula>WEEKDAY(AAN$1)=7</formula>
    </cfRule>
    <cfRule type="containsText" dxfId="34058" priority="63289" stopIfTrue="1" operator="containsText" text="Maladie">
      <formula>NOT(ISERROR(SEARCH("Maladie",AAN3)))</formula>
    </cfRule>
    <cfRule type="endsWith" dxfId="34057" priority="63290" stopIfTrue="1" operator="endsWith" text="AT">
      <formula>RIGHT(AAN3,LEN("AT"))="AT"</formula>
    </cfRule>
    <cfRule type="containsText" dxfId="34056" priority="63291" stopIfTrue="1" operator="containsText" text="Congés">
      <formula>NOT(ISERROR(SEARCH("Congés",AAN3)))</formula>
    </cfRule>
    <cfRule type="containsText" dxfId="34055" priority="63292" stopIfTrue="1" operator="containsText" text="RTT">
      <formula>NOT(ISERROR(SEARCH("RTT",AAN3)))</formula>
    </cfRule>
    <cfRule type="containsText" dxfId="34054" priority="63293" stopIfTrue="1" operator="containsText" text="FORMATION">
      <formula>NOT(ISERROR(SEARCH("FORMATION",AAN3)))</formula>
    </cfRule>
    <cfRule type="containsText" dxfId="34053" priority="63294" stopIfTrue="1" operator="containsText" text="REPOS">
      <formula>NOT(ISERROR(SEARCH("REPOS",AAN3)))</formula>
    </cfRule>
  </conditionalFormatting>
  <conditionalFormatting sqref="AAN3">
    <cfRule type="containsText" dxfId="34052" priority="63285" stopIfTrue="1" operator="containsText" text="RECUP DEBIT">
      <formula>NOT(ISERROR(SEARCH("RECUP DEBIT",AAN3)))</formula>
    </cfRule>
    <cfRule type="containsText" dxfId="34051" priority="63286" stopIfTrue="1" operator="containsText" text="Bonification">
      <formula>NOT(ISERROR(SEARCH("Bonification",AAN3)))</formula>
    </cfRule>
  </conditionalFormatting>
  <conditionalFormatting sqref="AAN3">
    <cfRule type="containsText" dxfId="34050" priority="63283" stopIfTrue="1" operator="containsText" text="RECUP DEBIT">
      <formula>NOT(ISERROR(SEARCH("RECUP DEBIT",AAN3)))</formula>
    </cfRule>
    <cfRule type="containsText" dxfId="34049" priority="63284" stopIfTrue="1" operator="containsText" text="Bonification">
      <formula>NOT(ISERROR(SEARCH("Bonification",AAN3)))</formula>
    </cfRule>
  </conditionalFormatting>
  <conditionalFormatting sqref="AAN3">
    <cfRule type="expression" dxfId="34048" priority="63275" stopIfTrue="1">
      <formula>WEEKDAY(AAG$1)=1</formula>
    </cfRule>
    <cfRule type="expression" dxfId="34047" priority="63276" stopIfTrue="1">
      <formula>WEEKDAY(AAG$1)=7</formula>
    </cfRule>
    <cfRule type="containsText" dxfId="34046" priority="63277" stopIfTrue="1" operator="containsText" text="Maladie">
      <formula>NOT(ISERROR(SEARCH("Maladie",AAN3)))</formula>
    </cfRule>
    <cfRule type="endsWith" dxfId="34045" priority="63278" stopIfTrue="1" operator="endsWith" text="AT">
      <formula>RIGHT(AAN3,LEN("AT"))="AT"</formula>
    </cfRule>
    <cfRule type="containsText" dxfId="34044" priority="63279" stopIfTrue="1" operator="containsText" text="Congés">
      <formula>NOT(ISERROR(SEARCH("Congés",AAN3)))</formula>
    </cfRule>
    <cfRule type="containsText" dxfId="34043" priority="63280" stopIfTrue="1" operator="containsText" text="RTT">
      <formula>NOT(ISERROR(SEARCH("RTT",AAN3)))</formula>
    </cfRule>
    <cfRule type="containsText" dxfId="34042" priority="63281" stopIfTrue="1" operator="containsText" text="REPOS">
      <formula>NOT(ISERROR(SEARCH("REPOS",AAN3)))</formula>
    </cfRule>
    <cfRule type="containsText" dxfId="34041" priority="63282" stopIfTrue="1" operator="containsText" text="FORMATION">
      <formula>NOT(ISERROR(SEARCH("FORMATION",AAN3)))</formula>
    </cfRule>
  </conditionalFormatting>
  <conditionalFormatting sqref="AAN3">
    <cfRule type="expression" dxfId="34040" priority="63267" stopIfTrue="1">
      <formula>WEEKDAY(AAG$1)=1</formula>
    </cfRule>
    <cfRule type="expression" dxfId="34039" priority="63268" stopIfTrue="1">
      <formula>WEEKDAY(AAG$1)=7</formula>
    </cfRule>
    <cfRule type="containsText" dxfId="34038" priority="63269" stopIfTrue="1" operator="containsText" text="Maladie">
      <formula>NOT(ISERROR(SEARCH("Maladie",AAN3)))</formula>
    </cfRule>
    <cfRule type="endsWith" dxfId="34037" priority="63270" stopIfTrue="1" operator="endsWith" text="AT">
      <formula>RIGHT(AAN3,LEN("AT"))="AT"</formula>
    </cfRule>
    <cfRule type="containsText" dxfId="34036" priority="63271" stopIfTrue="1" operator="containsText" text="Congés">
      <formula>NOT(ISERROR(SEARCH("Congés",AAN3)))</formula>
    </cfRule>
    <cfRule type="containsText" dxfId="34035" priority="63272" stopIfTrue="1" operator="containsText" text="RTT">
      <formula>NOT(ISERROR(SEARCH("RTT",AAN3)))</formula>
    </cfRule>
    <cfRule type="containsText" dxfId="34034" priority="63273" stopIfTrue="1" operator="containsText" text="REPOS">
      <formula>NOT(ISERROR(SEARCH("REPOS",AAN3)))</formula>
    </cfRule>
    <cfRule type="containsText" dxfId="34033" priority="63274" stopIfTrue="1" operator="containsText" text="FORMATION">
      <formula>NOT(ISERROR(SEARCH("FORMATION",AAN3)))</formula>
    </cfRule>
  </conditionalFormatting>
  <conditionalFormatting sqref="AAG3">
    <cfRule type="containsText" dxfId="34032" priority="63265" stopIfTrue="1" operator="containsText" text="RECUP DEBIT">
      <formula>NOT(ISERROR(SEARCH("RECUP DEBIT",AAG3)))</formula>
    </cfRule>
    <cfRule type="containsText" dxfId="34031" priority="63266" stopIfTrue="1" operator="containsText" text="Bonification">
      <formula>NOT(ISERROR(SEARCH("Bonification",AAG3)))</formula>
    </cfRule>
  </conditionalFormatting>
  <conditionalFormatting sqref="AAG3">
    <cfRule type="expression" dxfId="34030" priority="63257" stopIfTrue="1">
      <formula>WEEKDAY(ZZ$1)=1</formula>
    </cfRule>
    <cfRule type="expression" dxfId="34029" priority="63258" stopIfTrue="1">
      <formula>WEEKDAY(ZZ$1)=7</formula>
    </cfRule>
    <cfRule type="containsText" dxfId="34028" priority="63259" stopIfTrue="1" operator="containsText" text="Maladie">
      <formula>NOT(ISERROR(SEARCH("Maladie",AAG3)))</formula>
    </cfRule>
    <cfRule type="endsWith" dxfId="34027" priority="63260" stopIfTrue="1" operator="endsWith" text="AT">
      <formula>RIGHT(AAG3,LEN("AT"))="AT"</formula>
    </cfRule>
    <cfRule type="containsText" dxfId="34026" priority="63261" stopIfTrue="1" operator="containsText" text="Congés">
      <formula>NOT(ISERROR(SEARCH("Congés",AAG3)))</formula>
    </cfRule>
    <cfRule type="containsText" dxfId="34025" priority="63262" stopIfTrue="1" operator="containsText" text="RTT">
      <formula>NOT(ISERROR(SEARCH("RTT",AAG3)))</formula>
    </cfRule>
    <cfRule type="containsText" dxfId="34024" priority="63263" stopIfTrue="1" operator="containsText" text="REPOS">
      <formula>NOT(ISERROR(SEARCH("REPOS",AAG3)))</formula>
    </cfRule>
    <cfRule type="containsText" dxfId="34023" priority="63264" stopIfTrue="1" operator="containsText" text="FORMATION">
      <formula>NOT(ISERROR(SEARCH("FORMATION",AAG3)))</formula>
    </cfRule>
  </conditionalFormatting>
  <conditionalFormatting sqref="AAG3">
    <cfRule type="expression" dxfId="34022" priority="63249" stopIfTrue="1">
      <formula>WEEKDAY(ZZ$1)=1</formula>
    </cfRule>
    <cfRule type="expression" dxfId="34021" priority="63250" stopIfTrue="1">
      <formula>WEEKDAY(ZZ$1)=7</formula>
    </cfRule>
    <cfRule type="containsText" dxfId="34020" priority="63251" stopIfTrue="1" operator="containsText" text="Maladie">
      <formula>NOT(ISERROR(SEARCH("Maladie",AAG3)))</formula>
    </cfRule>
    <cfRule type="endsWith" dxfId="34019" priority="63252" stopIfTrue="1" operator="endsWith" text="AT">
      <formula>RIGHT(AAG3,LEN("AT"))="AT"</formula>
    </cfRule>
    <cfRule type="containsText" dxfId="34018" priority="63253" stopIfTrue="1" operator="containsText" text="Congés">
      <formula>NOT(ISERROR(SEARCH("Congés",AAG3)))</formula>
    </cfRule>
    <cfRule type="containsText" dxfId="34017" priority="63254" stopIfTrue="1" operator="containsText" text="RTT">
      <formula>NOT(ISERROR(SEARCH("RTT",AAG3)))</formula>
    </cfRule>
    <cfRule type="containsText" dxfId="34016" priority="63255" stopIfTrue="1" operator="containsText" text="REPOS">
      <formula>NOT(ISERROR(SEARCH("REPOS",AAG3)))</formula>
    </cfRule>
    <cfRule type="containsText" dxfId="34015" priority="63256" stopIfTrue="1" operator="containsText" text="FORMATION">
      <formula>NOT(ISERROR(SEARCH("FORMATION",AAG3)))</formula>
    </cfRule>
  </conditionalFormatting>
  <conditionalFormatting sqref="AAG3">
    <cfRule type="containsText" dxfId="34014" priority="63247" stopIfTrue="1" operator="containsText" text="RECUP DEBIT">
      <formula>NOT(ISERROR(SEARCH("RECUP DEBIT",AAG3)))</formula>
    </cfRule>
    <cfRule type="containsText" dxfId="34013" priority="63248" stopIfTrue="1" operator="containsText" text="Bonification">
      <formula>NOT(ISERROR(SEARCH("Bonification",AAG3)))</formula>
    </cfRule>
  </conditionalFormatting>
  <conditionalFormatting sqref="AAG3">
    <cfRule type="containsText" dxfId="34012" priority="63245" stopIfTrue="1" operator="containsText" text="RECUP DEBIT">
      <formula>NOT(ISERROR(SEARCH("RECUP DEBIT",AAG3)))</formula>
    </cfRule>
    <cfRule type="containsText" dxfId="34011" priority="63246" stopIfTrue="1" operator="containsText" text="Bonification">
      <formula>NOT(ISERROR(SEARCH("Bonification",AAG3)))</formula>
    </cfRule>
  </conditionalFormatting>
  <conditionalFormatting sqref="AAG3">
    <cfRule type="expression" dxfId="34010" priority="63237" stopIfTrue="1">
      <formula>WEEKDAY(ZZ$1)=1</formula>
    </cfRule>
    <cfRule type="expression" dxfId="34009" priority="63238" stopIfTrue="1">
      <formula>WEEKDAY(ZZ$1)=7</formula>
    </cfRule>
    <cfRule type="containsText" dxfId="34008" priority="63239" stopIfTrue="1" operator="containsText" text="Maladie">
      <formula>NOT(ISERROR(SEARCH("Maladie",AAG3)))</formula>
    </cfRule>
    <cfRule type="endsWith" dxfId="34007" priority="63240" stopIfTrue="1" operator="endsWith" text="AT">
      <formula>RIGHT(AAG3,LEN("AT"))="AT"</formula>
    </cfRule>
    <cfRule type="containsText" dxfId="34006" priority="63241" stopIfTrue="1" operator="containsText" text="Congés">
      <formula>NOT(ISERROR(SEARCH("Congés",AAG3)))</formula>
    </cfRule>
    <cfRule type="containsText" dxfId="34005" priority="63242" stopIfTrue="1" operator="containsText" text="RTT">
      <formula>NOT(ISERROR(SEARCH("RTT",AAG3)))</formula>
    </cfRule>
    <cfRule type="containsText" dxfId="34004" priority="63243" stopIfTrue="1" operator="containsText" text="REPOS">
      <formula>NOT(ISERROR(SEARCH("REPOS",AAG3)))</formula>
    </cfRule>
    <cfRule type="containsText" dxfId="34003" priority="63244" stopIfTrue="1" operator="containsText" text="FORMATION">
      <formula>NOT(ISERROR(SEARCH("FORMATION",AAG3)))</formula>
    </cfRule>
  </conditionalFormatting>
  <conditionalFormatting sqref="AAG3">
    <cfRule type="expression" dxfId="34002" priority="63229" stopIfTrue="1">
      <formula>WEEKDAY(ZZ$1)=1</formula>
    </cfRule>
    <cfRule type="expression" dxfId="34001" priority="63230" stopIfTrue="1">
      <formula>WEEKDAY(ZZ$1)=7</formula>
    </cfRule>
    <cfRule type="containsText" dxfId="34000" priority="63231" stopIfTrue="1" operator="containsText" text="Maladie">
      <formula>NOT(ISERROR(SEARCH("Maladie",AAG3)))</formula>
    </cfRule>
    <cfRule type="endsWith" dxfId="33999" priority="63232" stopIfTrue="1" operator="endsWith" text="AT">
      <formula>RIGHT(AAG3,LEN("AT"))="AT"</formula>
    </cfRule>
    <cfRule type="containsText" dxfId="33998" priority="63233" stopIfTrue="1" operator="containsText" text="Congés">
      <formula>NOT(ISERROR(SEARCH("Congés",AAG3)))</formula>
    </cfRule>
    <cfRule type="containsText" dxfId="33997" priority="63234" stopIfTrue="1" operator="containsText" text="RTT">
      <formula>NOT(ISERROR(SEARCH("RTT",AAG3)))</formula>
    </cfRule>
    <cfRule type="containsText" dxfId="33996" priority="63235" stopIfTrue="1" operator="containsText" text="REPOS">
      <formula>NOT(ISERROR(SEARCH("REPOS",AAG3)))</formula>
    </cfRule>
    <cfRule type="containsText" dxfId="33995" priority="63236" stopIfTrue="1" operator="containsText" text="FORMATION">
      <formula>NOT(ISERROR(SEARCH("FORMATION",AAG3)))</formula>
    </cfRule>
  </conditionalFormatting>
  <conditionalFormatting sqref="AAG3">
    <cfRule type="expression" dxfId="33994" priority="63221" stopIfTrue="1">
      <formula>WEEKDAY(AAG$1)=1</formula>
    </cfRule>
    <cfRule type="expression" dxfId="33993" priority="63222" stopIfTrue="1">
      <formula>WEEKDAY(AAG$1)=7</formula>
    </cfRule>
    <cfRule type="containsText" dxfId="33992" priority="63223" stopIfTrue="1" operator="containsText" text="Maladie">
      <formula>NOT(ISERROR(SEARCH("Maladie",AAG3)))</formula>
    </cfRule>
    <cfRule type="endsWith" dxfId="33991" priority="63224" stopIfTrue="1" operator="endsWith" text="AT">
      <formula>RIGHT(AAG3,LEN("AT"))="AT"</formula>
    </cfRule>
    <cfRule type="containsText" dxfId="33990" priority="63225" stopIfTrue="1" operator="containsText" text="Congés">
      <formula>NOT(ISERROR(SEARCH("Congés",AAG3)))</formula>
    </cfRule>
    <cfRule type="containsText" dxfId="33989" priority="63226" stopIfTrue="1" operator="containsText" text="RTT">
      <formula>NOT(ISERROR(SEARCH("RTT",AAG3)))</formula>
    </cfRule>
    <cfRule type="containsText" dxfId="33988" priority="63227" stopIfTrue="1" operator="containsText" text="FORMATION">
      <formula>NOT(ISERROR(SEARCH("FORMATION",AAG3)))</formula>
    </cfRule>
    <cfRule type="containsText" dxfId="33987" priority="63228" stopIfTrue="1" operator="containsText" text="REPOS">
      <formula>NOT(ISERROR(SEARCH("REPOS",AAG3)))</formula>
    </cfRule>
  </conditionalFormatting>
  <conditionalFormatting sqref="AAG3">
    <cfRule type="containsText" dxfId="33986" priority="63219" stopIfTrue="1" operator="containsText" text="RECUP DEBIT">
      <formula>NOT(ISERROR(SEARCH("RECUP DEBIT",AAG3)))</formula>
    </cfRule>
    <cfRule type="containsText" dxfId="33985" priority="63220" stopIfTrue="1" operator="containsText" text="Bonification">
      <formula>NOT(ISERROR(SEARCH("Bonification",AAG3)))</formula>
    </cfRule>
  </conditionalFormatting>
  <conditionalFormatting sqref="AAG3">
    <cfRule type="containsText" dxfId="33984" priority="63217" stopIfTrue="1" operator="containsText" text="RECUP DEBIT">
      <formula>NOT(ISERROR(SEARCH("RECUP DEBIT",AAG3)))</formula>
    </cfRule>
    <cfRule type="containsText" dxfId="33983" priority="63218" stopIfTrue="1" operator="containsText" text="Bonification">
      <formula>NOT(ISERROR(SEARCH("Bonification",AAG3)))</formula>
    </cfRule>
  </conditionalFormatting>
  <conditionalFormatting sqref="AAG3">
    <cfRule type="expression" dxfId="33982" priority="63209" stopIfTrue="1">
      <formula>WEEKDAY(ZZ$1)=1</formula>
    </cfRule>
    <cfRule type="expression" dxfId="33981" priority="63210" stopIfTrue="1">
      <formula>WEEKDAY(ZZ$1)=7</formula>
    </cfRule>
    <cfRule type="containsText" dxfId="33980" priority="63211" stopIfTrue="1" operator="containsText" text="Maladie">
      <formula>NOT(ISERROR(SEARCH("Maladie",AAG3)))</formula>
    </cfRule>
    <cfRule type="endsWith" dxfId="33979" priority="63212" stopIfTrue="1" operator="endsWith" text="AT">
      <formula>RIGHT(AAG3,LEN("AT"))="AT"</formula>
    </cfRule>
    <cfRule type="containsText" dxfId="33978" priority="63213" stopIfTrue="1" operator="containsText" text="Congés">
      <formula>NOT(ISERROR(SEARCH("Congés",AAG3)))</formula>
    </cfRule>
    <cfRule type="containsText" dxfId="33977" priority="63214" stopIfTrue="1" operator="containsText" text="RTT">
      <formula>NOT(ISERROR(SEARCH("RTT",AAG3)))</formula>
    </cfRule>
    <cfRule type="containsText" dxfId="33976" priority="63215" stopIfTrue="1" operator="containsText" text="REPOS">
      <formula>NOT(ISERROR(SEARCH("REPOS",AAG3)))</formula>
    </cfRule>
    <cfRule type="containsText" dxfId="33975" priority="63216" stopIfTrue="1" operator="containsText" text="FORMATION">
      <formula>NOT(ISERROR(SEARCH("FORMATION",AAG3)))</formula>
    </cfRule>
  </conditionalFormatting>
  <conditionalFormatting sqref="AAG3">
    <cfRule type="expression" dxfId="33974" priority="63201" stopIfTrue="1">
      <formula>WEEKDAY(ZZ$1)=1</formula>
    </cfRule>
    <cfRule type="expression" dxfId="33973" priority="63202" stopIfTrue="1">
      <formula>WEEKDAY(ZZ$1)=7</formula>
    </cfRule>
    <cfRule type="containsText" dxfId="33972" priority="63203" stopIfTrue="1" operator="containsText" text="Maladie">
      <formula>NOT(ISERROR(SEARCH("Maladie",AAG3)))</formula>
    </cfRule>
    <cfRule type="endsWith" dxfId="33971" priority="63204" stopIfTrue="1" operator="endsWith" text="AT">
      <formula>RIGHT(AAG3,LEN("AT"))="AT"</formula>
    </cfRule>
    <cfRule type="containsText" dxfId="33970" priority="63205" stopIfTrue="1" operator="containsText" text="Congés">
      <formula>NOT(ISERROR(SEARCH("Congés",AAG3)))</formula>
    </cfRule>
    <cfRule type="containsText" dxfId="33969" priority="63206" stopIfTrue="1" operator="containsText" text="RTT">
      <formula>NOT(ISERROR(SEARCH("RTT",AAG3)))</formula>
    </cfRule>
    <cfRule type="containsText" dxfId="33968" priority="63207" stopIfTrue="1" operator="containsText" text="REPOS">
      <formula>NOT(ISERROR(SEARCH("REPOS",AAG3)))</formula>
    </cfRule>
    <cfRule type="containsText" dxfId="33967" priority="63208" stopIfTrue="1" operator="containsText" text="FORMATION">
      <formula>NOT(ISERROR(SEARCH("FORMATION",AAG3)))</formula>
    </cfRule>
  </conditionalFormatting>
  <conditionalFormatting sqref="AAG3">
    <cfRule type="containsText" dxfId="33966" priority="63199" stopIfTrue="1" operator="containsText" text="RECUP DEBIT">
      <formula>NOT(ISERROR(SEARCH("RECUP DEBIT",AAG3)))</formula>
    </cfRule>
    <cfRule type="containsText" dxfId="33965" priority="63200" stopIfTrue="1" operator="containsText" text="Bonification">
      <formula>NOT(ISERROR(SEARCH("Bonification",AAG3)))</formula>
    </cfRule>
  </conditionalFormatting>
  <conditionalFormatting sqref="AAG3">
    <cfRule type="expression" dxfId="33964" priority="63191" stopIfTrue="1">
      <formula>WEEKDAY(ZZ$1)=1</formula>
    </cfRule>
    <cfRule type="expression" dxfId="33963" priority="63192" stopIfTrue="1">
      <formula>WEEKDAY(ZZ$1)=7</formula>
    </cfRule>
    <cfRule type="containsText" dxfId="33962" priority="63193" stopIfTrue="1" operator="containsText" text="Maladie">
      <formula>NOT(ISERROR(SEARCH("Maladie",AAG3)))</formula>
    </cfRule>
    <cfRule type="endsWith" dxfId="33961" priority="63194" stopIfTrue="1" operator="endsWith" text="AT">
      <formula>RIGHT(AAG3,LEN("AT"))="AT"</formula>
    </cfRule>
    <cfRule type="containsText" dxfId="33960" priority="63195" stopIfTrue="1" operator="containsText" text="Congés">
      <formula>NOT(ISERROR(SEARCH("Congés",AAG3)))</formula>
    </cfRule>
    <cfRule type="containsText" dxfId="33959" priority="63196" stopIfTrue="1" operator="containsText" text="RTT">
      <formula>NOT(ISERROR(SEARCH("RTT",AAG3)))</formula>
    </cfRule>
    <cfRule type="containsText" dxfId="33958" priority="63197" stopIfTrue="1" operator="containsText" text="REPOS">
      <formula>NOT(ISERROR(SEARCH("REPOS",AAG3)))</formula>
    </cfRule>
    <cfRule type="containsText" dxfId="33957" priority="63198" stopIfTrue="1" operator="containsText" text="FORMATION">
      <formula>NOT(ISERROR(SEARCH("FORMATION",AAG3)))</formula>
    </cfRule>
  </conditionalFormatting>
  <conditionalFormatting sqref="AAG3">
    <cfRule type="expression" dxfId="33956" priority="63183" stopIfTrue="1">
      <formula>WEEKDAY(ZZ$1)=1</formula>
    </cfRule>
    <cfRule type="expression" dxfId="33955" priority="63184" stopIfTrue="1">
      <formula>WEEKDAY(ZZ$1)=7</formula>
    </cfRule>
    <cfRule type="containsText" dxfId="33954" priority="63185" stopIfTrue="1" operator="containsText" text="Maladie">
      <formula>NOT(ISERROR(SEARCH("Maladie",AAG3)))</formula>
    </cfRule>
    <cfRule type="endsWith" dxfId="33953" priority="63186" stopIfTrue="1" operator="endsWith" text="AT">
      <formula>RIGHT(AAG3,LEN("AT"))="AT"</formula>
    </cfRule>
    <cfRule type="containsText" dxfId="33952" priority="63187" stopIfTrue="1" operator="containsText" text="Congés">
      <formula>NOT(ISERROR(SEARCH("Congés",AAG3)))</formula>
    </cfRule>
    <cfRule type="containsText" dxfId="33951" priority="63188" stopIfTrue="1" operator="containsText" text="RTT">
      <formula>NOT(ISERROR(SEARCH("RTT",AAG3)))</formula>
    </cfRule>
    <cfRule type="containsText" dxfId="33950" priority="63189" stopIfTrue="1" operator="containsText" text="REPOS">
      <formula>NOT(ISERROR(SEARCH("REPOS",AAG3)))</formula>
    </cfRule>
    <cfRule type="containsText" dxfId="33949" priority="63190" stopIfTrue="1" operator="containsText" text="FORMATION">
      <formula>NOT(ISERROR(SEARCH("FORMATION",AAG3)))</formula>
    </cfRule>
  </conditionalFormatting>
  <conditionalFormatting sqref="AAG3">
    <cfRule type="containsText" dxfId="33948" priority="63181" stopIfTrue="1" operator="containsText" text="RECUP DEBIT">
      <formula>NOT(ISERROR(SEARCH("RECUP DEBIT",AAG3)))</formula>
    </cfRule>
    <cfRule type="containsText" dxfId="33947" priority="63182" stopIfTrue="1" operator="containsText" text="Bonification">
      <formula>NOT(ISERROR(SEARCH("Bonification",AAG3)))</formula>
    </cfRule>
  </conditionalFormatting>
  <conditionalFormatting sqref="AAG3">
    <cfRule type="containsText" dxfId="33946" priority="63179" stopIfTrue="1" operator="containsText" text="RECUP DEBIT">
      <formula>NOT(ISERROR(SEARCH("RECUP DEBIT",AAG3)))</formula>
    </cfRule>
    <cfRule type="containsText" dxfId="33945" priority="63180" stopIfTrue="1" operator="containsText" text="Bonification">
      <formula>NOT(ISERROR(SEARCH("Bonification",AAG3)))</formula>
    </cfRule>
  </conditionalFormatting>
  <conditionalFormatting sqref="AAG3">
    <cfRule type="expression" dxfId="33944" priority="63171" stopIfTrue="1">
      <formula>WEEKDAY(ZZ$1)=1</formula>
    </cfRule>
    <cfRule type="expression" dxfId="33943" priority="63172" stopIfTrue="1">
      <formula>WEEKDAY(ZZ$1)=7</formula>
    </cfRule>
    <cfRule type="containsText" dxfId="33942" priority="63173" stopIfTrue="1" operator="containsText" text="Maladie">
      <formula>NOT(ISERROR(SEARCH("Maladie",AAG3)))</formula>
    </cfRule>
    <cfRule type="endsWith" dxfId="33941" priority="63174" stopIfTrue="1" operator="endsWith" text="AT">
      <formula>RIGHT(AAG3,LEN("AT"))="AT"</formula>
    </cfRule>
    <cfRule type="containsText" dxfId="33940" priority="63175" stopIfTrue="1" operator="containsText" text="Congés">
      <formula>NOT(ISERROR(SEARCH("Congés",AAG3)))</formula>
    </cfRule>
    <cfRule type="containsText" dxfId="33939" priority="63176" stopIfTrue="1" operator="containsText" text="RTT">
      <formula>NOT(ISERROR(SEARCH("RTT",AAG3)))</formula>
    </cfRule>
    <cfRule type="containsText" dxfId="33938" priority="63177" stopIfTrue="1" operator="containsText" text="REPOS">
      <formula>NOT(ISERROR(SEARCH("REPOS",AAG3)))</formula>
    </cfRule>
    <cfRule type="containsText" dxfId="33937" priority="63178" stopIfTrue="1" operator="containsText" text="FORMATION">
      <formula>NOT(ISERROR(SEARCH("FORMATION",AAG3)))</formula>
    </cfRule>
  </conditionalFormatting>
  <conditionalFormatting sqref="AAG3">
    <cfRule type="expression" dxfId="33936" priority="63163" stopIfTrue="1">
      <formula>WEEKDAY(ZZ$1)=1</formula>
    </cfRule>
    <cfRule type="expression" dxfId="33935" priority="63164" stopIfTrue="1">
      <formula>WEEKDAY(ZZ$1)=7</formula>
    </cfRule>
    <cfRule type="containsText" dxfId="33934" priority="63165" stopIfTrue="1" operator="containsText" text="Maladie">
      <formula>NOT(ISERROR(SEARCH("Maladie",AAG3)))</formula>
    </cfRule>
    <cfRule type="endsWith" dxfId="33933" priority="63166" stopIfTrue="1" operator="endsWith" text="AT">
      <formula>RIGHT(AAG3,LEN("AT"))="AT"</formula>
    </cfRule>
    <cfRule type="containsText" dxfId="33932" priority="63167" stopIfTrue="1" operator="containsText" text="Congés">
      <formula>NOT(ISERROR(SEARCH("Congés",AAG3)))</formula>
    </cfRule>
    <cfRule type="containsText" dxfId="33931" priority="63168" stopIfTrue="1" operator="containsText" text="RTT">
      <formula>NOT(ISERROR(SEARCH("RTT",AAG3)))</formula>
    </cfRule>
    <cfRule type="containsText" dxfId="33930" priority="63169" stopIfTrue="1" operator="containsText" text="REPOS">
      <formula>NOT(ISERROR(SEARCH("REPOS",AAG3)))</formula>
    </cfRule>
    <cfRule type="containsText" dxfId="33929" priority="63170" stopIfTrue="1" operator="containsText" text="FORMATION">
      <formula>NOT(ISERROR(SEARCH("FORMATION",AAG3)))</formula>
    </cfRule>
  </conditionalFormatting>
  <conditionalFormatting sqref="AAG3">
    <cfRule type="expression" dxfId="33928" priority="63155" stopIfTrue="1">
      <formula>WEEKDAY(AAG$1)=1</formula>
    </cfRule>
    <cfRule type="expression" dxfId="33927" priority="63156" stopIfTrue="1">
      <formula>WEEKDAY(AAG$1)=7</formula>
    </cfRule>
    <cfRule type="containsText" dxfId="33926" priority="63157" stopIfTrue="1" operator="containsText" text="Maladie">
      <formula>NOT(ISERROR(SEARCH("Maladie",AAG3)))</formula>
    </cfRule>
    <cfRule type="endsWith" dxfId="33925" priority="63158" stopIfTrue="1" operator="endsWith" text="AT">
      <formula>RIGHT(AAG3,LEN("AT"))="AT"</formula>
    </cfRule>
    <cfRule type="containsText" dxfId="33924" priority="63159" stopIfTrue="1" operator="containsText" text="Congés">
      <formula>NOT(ISERROR(SEARCH("Congés",AAG3)))</formula>
    </cfRule>
    <cfRule type="containsText" dxfId="33923" priority="63160" stopIfTrue="1" operator="containsText" text="RTT">
      <formula>NOT(ISERROR(SEARCH("RTT",AAG3)))</formula>
    </cfRule>
    <cfRule type="containsText" dxfId="33922" priority="63161" stopIfTrue="1" operator="containsText" text="FORMATION">
      <formula>NOT(ISERROR(SEARCH("FORMATION",AAG3)))</formula>
    </cfRule>
    <cfRule type="containsText" dxfId="33921" priority="63162" stopIfTrue="1" operator="containsText" text="REPOS">
      <formula>NOT(ISERROR(SEARCH("REPOS",AAG3)))</formula>
    </cfRule>
  </conditionalFormatting>
  <conditionalFormatting sqref="AAG3">
    <cfRule type="containsText" dxfId="33920" priority="63153" stopIfTrue="1" operator="containsText" text="RECUP DEBIT">
      <formula>NOT(ISERROR(SEARCH("RECUP DEBIT",AAG3)))</formula>
    </cfRule>
    <cfRule type="containsText" dxfId="33919" priority="63154" stopIfTrue="1" operator="containsText" text="Bonification">
      <formula>NOT(ISERROR(SEARCH("Bonification",AAG3)))</formula>
    </cfRule>
  </conditionalFormatting>
  <conditionalFormatting sqref="AAG3">
    <cfRule type="containsText" dxfId="33918" priority="63151" stopIfTrue="1" operator="containsText" text="RECUP DEBIT">
      <formula>NOT(ISERROR(SEARCH("RECUP DEBIT",AAG3)))</formula>
    </cfRule>
    <cfRule type="containsText" dxfId="33917" priority="63152" stopIfTrue="1" operator="containsText" text="Bonification">
      <formula>NOT(ISERROR(SEARCH("Bonification",AAG3)))</formula>
    </cfRule>
  </conditionalFormatting>
  <conditionalFormatting sqref="AAG3">
    <cfRule type="expression" dxfId="33916" priority="63143" stopIfTrue="1">
      <formula>WEEKDAY(ZZ$1)=1</formula>
    </cfRule>
    <cfRule type="expression" dxfId="33915" priority="63144" stopIfTrue="1">
      <formula>WEEKDAY(ZZ$1)=7</formula>
    </cfRule>
    <cfRule type="containsText" dxfId="33914" priority="63145" stopIfTrue="1" operator="containsText" text="Maladie">
      <formula>NOT(ISERROR(SEARCH("Maladie",AAG3)))</formula>
    </cfRule>
    <cfRule type="endsWith" dxfId="33913" priority="63146" stopIfTrue="1" operator="endsWith" text="AT">
      <formula>RIGHT(AAG3,LEN("AT"))="AT"</formula>
    </cfRule>
    <cfRule type="containsText" dxfId="33912" priority="63147" stopIfTrue="1" operator="containsText" text="Congés">
      <formula>NOT(ISERROR(SEARCH("Congés",AAG3)))</formula>
    </cfRule>
    <cfRule type="containsText" dxfId="33911" priority="63148" stopIfTrue="1" operator="containsText" text="RTT">
      <formula>NOT(ISERROR(SEARCH("RTT",AAG3)))</formula>
    </cfRule>
    <cfRule type="containsText" dxfId="33910" priority="63149" stopIfTrue="1" operator="containsText" text="REPOS">
      <formula>NOT(ISERROR(SEARCH("REPOS",AAG3)))</formula>
    </cfRule>
    <cfRule type="containsText" dxfId="33909" priority="63150" stopIfTrue="1" operator="containsText" text="FORMATION">
      <formula>NOT(ISERROR(SEARCH("FORMATION",AAG3)))</formula>
    </cfRule>
  </conditionalFormatting>
  <conditionalFormatting sqref="AAG3">
    <cfRule type="expression" dxfId="33908" priority="63135" stopIfTrue="1">
      <formula>WEEKDAY(ZZ$1)=1</formula>
    </cfRule>
    <cfRule type="expression" dxfId="33907" priority="63136" stopIfTrue="1">
      <formula>WEEKDAY(ZZ$1)=7</formula>
    </cfRule>
    <cfRule type="containsText" dxfId="33906" priority="63137" stopIfTrue="1" operator="containsText" text="Maladie">
      <formula>NOT(ISERROR(SEARCH("Maladie",AAG3)))</formula>
    </cfRule>
    <cfRule type="endsWith" dxfId="33905" priority="63138" stopIfTrue="1" operator="endsWith" text="AT">
      <formula>RIGHT(AAG3,LEN("AT"))="AT"</formula>
    </cfRule>
    <cfRule type="containsText" dxfId="33904" priority="63139" stopIfTrue="1" operator="containsText" text="Congés">
      <formula>NOT(ISERROR(SEARCH("Congés",AAG3)))</formula>
    </cfRule>
    <cfRule type="containsText" dxfId="33903" priority="63140" stopIfTrue="1" operator="containsText" text="RTT">
      <formula>NOT(ISERROR(SEARCH("RTT",AAG3)))</formula>
    </cfRule>
    <cfRule type="containsText" dxfId="33902" priority="63141" stopIfTrue="1" operator="containsText" text="REPOS">
      <formula>NOT(ISERROR(SEARCH("REPOS",AAG3)))</formula>
    </cfRule>
    <cfRule type="containsText" dxfId="33901" priority="63142" stopIfTrue="1" operator="containsText" text="FORMATION">
      <formula>NOT(ISERROR(SEARCH("FORMATION",AAG3)))</formula>
    </cfRule>
  </conditionalFormatting>
  <conditionalFormatting sqref="ABM1:ACK1 ABF1:ABK1 ABA1:ABD1">
    <cfRule type="expression" dxfId="33900" priority="63020" stopIfTrue="1">
      <formula>WEEKDAY(ABA$1)=1</formula>
    </cfRule>
    <cfRule type="expression" dxfId="33899" priority="63021" stopIfTrue="1">
      <formula>WEEKDAY(ABA$1)=7</formula>
    </cfRule>
    <cfRule type="containsText" dxfId="33898" priority="63022" stopIfTrue="1" operator="containsText" text="Maladie">
      <formula>NOT(ISERROR(SEARCH("Maladie",ABA1)))</formula>
    </cfRule>
    <cfRule type="endsWith" dxfId="33897" priority="63023" stopIfTrue="1" operator="endsWith" text="AT">
      <formula>RIGHT(ABA1,LEN("AT"))="AT"</formula>
    </cfRule>
    <cfRule type="containsText" dxfId="33896" priority="63024" stopIfTrue="1" operator="containsText" text="Congés">
      <formula>NOT(ISERROR(SEARCH("Congés",ABA1)))</formula>
    </cfRule>
    <cfRule type="containsText" dxfId="33895" priority="63025" stopIfTrue="1" operator="containsText" text="RTT">
      <formula>NOT(ISERROR(SEARCH("RTT",ABA1)))</formula>
    </cfRule>
    <cfRule type="containsText" dxfId="33894" priority="63026" stopIfTrue="1" operator="containsText" text="FORMATION">
      <formula>NOT(ISERROR(SEARCH("FORMATION",ABA1)))</formula>
    </cfRule>
    <cfRule type="containsText" dxfId="33893" priority="63027" stopIfTrue="1" operator="containsText" text="REPOS">
      <formula>NOT(ISERROR(SEARCH("REPOS",ABA1)))</formula>
    </cfRule>
  </conditionalFormatting>
  <conditionalFormatting sqref="ABM1:ACK1 ABF1:ABK1 ABA1:ABD1">
    <cfRule type="containsText" dxfId="33892" priority="63018" stopIfTrue="1" operator="containsText" text="RECUP DEBIT">
      <formula>NOT(ISERROR(SEARCH("RECUP DEBIT",ABA1)))</formula>
    </cfRule>
    <cfRule type="containsText" dxfId="33891" priority="63019" stopIfTrue="1" operator="containsText" text="Bonification">
      <formula>NOT(ISERROR(SEARCH("Bonification",ABA1)))</formula>
    </cfRule>
  </conditionalFormatting>
  <conditionalFormatting sqref="ABM1:ACK1 ABF1:ABK1 ABA1:ABD1">
    <cfRule type="containsText" dxfId="33890" priority="63016" stopIfTrue="1" operator="containsText" text="BONIFICATION">
      <formula>NOT(ISERROR(SEARCH("BONIFICATION",ABA1)))</formula>
    </cfRule>
    <cfRule type="containsText" dxfId="33889" priority="63017" stopIfTrue="1" operator="containsText" text="RECUP DEBIT">
      <formula>NOT(ISERROR(SEARCH("RECUP DEBIT",ABA1)))</formula>
    </cfRule>
  </conditionalFormatting>
  <conditionalFormatting sqref="ABM1:ACK1 ABF1:ABK1 ABA1:ABD1">
    <cfRule type="containsText" dxfId="33888" priority="63015" stopIfTrue="1" operator="containsText" text="ENFANT MALADE">
      <formula>NOT(ISERROR(SEARCH("ENFANT MALADE",ABA1)))</formula>
    </cfRule>
  </conditionalFormatting>
  <conditionalFormatting sqref="ABL1">
    <cfRule type="expression" dxfId="33887" priority="58163" stopIfTrue="1">
      <formula>WEEKDAY(ABL$1)=1</formula>
    </cfRule>
    <cfRule type="expression" dxfId="33886" priority="58164" stopIfTrue="1">
      <formula>WEEKDAY(ABL$1)=7</formula>
    </cfRule>
    <cfRule type="containsText" dxfId="33885" priority="58165" stopIfTrue="1" operator="containsText" text="Maladie">
      <formula>NOT(ISERROR(SEARCH("Maladie",ABL1)))</formula>
    </cfRule>
    <cfRule type="endsWith" dxfId="33884" priority="58166" stopIfTrue="1" operator="endsWith" text="AT">
      <formula>RIGHT(ABL1,LEN("AT"))="AT"</formula>
    </cfRule>
    <cfRule type="containsText" dxfId="33883" priority="58167" stopIfTrue="1" operator="containsText" text="Congés">
      <formula>NOT(ISERROR(SEARCH("Congés",ABL1)))</formula>
    </cfRule>
    <cfRule type="containsText" dxfId="33882" priority="58168" stopIfTrue="1" operator="containsText" text="RTT">
      <formula>NOT(ISERROR(SEARCH("RTT",ABL1)))</formula>
    </cfRule>
    <cfRule type="containsText" dxfId="33881" priority="58169" stopIfTrue="1" operator="containsText" text="FORMATION">
      <formula>NOT(ISERROR(SEARCH("FORMATION",ABL1)))</formula>
    </cfRule>
    <cfRule type="containsText" dxfId="33880" priority="58170" stopIfTrue="1" operator="containsText" text="REPOS">
      <formula>NOT(ISERROR(SEARCH("REPOS",ABL1)))</formula>
    </cfRule>
  </conditionalFormatting>
  <conditionalFormatting sqref="ABL1">
    <cfRule type="containsText" dxfId="33879" priority="58161" stopIfTrue="1" operator="containsText" text="RECUP DEBIT">
      <formula>NOT(ISERROR(SEARCH("RECUP DEBIT",ABL1)))</formula>
    </cfRule>
    <cfRule type="containsText" dxfId="33878" priority="58162" stopIfTrue="1" operator="containsText" text="Bonification">
      <formula>NOT(ISERROR(SEARCH("Bonification",ABL1)))</formula>
    </cfRule>
  </conditionalFormatting>
  <conditionalFormatting sqref="ABL1">
    <cfRule type="containsText" dxfId="33877" priority="58159" stopIfTrue="1" operator="containsText" text="BONIFICATION">
      <formula>NOT(ISERROR(SEARCH("BONIFICATION",ABL1)))</formula>
    </cfRule>
    <cfRule type="containsText" dxfId="33876" priority="58160" stopIfTrue="1" operator="containsText" text="RECUP DEBIT">
      <formula>NOT(ISERROR(SEARCH("RECUP DEBIT",ABL1)))</formula>
    </cfRule>
  </conditionalFormatting>
  <conditionalFormatting sqref="ABL1">
    <cfRule type="containsText" dxfId="33875" priority="58158" stopIfTrue="1" operator="containsText" text="ENFANT MALADE">
      <formula>NOT(ISERROR(SEARCH("ENFANT MALADE",ABL1)))</formula>
    </cfRule>
  </conditionalFormatting>
  <conditionalFormatting sqref="ABE1">
    <cfRule type="expression" dxfId="33874" priority="58059" stopIfTrue="1">
      <formula>WEEKDAY(ABE$1)=1</formula>
    </cfRule>
    <cfRule type="expression" dxfId="33873" priority="58060" stopIfTrue="1">
      <formula>WEEKDAY(ABE$1)=7</formula>
    </cfRule>
    <cfRule type="containsText" dxfId="33872" priority="58061" stopIfTrue="1" operator="containsText" text="Maladie">
      <formula>NOT(ISERROR(SEARCH("Maladie",ABE1)))</formula>
    </cfRule>
    <cfRule type="endsWith" dxfId="33871" priority="58062" stopIfTrue="1" operator="endsWith" text="AT">
      <formula>RIGHT(ABE1,LEN("AT"))="AT"</formula>
    </cfRule>
    <cfRule type="containsText" dxfId="33870" priority="58063" stopIfTrue="1" operator="containsText" text="Congés">
      <formula>NOT(ISERROR(SEARCH("Congés",ABE1)))</formula>
    </cfRule>
    <cfRule type="containsText" dxfId="33869" priority="58064" stopIfTrue="1" operator="containsText" text="RTT">
      <formula>NOT(ISERROR(SEARCH("RTT",ABE1)))</formula>
    </cfRule>
    <cfRule type="containsText" dxfId="33868" priority="58065" stopIfTrue="1" operator="containsText" text="FORMATION">
      <formula>NOT(ISERROR(SEARCH("FORMATION",ABE1)))</formula>
    </cfRule>
    <cfRule type="containsText" dxfId="33867" priority="58066" stopIfTrue="1" operator="containsText" text="REPOS">
      <formula>NOT(ISERROR(SEARCH("REPOS",ABE1)))</formula>
    </cfRule>
  </conditionalFormatting>
  <conditionalFormatting sqref="ABE1">
    <cfRule type="containsText" dxfId="33866" priority="58057" stopIfTrue="1" operator="containsText" text="RECUP DEBIT">
      <formula>NOT(ISERROR(SEARCH("RECUP DEBIT",ABE1)))</formula>
    </cfRule>
    <cfRule type="containsText" dxfId="33865" priority="58058" stopIfTrue="1" operator="containsText" text="Bonification">
      <formula>NOT(ISERROR(SEARCH("Bonification",ABE1)))</formula>
    </cfRule>
  </conditionalFormatting>
  <conditionalFormatting sqref="ABE1">
    <cfRule type="containsText" dxfId="33864" priority="58055" stopIfTrue="1" operator="containsText" text="BONIFICATION">
      <formula>NOT(ISERROR(SEARCH("BONIFICATION",ABE1)))</formula>
    </cfRule>
    <cfRule type="containsText" dxfId="33863" priority="58056" stopIfTrue="1" operator="containsText" text="RECUP DEBIT">
      <formula>NOT(ISERROR(SEARCH("RECUP DEBIT",ABE1)))</formula>
    </cfRule>
  </conditionalFormatting>
  <conditionalFormatting sqref="ABE1">
    <cfRule type="containsText" dxfId="33862" priority="58054" stopIfTrue="1" operator="containsText" text="ENFANT MALADE">
      <formula>NOT(ISERROR(SEARCH("ENFANT MALADE",ABE1)))</formula>
    </cfRule>
  </conditionalFormatting>
  <conditionalFormatting sqref="ABP3">
    <cfRule type="containsText" dxfId="33861" priority="47144" stopIfTrue="1" operator="containsText" text="RECUP DEBIT">
      <formula>NOT(ISERROR(SEARCH("RECUP DEBIT",ABP3)))</formula>
    </cfRule>
    <cfRule type="containsText" dxfId="33860" priority="47145" stopIfTrue="1" operator="containsText" text="Bonification">
      <formula>NOT(ISERROR(SEARCH("Bonification",ABP3)))</formula>
    </cfRule>
  </conditionalFormatting>
  <conditionalFormatting sqref="ABP3">
    <cfRule type="expression" dxfId="33859" priority="47120" stopIfTrue="1">
      <formula>WEEKDAY(ABP$1)=1</formula>
    </cfRule>
    <cfRule type="expression" dxfId="33858" priority="47121" stopIfTrue="1">
      <formula>WEEKDAY(ABP$1)=7</formula>
    </cfRule>
    <cfRule type="containsText" dxfId="33857" priority="47122" stopIfTrue="1" operator="containsText" text="Maladie">
      <formula>NOT(ISERROR(SEARCH("Maladie",ABP3)))</formula>
    </cfRule>
    <cfRule type="endsWith" dxfId="33856" priority="47123" stopIfTrue="1" operator="endsWith" text="AT">
      <formula>RIGHT(ABP3,LEN("AT"))="AT"</formula>
    </cfRule>
    <cfRule type="containsText" dxfId="33855" priority="47124" stopIfTrue="1" operator="containsText" text="Congés">
      <formula>NOT(ISERROR(SEARCH("Congés",ABP3)))</formula>
    </cfRule>
    <cfRule type="containsText" dxfId="33854" priority="47125" stopIfTrue="1" operator="containsText" text="RTT">
      <formula>NOT(ISERROR(SEARCH("RTT",ABP3)))</formula>
    </cfRule>
    <cfRule type="containsText" dxfId="33853" priority="47126" stopIfTrue="1" operator="containsText" text="FORMATION">
      <formula>NOT(ISERROR(SEARCH("FORMATION",ABP3)))</formula>
    </cfRule>
    <cfRule type="containsText" dxfId="33852" priority="47127" stopIfTrue="1" operator="containsText" text="REPOS">
      <formula>NOT(ISERROR(SEARCH("REPOS",ABP3)))</formula>
    </cfRule>
  </conditionalFormatting>
  <conditionalFormatting sqref="ABP3">
    <cfRule type="containsText" dxfId="33851" priority="47118" stopIfTrue="1" operator="containsText" text="RECUP DEBIT">
      <formula>NOT(ISERROR(SEARCH("RECUP DEBIT",ABP3)))</formula>
    </cfRule>
    <cfRule type="containsText" dxfId="33850" priority="47119" stopIfTrue="1" operator="containsText" text="Bonification">
      <formula>NOT(ISERROR(SEARCH("Bonification",ABP3)))</formula>
    </cfRule>
  </conditionalFormatting>
  <conditionalFormatting sqref="ABN3">
    <cfRule type="containsText" dxfId="33849" priority="47090" stopIfTrue="1" operator="containsText" text="RECUP DEBIT">
      <formula>NOT(ISERROR(SEARCH("RECUP DEBIT",ABN3)))</formula>
    </cfRule>
    <cfRule type="containsText" dxfId="33848" priority="47091" stopIfTrue="1" operator="containsText" text="Bonification">
      <formula>NOT(ISERROR(SEARCH("Bonification",ABN3)))</formula>
    </cfRule>
  </conditionalFormatting>
  <conditionalFormatting sqref="ABU3">
    <cfRule type="expression" dxfId="33847" priority="46849" stopIfTrue="1">
      <formula>WEEKDAY(ABU$1)=1</formula>
    </cfRule>
    <cfRule type="expression" dxfId="33846" priority="46850" stopIfTrue="1">
      <formula>WEEKDAY(ABU$1)=7</formula>
    </cfRule>
    <cfRule type="containsText" dxfId="33845" priority="46851" stopIfTrue="1" operator="containsText" text="Maladie">
      <formula>NOT(ISERROR(SEARCH("Maladie",ABU3)))</formula>
    </cfRule>
    <cfRule type="endsWith" dxfId="33844" priority="46852" stopIfTrue="1" operator="endsWith" text="AT">
      <formula>RIGHT(ABU3,LEN("AT"))="AT"</formula>
    </cfRule>
    <cfRule type="containsText" dxfId="33843" priority="46853" stopIfTrue="1" operator="containsText" text="Congés">
      <formula>NOT(ISERROR(SEARCH("Congés",ABU3)))</formula>
    </cfRule>
    <cfRule type="containsText" dxfId="33842" priority="46854" stopIfTrue="1" operator="containsText" text="RTT">
      <formula>NOT(ISERROR(SEARCH("RTT",ABU3)))</formula>
    </cfRule>
    <cfRule type="containsText" dxfId="33841" priority="46855" stopIfTrue="1" operator="containsText" text="FORMATION">
      <formula>NOT(ISERROR(SEARCH("FORMATION",ABU3)))</formula>
    </cfRule>
    <cfRule type="containsText" dxfId="33840" priority="46856" stopIfTrue="1" operator="containsText" text="REPOS">
      <formula>NOT(ISERROR(SEARCH("REPOS",ABU3)))</formula>
    </cfRule>
  </conditionalFormatting>
  <conditionalFormatting sqref="ABU3">
    <cfRule type="containsText" dxfId="33839" priority="46847" stopIfTrue="1" operator="containsText" text="RECUP DEBIT">
      <formula>NOT(ISERROR(SEARCH("RECUP DEBIT",ABU3)))</formula>
    </cfRule>
    <cfRule type="containsText" dxfId="33838" priority="46848" stopIfTrue="1" operator="containsText" text="Bonification">
      <formula>NOT(ISERROR(SEARCH("Bonification",ABU3)))</formula>
    </cfRule>
  </conditionalFormatting>
  <conditionalFormatting sqref="ACC2:ACD2">
    <cfRule type="containsText" dxfId="33837" priority="45827" stopIfTrue="1" operator="containsText" text="RECUP DEBIT">
      <formula>NOT(ISERROR(SEARCH("RECUP DEBIT",ACC2)))</formula>
    </cfRule>
    <cfRule type="containsText" dxfId="33836" priority="45828" stopIfTrue="1" operator="containsText" text="Bonification">
      <formula>NOT(ISERROR(SEARCH("Bonification",ACC2)))</formula>
    </cfRule>
  </conditionalFormatting>
  <conditionalFormatting sqref="ACD3">
    <cfRule type="containsText" dxfId="33835" priority="45707" stopIfTrue="1" operator="containsText" text="RECUP DEBIT">
      <formula>NOT(ISERROR(SEARCH("RECUP DEBIT",ACD3)))</formula>
    </cfRule>
    <cfRule type="containsText" dxfId="33834" priority="45708" stopIfTrue="1" operator="containsText" text="Bonification">
      <formula>NOT(ISERROR(SEARCH("Bonification",ACD3)))</formula>
    </cfRule>
  </conditionalFormatting>
  <conditionalFormatting sqref="ACD3">
    <cfRule type="expression" dxfId="33833" priority="45661" stopIfTrue="1">
      <formula>WEEKDAY(ABW$1)=1</formula>
    </cfRule>
    <cfRule type="expression" dxfId="33832" priority="45662" stopIfTrue="1">
      <formula>WEEKDAY(ABW$1)=7</formula>
    </cfRule>
    <cfRule type="containsText" dxfId="33831" priority="45663" stopIfTrue="1" operator="containsText" text="Maladie">
      <formula>NOT(ISERROR(SEARCH("Maladie",ACD3)))</formula>
    </cfRule>
    <cfRule type="endsWith" dxfId="33830" priority="45664" stopIfTrue="1" operator="endsWith" text="AT">
      <formula>RIGHT(ACD3,LEN("AT"))="AT"</formula>
    </cfRule>
    <cfRule type="containsText" dxfId="33829" priority="45665" stopIfTrue="1" operator="containsText" text="Congés">
      <formula>NOT(ISERROR(SEARCH("Congés",ACD3)))</formula>
    </cfRule>
    <cfRule type="containsText" dxfId="33828" priority="45666" stopIfTrue="1" operator="containsText" text="RTT">
      <formula>NOT(ISERROR(SEARCH("RTT",ACD3)))</formula>
    </cfRule>
    <cfRule type="containsText" dxfId="33827" priority="45667" stopIfTrue="1" operator="containsText" text="REPOS">
      <formula>NOT(ISERROR(SEARCH("REPOS",ACD3)))</formula>
    </cfRule>
    <cfRule type="containsText" dxfId="33826" priority="45668" stopIfTrue="1" operator="containsText" text="FORMATION">
      <formula>NOT(ISERROR(SEARCH("FORMATION",ACD3)))</formula>
    </cfRule>
  </conditionalFormatting>
  <conditionalFormatting sqref="ABY3">
    <cfRule type="expression" dxfId="33825" priority="45653" stopIfTrue="1">
      <formula>WEEKDAY(ABY$1)=1</formula>
    </cfRule>
    <cfRule type="expression" dxfId="33824" priority="45654" stopIfTrue="1">
      <formula>WEEKDAY(ABY$1)=7</formula>
    </cfRule>
    <cfRule type="containsText" dxfId="33823" priority="45655" stopIfTrue="1" operator="containsText" text="Maladie">
      <formula>NOT(ISERROR(SEARCH("Maladie",ABY3)))</formula>
    </cfRule>
    <cfRule type="endsWith" dxfId="33822" priority="45656" stopIfTrue="1" operator="endsWith" text="AT">
      <formula>RIGHT(ABY3,LEN("AT"))="AT"</formula>
    </cfRule>
    <cfRule type="containsText" dxfId="33821" priority="45657" stopIfTrue="1" operator="containsText" text="Congés">
      <formula>NOT(ISERROR(SEARCH("Congés",ABY3)))</formula>
    </cfRule>
    <cfRule type="containsText" dxfId="33820" priority="45658" stopIfTrue="1" operator="containsText" text="RTT">
      <formula>NOT(ISERROR(SEARCH("RTT",ABY3)))</formula>
    </cfRule>
    <cfRule type="containsText" dxfId="33819" priority="45659" stopIfTrue="1" operator="containsText" text="FORMATION">
      <formula>NOT(ISERROR(SEARCH("FORMATION",ABY3)))</formula>
    </cfRule>
    <cfRule type="containsText" dxfId="33818" priority="45660" stopIfTrue="1" operator="containsText" text="REPOS">
      <formula>NOT(ISERROR(SEARCH("REPOS",ABY3)))</formula>
    </cfRule>
  </conditionalFormatting>
  <conditionalFormatting sqref="ABY3">
    <cfRule type="containsText" dxfId="33817" priority="45651" stopIfTrue="1" operator="containsText" text="RECUP DEBIT">
      <formula>NOT(ISERROR(SEARCH("RECUP DEBIT",ABY3)))</formula>
    </cfRule>
    <cfRule type="containsText" dxfId="33816" priority="45652" stopIfTrue="1" operator="containsText" text="Bonification">
      <formula>NOT(ISERROR(SEARCH("Bonification",ABY3)))</formula>
    </cfRule>
  </conditionalFormatting>
  <conditionalFormatting sqref="ABM2:ABP2">
    <cfRule type="expression" dxfId="33815" priority="47240" stopIfTrue="1">
      <formula>WEEKDAY(ABM$1)=1</formula>
    </cfRule>
    <cfRule type="expression" dxfId="33814" priority="47241" stopIfTrue="1">
      <formula>WEEKDAY(ABM$1)=7</formula>
    </cfRule>
    <cfRule type="containsText" dxfId="33813" priority="47242" stopIfTrue="1" operator="containsText" text="Maladie">
      <formula>NOT(ISERROR(SEARCH("Maladie",ABM2)))</formula>
    </cfRule>
    <cfRule type="endsWith" dxfId="33812" priority="47243" stopIfTrue="1" operator="endsWith" text="AT">
      <formula>RIGHT(ABM2,LEN("AT"))="AT"</formula>
    </cfRule>
    <cfRule type="containsText" dxfId="33811" priority="47244" stopIfTrue="1" operator="containsText" text="Congés">
      <formula>NOT(ISERROR(SEARCH("Congés",ABM2)))</formula>
    </cfRule>
    <cfRule type="containsText" dxfId="33810" priority="47245" stopIfTrue="1" operator="containsText" text="RTT">
      <formula>NOT(ISERROR(SEARCH("RTT",ABM2)))</formula>
    </cfRule>
    <cfRule type="containsText" dxfId="33809" priority="47246" stopIfTrue="1" operator="containsText" text="FORMATION">
      <formula>NOT(ISERROR(SEARCH("FORMATION",ABM2)))</formula>
    </cfRule>
    <cfRule type="containsText" dxfId="33808" priority="47247" stopIfTrue="1" operator="containsText" text="REPOS">
      <formula>NOT(ISERROR(SEARCH("REPOS",ABM2)))</formula>
    </cfRule>
  </conditionalFormatting>
  <conditionalFormatting sqref="ABM2:ABP2">
    <cfRule type="containsText" dxfId="33807" priority="47238" stopIfTrue="1" operator="containsText" text="RECUP DEBIT">
      <formula>NOT(ISERROR(SEARCH("RECUP DEBIT",ABM2)))</formula>
    </cfRule>
    <cfRule type="containsText" dxfId="33806" priority="47239" stopIfTrue="1" operator="containsText" text="Bonification">
      <formula>NOT(ISERROR(SEARCH("Bonification",ABM2)))</formula>
    </cfRule>
  </conditionalFormatting>
  <conditionalFormatting sqref="ABM2:ABP2">
    <cfRule type="containsText" dxfId="33805" priority="47236" stopIfTrue="1" operator="containsText" text="BONIFICATION">
      <formula>NOT(ISERROR(SEARCH("BONIFICATION",ABM2)))</formula>
    </cfRule>
    <cfRule type="containsText" dxfId="33804" priority="47237" stopIfTrue="1" operator="containsText" text="RECUP DEBIT">
      <formula>NOT(ISERROR(SEARCH("RECUP DEBIT",ABM2)))</formula>
    </cfRule>
  </conditionalFormatting>
  <conditionalFormatting sqref="ABM2:ABP2">
    <cfRule type="containsText" dxfId="33803" priority="47235" stopIfTrue="1" operator="containsText" text="ENFANT MALADE">
      <formula>NOT(ISERROR(SEARCH("ENFANT MALADE",ABM2)))</formula>
    </cfRule>
  </conditionalFormatting>
  <conditionalFormatting sqref="ABO2:ABP2">
    <cfRule type="expression" dxfId="33802" priority="47227" stopIfTrue="1">
      <formula>WEEKDAY(ABO$1)=1</formula>
    </cfRule>
    <cfRule type="expression" dxfId="33801" priority="47228" stopIfTrue="1">
      <formula>WEEKDAY(ABO$1)=7</formula>
    </cfRule>
    <cfRule type="containsText" dxfId="33800" priority="47229" stopIfTrue="1" operator="containsText" text="Maladie">
      <formula>NOT(ISERROR(SEARCH("Maladie",ABO2)))</formula>
    </cfRule>
    <cfRule type="endsWith" dxfId="33799" priority="47230" stopIfTrue="1" operator="endsWith" text="AT">
      <formula>RIGHT(ABO2,LEN("AT"))="AT"</formula>
    </cfRule>
    <cfRule type="containsText" dxfId="33798" priority="47231" stopIfTrue="1" operator="containsText" text="Congés">
      <formula>NOT(ISERROR(SEARCH("Congés",ABO2)))</formula>
    </cfRule>
    <cfRule type="containsText" dxfId="33797" priority="47232" stopIfTrue="1" operator="containsText" text="RTT">
      <formula>NOT(ISERROR(SEARCH("RTT",ABO2)))</formula>
    </cfRule>
    <cfRule type="containsText" dxfId="33796" priority="47233" stopIfTrue="1" operator="containsText" text="FORMATION">
      <formula>NOT(ISERROR(SEARCH("FORMATION",ABO2)))</formula>
    </cfRule>
    <cfRule type="containsText" dxfId="33795" priority="47234" stopIfTrue="1" operator="containsText" text="REPOS">
      <formula>NOT(ISERROR(SEARCH("REPOS",ABO2)))</formula>
    </cfRule>
  </conditionalFormatting>
  <conditionalFormatting sqref="ABO2:ABP2">
    <cfRule type="containsText" dxfId="33794" priority="47225" stopIfTrue="1" operator="containsText" text="RECUP DEBIT">
      <formula>NOT(ISERROR(SEARCH("RECUP DEBIT",ABO2)))</formula>
    </cfRule>
    <cfRule type="containsText" dxfId="33793" priority="47226" stopIfTrue="1" operator="containsText" text="Bonification">
      <formula>NOT(ISERROR(SEARCH("Bonification",ABO2)))</formula>
    </cfRule>
  </conditionalFormatting>
  <conditionalFormatting sqref="ABO2:ABP2">
    <cfRule type="containsText" dxfId="33792" priority="47223" stopIfTrue="1" operator="containsText" text="BONIFICATION">
      <formula>NOT(ISERROR(SEARCH("BONIFICATION",ABO2)))</formula>
    </cfRule>
    <cfRule type="containsText" dxfId="33791" priority="47224" stopIfTrue="1" operator="containsText" text="RECUP DEBIT">
      <formula>NOT(ISERROR(SEARCH("RECUP DEBIT",ABO2)))</formula>
    </cfRule>
  </conditionalFormatting>
  <conditionalFormatting sqref="ABO2:ABP2">
    <cfRule type="containsText" dxfId="33790" priority="47222" stopIfTrue="1" operator="containsText" text="ENFANT MALADE">
      <formula>NOT(ISERROR(SEARCH("ENFANT MALADE",ABO2)))</formula>
    </cfRule>
  </conditionalFormatting>
  <conditionalFormatting sqref="ABO2:ABP2">
    <cfRule type="containsText" dxfId="33789" priority="47220" stopIfTrue="1" operator="containsText" text="RECUP DEBIT">
      <formula>NOT(ISERROR(SEARCH("RECUP DEBIT",ABO2)))</formula>
    </cfRule>
    <cfRule type="containsText" dxfId="33788" priority="47221" stopIfTrue="1" operator="containsText" text="Bonification">
      <formula>NOT(ISERROR(SEARCH("Bonification",ABO2)))</formula>
    </cfRule>
  </conditionalFormatting>
  <conditionalFormatting sqref="ABO2:ABP2">
    <cfRule type="expression" dxfId="33787" priority="47212" stopIfTrue="1">
      <formula>WEEKDAY(ABH$1)=1</formula>
    </cfRule>
    <cfRule type="expression" dxfId="33786" priority="47213" stopIfTrue="1">
      <formula>WEEKDAY(ABH$1)=7</formula>
    </cfRule>
    <cfRule type="containsText" dxfId="33785" priority="47214" stopIfTrue="1" operator="containsText" text="Maladie">
      <formula>NOT(ISERROR(SEARCH("Maladie",ABO2)))</formula>
    </cfRule>
    <cfRule type="endsWith" dxfId="33784" priority="47215" stopIfTrue="1" operator="endsWith" text="AT">
      <formula>RIGHT(ABO2,LEN("AT"))="AT"</formula>
    </cfRule>
    <cfRule type="containsText" dxfId="33783" priority="47216" stopIfTrue="1" operator="containsText" text="Congés">
      <formula>NOT(ISERROR(SEARCH("Congés",ABO2)))</formula>
    </cfRule>
    <cfRule type="containsText" dxfId="33782" priority="47217" stopIfTrue="1" operator="containsText" text="RTT">
      <formula>NOT(ISERROR(SEARCH("RTT",ABO2)))</formula>
    </cfRule>
    <cfRule type="containsText" dxfId="33781" priority="47218" stopIfTrue="1" operator="containsText" text="REPOS">
      <formula>NOT(ISERROR(SEARCH("REPOS",ABO2)))</formula>
    </cfRule>
    <cfRule type="containsText" dxfId="33780" priority="47219" stopIfTrue="1" operator="containsText" text="FORMATION">
      <formula>NOT(ISERROR(SEARCH("FORMATION",ABO2)))</formula>
    </cfRule>
  </conditionalFormatting>
  <conditionalFormatting sqref="ABO2:ABP2">
    <cfRule type="containsText" dxfId="33779" priority="47210" stopIfTrue="1" operator="containsText" text="RECUP DEBIT">
      <formula>NOT(ISERROR(SEARCH("RECUP DEBIT",ABO2)))</formula>
    </cfRule>
    <cfRule type="containsText" dxfId="33778" priority="47211" stopIfTrue="1" operator="containsText" text="Bonification">
      <formula>NOT(ISERROR(SEARCH("Bonification",ABO2)))</formula>
    </cfRule>
  </conditionalFormatting>
  <conditionalFormatting sqref="ABO2:ABP2">
    <cfRule type="expression" dxfId="33777" priority="47202" stopIfTrue="1">
      <formula>WEEKDAY(ABH$1)=1</formula>
    </cfRule>
    <cfRule type="expression" dxfId="33776" priority="47203" stopIfTrue="1">
      <formula>WEEKDAY(ABH$1)=7</formula>
    </cfRule>
    <cfRule type="containsText" dxfId="33775" priority="47204" stopIfTrue="1" operator="containsText" text="Maladie">
      <formula>NOT(ISERROR(SEARCH("Maladie",ABO2)))</formula>
    </cfRule>
    <cfRule type="endsWith" dxfId="33774" priority="47205" stopIfTrue="1" operator="endsWith" text="AT">
      <formula>RIGHT(ABO2,LEN("AT"))="AT"</formula>
    </cfRule>
    <cfRule type="containsText" dxfId="33773" priority="47206" stopIfTrue="1" operator="containsText" text="Congés">
      <formula>NOT(ISERROR(SEARCH("Congés",ABO2)))</formula>
    </cfRule>
    <cfRule type="containsText" dxfId="33772" priority="47207" stopIfTrue="1" operator="containsText" text="RTT">
      <formula>NOT(ISERROR(SEARCH("RTT",ABO2)))</formula>
    </cfRule>
    <cfRule type="containsText" dxfId="33771" priority="47208" stopIfTrue="1" operator="containsText" text="REPOS">
      <formula>NOT(ISERROR(SEARCH("REPOS",ABO2)))</formula>
    </cfRule>
    <cfRule type="containsText" dxfId="33770" priority="47209" stopIfTrue="1" operator="containsText" text="FORMATION">
      <formula>NOT(ISERROR(SEARCH("FORMATION",ABO2)))</formula>
    </cfRule>
  </conditionalFormatting>
  <conditionalFormatting sqref="ABM3:ABP3">
    <cfRule type="expression" dxfId="33769" priority="47171" stopIfTrue="1">
      <formula>WEEKDAY(ABM$1)=1</formula>
    </cfRule>
    <cfRule type="expression" dxfId="33768" priority="47172" stopIfTrue="1">
      <formula>WEEKDAY(ABM$1)=7</formula>
    </cfRule>
    <cfRule type="containsText" dxfId="33767" priority="47173" stopIfTrue="1" operator="containsText" text="Maladie">
      <formula>NOT(ISERROR(SEARCH("Maladie",ABM3)))</formula>
    </cfRule>
    <cfRule type="endsWith" dxfId="33766" priority="47174" stopIfTrue="1" operator="endsWith" text="AT">
      <formula>RIGHT(ABM3,LEN("AT"))="AT"</formula>
    </cfRule>
    <cfRule type="containsText" dxfId="33765" priority="47175" stopIfTrue="1" operator="containsText" text="Congés">
      <formula>NOT(ISERROR(SEARCH("Congés",ABM3)))</formula>
    </cfRule>
    <cfRule type="containsText" dxfId="33764" priority="47176" stopIfTrue="1" operator="containsText" text="RTT">
      <formula>NOT(ISERROR(SEARCH("RTT",ABM3)))</formula>
    </cfRule>
    <cfRule type="containsText" dxfId="33763" priority="47177" stopIfTrue="1" operator="containsText" text="FORMATION">
      <formula>NOT(ISERROR(SEARCH("FORMATION",ABM3)))</formula>
    </cfRule>
    <cfRule type="containsText" dxfId="33762" priority="47178" stopIfTrue="1" operator="containsText" text="REPOS">
      <formula>NOT(ISERROR(SEARCH("REPOS",ABM3)))</formula>
    </cfRule>
  </conditionalFormatting>
  <conditionalFormatting sqref="ABM3:ABP3">
    <cfRule type="containsText" dxfId="33761" priority="47169" stopIfTrue="1" operator="containsText" text="RECUP DEBIT">
      <formula>NOT(ISERROR(SEARCH("RECUP DEBIT",ABM3)))</formula>
    </cfRule>
    <cfRule type="containsText" dxfId="33760" priority="47170" stopIfTrue="1" operator="containsText" text="Bonification">
      <formula>NOT(ISERROR(SEARCH("Bonification",ABM3)))</formula>
    </cfRule>
  </conditionalFormatting>
  <conditionalFormatting sqref="ABM3:ABP3">
    <cfRule type="containsText" dxfId="33759" priority="47167" stopIfTrue="1" operator="containsText" text="BONIFICATION">
      <formula>NOT(ISERROR(SEARCH("BONIFICATION",ABM3)))</formula>
    </cfRule>
    <cfRule type="containsText" dxfId="33758" priority="47168" stopIfTrue="1" operator="containsText" text="RECUP DEBIT">
      <formula>NOT(ISERROR(SEARCH("RECUP DEBIT",ABM3)))</formula>
    </cfRule>
  </conditionalFormatting>
  <conditionalFormatting sqref="ABM3:ABP3">
    <cfRule type="containsText" dxfId="33757" priority="47166" stopIfTrue="1" operator="containsText" text="ENFANT MALADE">
      <formula>NOT(ISERROR(SEARCH("ENFANT MALADE",ABM3)))</formula>
    </cfRule>
  </conditionalFormatting>
  <conditionalFormatting sqref="ABO3:ABP3">
    <cfRule type="containsText" dxfId="33756" priority="47164" stopIfTrue="1" operator="containsText" text="RECUP DEBIT">
      <formula>NOT(ISERROR(SEARCH("RECUP DEBIT",ABO3)))</formula>
    </cfRule>
    <cfRule type="containsText" dxfId="33755" priority="47165" stopIfTrue="1" operator="containsText" text="Bonification">
      <formula>NOT(ISERROR(SEARCH("Bonification",ABO3)))</formula>
    </cfRule>
  </conditionalFormatting>
  <conditionalFormatting sqref="ABO3:ABP3">
    <cfRule type="expression" dxfId="33754" priority="47156" stopIfTrue="1">
      <formula>WEEKDAY(ABH$1)=1</formula>
    </cfRule>
    <cfRule type="expression" dxfId="33753" priority="47157" stopIfTrue="1">
      <formula>WEEKDAY(ABH$1)=7</formula>
    </cfRule>
    <cfRule type="containsText" dxfId="33752" priority="47158" stopIfTrue="1" operator="containsText" text="Maladie">
      <formula>NOT(ISERROR(SEARCH("Maladie",ABO3)))</formula>
    </cfRule>
    <cfRule type="endsWith" dxfId="33751" priority="47159" stopIfTrue="1" operator="endsWith" text="AT">
      <formula>RIGHT(ABO3,LEN("AT"))="AT"</formula>
    </cfRule>
    <cfRule type="containsText" dxfId="33750" priority="47160" stopIfTrue="1" operator="containsText" text="Congés">
      <formula>NOT(ISERROR(SEARCH("Congés",ABO3)))</formula>
    </cfRule>
    <cfRule type="containsText" dxfId="33749" priority="47161" stopIfTrue="1" operator="containsText" text="RTT">
      <formula>NOT(ISERROR(SEARCH("RTT",ABO3)))</formula>
    </cfRule>
    <cfRule type="containsText" dxfId="33748" priority="47162" stopIfTrue="1" operator="containsText" text="REPOS">
      <formula>NOT(ISERROR(SEARCH("REPOS",ABO3)))</formula>
    </cfRule>
    <cfRule type="containsText" dxfId="33747" priority="47163" stopIfTrue="1" operator="containsText" text="FORMATION">
      <formula>NOT(ISERROR(SEARCH("FORMATION",ABO3)))</formula>
    </cfRule>
  </conditionalFormatting>
  <conditionalFormatting sqref="ABP3">
    <cfRule type="expression" dxfId="33746" priority="47148" stopIfTrue="1">
      <formula>WEEKDAY(ABI$1)=1</formula>
    </cfRule>
    <cfRule type="expression" dxfId="33745" priority="47149" stopIfTrue="1">
      <formula>WEEKDAY(ABI$1)=7</formula>
    </cfRule>
    <cfRule type="containsText" dxfId="33744" priority="47150" stopIfTrue="1" operator="containsText" text="Maladie">
      <formula>NOT(ISERROR(SEARCH("Maladie",ABP3)))</formula>
    </cfRule>
    <cfRule type="endsWith" dxfId="33743" priority="47151" stopIfTrue="1" operator="endsWith" text="AT">
      <formula>RIGHT(ABP3,LEN("AT"))="AT"</formula>
    </cfRule>
    <cfRule type="containsText" dxfId="33742" priority="47152" stopIfTrue="1" operator="containsText" text="Congés">
      <formula>NOT(ISERROR(SEARCH("Congés",ABP3)))</formula>
    </cfRule>
    <cfRule type="containsText" dxfId="33741" priority="47153" stopIfTrue="1" operator="containsText" text="RTT">
      <formula>NOT(ISERROR(SEARCH("RTT",ABP3)))</formula>
    </cfRule>
    <cfRule type="containsText" dxfId="33740" priority="47154" stopIfTrue="1" operator="containsText" text="REPOS">
      <formula>NOT(ISERROR(SEARCH("REPOS",ABP3)))</formula>
    </cfRule>
    <cfRule type="containsText" dxfId="33739" priority="47155" stopIfTrue="1" operator="containsText" text="FORMATION">
      <formula>NOT(ISERROR(SEARCH("FORMATION",ABP3)))</formula>
    </cfRule>
  </conditionalFormatting>
  <conditionalFormatting sqref="ABP3">
    <cfRule type="containsText" dxfId="33738" priority="47146" stopIfTrue="1" operator="containsText" text="RECUP DEBIT">
      <formula>NOT(ISERROR(SEARCH("RECUP DEBIT",ABP3)))</formula>
    </cfRule>
    <cfRule type="containsText" dxfId="33737" priority="47147" stopIfTrue="1" operator="containsText" text="Bonification">
      <formula>NOT(ISERROR(SEARCH("Bonification",ABP3)))</formula>
    </cfRule>
  </conditionalFormatting>
  <conditionalFormatting sqref="ABP3">
    <cfRule type="expression" dxfId="33736" priority="47136" stopIfTrue="1">
      <formula>WEEKDAY(ABI$1)=1</formula>
    </cfRule>
    <cfRule type="expression" dxfId="33735" priority="47137" stopIfTrue="1">
      <formula>WEEKDAY(ABI$1)=7</formula>
    </cfRule>
    <cfRule type="containsText" dxfId="33734" priority="47138" stopIfTrue="1" operator="containsText" text="Maladie">
      <formula>NOT(ISERROR(SEARCH("Maladie",ABP3)))</formula>
    </cfRule>
    <cfRule type="endsWith" dxfId="33733" priority="47139" stopIfTrue="1" operator="endsWith" text="AT">
      <formula>RIGHT(ABP3,LEN("AT"))="AT"</formula>
    </cfRule>
    <cfRule type="containsText" dxfId="33732" priority="47140" stopIfTrue="1" operator="containsText" text="Congés">
      <formula>NOT(ISERROR(SEARCH("Congés",ABP3)))</formula>
    </cfRule>
    <cfRule type="containsText" dxfId="33731" priority="47141" stopIfTrue="1" operator="containsText" text="RTT">
      <formula>NOT(ISERROR(SEARCH("RTT",ABP3)))</formula>
    </cfRule>
    <cfRule type="containsText" dxfId="33730" priority="47142" stopIfTrue="1" operator="containsText" text="REPOS">
      <formula>NOT(ISERROR(SEARCH("REPOS",ABP3)))</formula>
    </cfRule>
    <cfRule type="containsText" dxfId="33729" priority="47143" stopIfTrue="1" operator="containsText" text="FORMATION">
      <formula>NOT(ISERROR(SEARCH("FORMATION",ABP3)))</formula>
    </cfRule>
  </conditionalFormatting>
  <conditionalFormatting sqref="ABP3">
    <cfRule type="expression" dxfId="33728" priority="47128" stopIfTrue="1">
      <formula>WEEKDAY(ABI$1)=1</formula>
    </cfRule>
    <cfRule type="expression" dxfId="33727" priority="47129" stopIfTrue="1">
      <formula>WEEKDAY(ABI$1)=7</formula>
    </cfRule>
    <cfRule type="containsText" dxfId="33726" priority="47130" stopIfTrue="1" operator="containsText" text="Maladie">
      <formula>NOT(ISERROR(SEARCH("Maladie",ABP3)))</formula>
    </cfRule>
    <cfRule type="endsWith" dxfId="33725" priority="47131" stopIfTrue="1" operator="endsWith" text="AT">
      <formula>RIGHT(ABP3,LEN("AT"))="AT"</formula>
    </cfRule>
    <cfRule type="containsText" dxfId="33724" priority="47132" stopIfTrue="1" operator="containsText" text="Congés">
      <formula>NOT(ISERROR(SEARCH("Congés",ABP3)))</formula>
    </cfRule>
    <cfRule type="containsText" dxfId="33723" priority="47133" stopIfTrue="1" operator="containsText" text="RTT">
      <formula>NOT(ISERROR(SEARCH("RTT",ABP3)))</formula>
    </cfRule>
    <cfRule type="containsText" dxfId="33722" priority="47134" stopIfTrue="1" operator="containsText" text="REPOS">
      <formula>NOT(ISERROR(SEARCH("REPOS",ABP3)))</formula>
    </cfRule>
    <cfRule type="containsText" dxfId="33721" priority="47135" stopIfTrue="1" operator="containsText" text="FORMATION">
      <formula>NOT(ISERROR(SEARCH("FORMATION",ABP3)))</formula>
    </cfRule>
  </conditionalFormatting>
  <conditionalFormatting sqref="ABP3">
    <cfRule type="containsText" dxfId="33720" priority="47116" stopIfTrue="1" operator="containsText" text="RECUP DEBIT">
      <formula>NOT(ISERROR(SEARCH("RECUP DEBIT",ABP3)))</formula>
    </cfRule>
    <cfRule type="containsText" dxfId="33719" priority="47117" stopIfTrue="1" operator="containsText" text="Bonification">
      <formula>NOT(ISERROR(SEARCH("Bonification",ABP3)))</formula>
    </cfRule>
  </conditionalFormatting>
  <conditionalFormatting sqref="ABP3">
    <cfRule type="expression" dxfId="33718" priority="47108" stopIfTrue="1">
      <formula>WEEKDAY(ABI$1)=1</formula>
    </cfRule>
    <cfRule type="expression" dxfId="33717" priority="47109" stopIfTrue="1">
      <formula>WEEKDAY(ABI$1)=7</formula>
    </cfRule>
    <cfRule type="containsText" dxfId="33716" priority="47110" stopIfTrue="1" operator="containsText" text="Maladie">
      <formula>NOT(ISERROR(SEARCH("Maladie",ABP3)))</formula>
    </cfRule>
    <cfRule type="endsWith" dxfId="33715" priority="47111" stopIfTrue="1" operator="endsWith" text="AT">
      <formula>RIGHT(ABP3,LEN("AT"))="AT"</formula>
    </cfRule>
    <cfRule type="containsText" dxfId="33714" priority="47112" stopIfTrue="1" operator="containsText" text="Congés">
      <formula>NOT(ISERROR(SEARCH("Congés",ABP3)))</formula>
    </cfRule>
    <cfRule type="containsText" dxfId="33713" priority="47113" stopIfTrue="1" operator="containsText" text="RTT">
      <formula>NOT(ISERROR(SEARCH("RTT",ABP3)))</formula>
    </cfRule>
    <cfRule type="containsText" dxfId="33712" priority="47114" stopIfTrue="1" operator="containsText" text="REPOS">
      <formula>NOT(ISERROR(SEARCH("REPOS",ABP3)))</formula>
    </cfRule>
    <cfRule type="containsText" dxfId="33711" priority="47115" stopIfTrue="1" operator="containsText" text="FORMATION">
      <formula>NOT(ISERROR(SEARCH("FORMATION",ABP3)))</formula>
    </cfRule>
  </conditionalFormatting>
  <conditionalFormatting sqref="ABP3">
    <cfRule type="expression" dxfId="33710" priority="47100" stopIfTrue="1">
      <formula>WEEKDAY(ABI$1)=1</formula>
    </cfRule>
    <cfRule type="expression" dxfId="33709" priority="47101" stopIfTrue="1">
      <formula>WEEKDAY(ABI$1)=7</formula>
    </cfRule>
    <cfRule type="containsText" dxfId="33708" priority="47102" stopIfTrue="1" operator="containsText" text="Maladie">
      <formula>NOT(ISERROR(SEARCH("Maladie",ABP3)))</formula>
    </cfRule>
    <cfRule type="endsWith" dxfId="33707" priority="47103" stopIfTrue="1" operator="endsWith" text="AT">
      <formula>RIGHT(ABP3,LEN("AT"))="AT"</formula>
    </cfRule>
    <cfRule type="containsText" dxfId="33706" priority="47104" stopIfTrue="1" operator="containsText" text="Congés">
      <formula>NOT(ISERROR(SEARCH("Congés",ABP3)))</formula>
    </cfRule>
    <cfRule type="containsText" dxfId="33705" priority="47105" stopIfTrue="1" operator="containsText" text="RTT">
      <formula>NOT(ISERROR(SEARCH("RTT",ABP3)))</formula>
    </cfRule>
    <cfRule type="containsText" dxfId="33704" priority="47106" stopIfTrue="1" operator="containsText" text="REPOS">
      <formula>NOT(ISERROR(SEARCH("REPOS",ABP3)))</formula>
    </cfRule>
    <cfRule type="containsText" dxfId="33703" priority="47107" stopIfTrue="1" operator="containsText" text="FORMATION">
      <formula>NOT(ISERROR(SEARCH("FORMATION",ABP3)))</formula>
    </cfRule>
  </conditionalFormatting>
  <conditionalFormatting sqref="ABN3">
    <cfRule type="expression" dxfId="33702" priority="47092" stopIfTrue="1">
      <formula>WEEKDAY(ABN$1)=1</formula>
    </cfRule>
    <cfRule type="expression" dxfId="33701" priority="47093" stopIfTrue="1">
      <formula>WEEKDAY(ABN$1)=7</formula>
    </cfRule>
    <cfRule type="containsText" dxfId="33700" priority="47094" stopIfTrue="1" operator="containsText" text="Maladie">
      <formula>NOT(ISERROR(SEARCH("Maladie",ABN3)))</formula>
    </cfRule>
    <cfRule type="endsWith" dxfId="33699" priority="47095" stopIfTrue="1" operator="endsWith" text="AT">
      <formula>RIGHT(ABN3,LEN("AT"))="AT"</formula>
    </cfRule>
    <cfRule type="containsText" dxfId="33698" priority="47096" stopIfTrue="1" operator="containsText" text="Congés">
      <formula>NOT(ISERROR(SEARCH("Congés",ABN3)))</formula>
    </cfRule>
    <cfRule type="containsText" dxfId="33697" priority="47097" stopIfTrue="1" operator="containsText" text="RTT">
      <formula>NOT(ISERROR(SEARCH("RTT",ABN3)))</formula>
    </cfRule>
    <cfRule type="containsText" dxfId="33696" priority="47098" stopIfTrue="1" operator="containsText" text="FORMATION">
      <formula>NOT(ISERROR(SEARCH("FORMATION",ABN3)))</formula>
    </cfRule>
    <cfRule type="containsText" dxfId="33695" priority="47099" stopIfTrue="1" operator="containsText" text="REPOS">
      <formula>NOT(ISERROR(SEARCH("REPOS",ABN3)))</formula>
    </cfRule>
  </conditionalFormatting>
  <conditionalFormatting sqref="ABQ2:ABW2">
    <cfRule type="expression" dxfId="33694" priority="47038" stopIfTrue="1">
      <formula>WEEKDAY(ABQ$1)=1</formula>
    </cfRule>
    <cfRule type="expression" dxfId="33693" priority="47039" stopIfTrue="1">
      <formula>WEEKDAY(ABQ$1)=7</formula>
    </cfRule>
    <cfRule type="containsText" dxfId="33692" priority="47040" stopIfTrue="1" operator="containsText" text="Maladie">
      <formula>NOT(ISERROR(SEARCH("Maladie",ABQ2)))</formula>
    </cfRule>
    <cfRule type="endsWith" dxfId="33691" priority="47041" stopIfTrue="1" operator="endsWith" text="AT">
      <formula>RIGHT(ABQ2,LEN("AT"))="AT"</formula>
    </cfRule>
    <cfRule type="containsText" dxfId="33690" priority="47042" stopIfTrue="1" operator="containsText" text="Congés">
      <formula>NOT(ISERROR(SEARCH("Congés",ABQ2)))</formula>
    </cfRule>
    <cfRule type="containsText" dxfId="33689" priority="47043" stopIfTrue="1" operator="containsText" text="RTT">
      <formula>NOT(ISERROR(SEARCH("RTT",ABQ2)))</formula>
    </cfRule>
    <cfRule type="containsText" dxfId="33688" priority="47044" stopIfTrue="1" operator="containsText" text="FORMATION">
      <formula>NOT(ISERROR(SEARCH("FORMATION",ABQ2)))</formula>
    </cfRule>
    <cfRule type="containsText" dxfId="33687" priority="47045" stopIfTrue="1" operator="containsText" text="REPOS">
      <formula>NOT(ISERROR(SEARCH("REPOS",ABQ2)))</formula>
    </cfRule>
  </conditionalFormatting>
  <conditionalFormatting sqref="ABQ2:ABW2">
    <cfRule type="containsText" dxfId="33686" priority="47036" stopIfTrue="1" operator="containsText" text="RECUP DEBIT">
      <formula>NOT(ISERROR(SEARCH("RECUP DEBIT",ABQ2)))</formula>
    </cfRule>
    <cfRule type="containsText" dxfId="33685" priority="47037" stopIfTrue="1" operator="containsText" text="Bonification">
      <formula>NOT(ISERROR(SEARCH("Bonification",ABQ2)))</formula>
    </cfRule>
  </conditionalFormatting>
  <conditionalFormatting sqref="ABQ2:ABW2">
    <cfRule type="containsText" dxfId="33684" priority="47034" stopIfTrue="1" operator="containsText" text="BONIFICATION">
      <formula>NOT(ISERROR(SEARCH("BONIFICATION",ABQ2)))</formula>
    </cfRule>
    <cfRule type="containsText" dxfId="33683" priority="47035" stopIfTrue="1" operator="containsText" text="RECUP DEBIT">
      <formula>NOT(ISERROR(SEARCH("RECUP DEBIT",ABQ2)))</formula>
    </cfRule>
  </conditionalFormatting>
  <conditionalFormatting sqref="ABQ2:ABW2">
    <cfRule type="containsText" dxfId="33682" priority="47033" stopIfTrue="1" operator="containsText" text="ENFANT MALADE">
      <formula>NOT(ISERROR(SEARCH("ENFANT MALADE",ABQ2)))</formula>
    </cfRule>
  </conditionalFormatting>
  <conditionalFormatting sqref="ABV2:ABW2">
    <cfRule type="expression" dxfId="33681" priority="47025" stopIfTrue="1">
      <formula>WEEKDAY(ABV$1)=1</formula>
    </cfRule>
    <cfRule type="expression" dxfId="33680" priority="47026" stopIfTrue="1">
      <formula>WEEKDAY(ABV$1)=7</formula>
    </cfRule>
    <cfRule type="containsText" dxfId="33679" priority="47027" stopIfTrue="1" operator="containsText" text="Maladie">
      <formula>NOT(ISERROR(SEARCH("Maladie",ABV2)))</formula>
    </cfRule>
    <cfRule type="endsWith" dxfId="33678" priority="47028" stopIfTrue="1" operator="endsWith" text="AT">
      <formula>RIGHT(ABV2,LEN("AT"))="AT"</formula>
    </cfRule>
    <cfRule type="containsText" dxfId="33677" priority="47029" stopIfTrue="1" operator="containsText" text="Congés">
      <formula>NOT(ISERROR(SEARCH("Congés",ABV2)))</formula>
    </cfRule>
    <cfRule type="containsText" dxfId="33676" priority="47030" stopIfTrue="1" operator="containsText" text="RTT">
      <formula>NOT(ISERROR(SEARCH("RTT",ABV2)))</formula>
    </cfRule>
    <cfRule type="containsText" dxfId="33675" priority="47031" stopIfTrue="1" operator="containsText" text="FORMATION">
      <formula>NOT(ISERROR(SEARCH("FORMATION",ABV2)))</formula>
    </cfRule>
    <cfRule type="containsText" dxfId="33674" priority="47032" stopIfTrue="1" operator="containsText" text="REPOS">
      <formula>NOT(ISERROR(SEARCH("REPOS",ABV2)))</formula>
    </cfRule>
  </conditionalFormatting>
  <conditionalFormatting sqref="ABV2:ABW2">
    <cfRule type="containsText" dxfId="33673" priority="47023" stopIfTrue="1" operator="containsText" text="RECUP DEBIT">
      <formula>NOT(ISERROR(SEARCH("RECUP DEBIT",ABV2)))</formula>
    </cfRule>
    <cfRule type="containsText" dxfId="33672" priority="47024" stopIfTrue="1" operator="containsText" text="Bonification">
      <formula>NOT(ISERROR(SEARCH("Bonification",ABV2)))</formula>
    </cfRule>
  </conditionalFormatting>
  <conditionalFormatting sqref="ABV2:ABW2">
    <cfRule type="containsText" dxfId="33671" priority="47021" stopIfTrue="1" operator="containsText" text="BONIFICATION">
      <formula>NOT(ISERROR(SEARCH("BONIFICATION",ABV2)))</formula>
    </cfRule>
    <cfRule type="containsText" dxfId="33670" priority="47022" stopIfTrue="1" operator="containsText" text="RECUP DEBIT">
      <formula>NOT(ISERROR(SEARCH("RECUP DEBIT",ABV2)))</formula>
    </cfRule>
  </conditionalFormatting>
  <conditionalFormatting sqref="ABV2:ABW2">
    <cfRule type="containsText" dxfId="33669" priority="47020" stopIfTrue="1" operator="containsText" text="ENFANT MALADE">
      <formula>NOT(ISERROR(SEARCH("ENFANT MALADE",ABV2)))</formula>
    </cfRule>
  </conditionalFormatting>
  <conditionalFormatting sqref="ABV2:ABW2">
    <cfRule type="containsText" dxfId="33668" priority="47018" stopIfTrue="1" operator="containsText" text="RECUP DEBIT">
      <formula>NOT(ISERROR(SEARCH("RECUP DEBIT",ABV2)))</formula>
    </cfRule>
    <cfRule type="containsText" dxfId="33667" priority="47019" stopIfTrue="1" operator="containsText" text="Bonification">
      <formula>NOT(ISERROR(SEARCH("Bonification",ABV2)))</formula>
    </cfRule>
  </conditionalFormatting>
  <conditionalFormatting sqref="ABV2:ABW2">
    <cfRule type="expression" dxfId="33666" priority="47010" stopIfTrue="1">
      <formula>WEEKDAY(ABO$1)=1</formula>
    </cfRule>
    <cfRule type="expression" dxfId="33665" priority="47011" stopIfTrue="1">
      <formula>WEEKDAY(ABO$1)=7</formula>
    </cfRule>
    <cfRule type="containsText" dxfId="33664" priority="47012" stopIfTrue="1" operator="containsText" text="Maladie">
      <formula>NOT(ISERROR(SEARCH("Maladie",ABV2)))</formula>
    </cfRule>
    <cfRule type="endsWith" dxfId="33663" priority="47013" stopIfTrue="1" operator="endsWith" text="AT">
      <formula>RIGHT(ABV2,LEN("AT"))="AT"</formula>
    </cfRule>
    <cfRule type="containsText" dxfId="33662" priority="47014" stopIfTrue="1" operator="containsText" text="Congés">
      <formula>NOT(ISERROR(SEARCH("Congés",ABV2)))</formula>
    </cfRule>
    <cfRule type="containsText" dxfId="33661" priority="47015" stopIfTrue="1" operator="containsText" text="RTT">
      <formula>NOT(ISERROR(SEARCH("RTT",ABV2)))</formula>
    </cfRule>
    <cfRule type="containsText" dxfId="33660" priority="47016" stopIfTrue="1" operator="containsText" text="REPOS">
      <formula>NOT(ISERROR(SEARCH("REPOS",ABV2)))</formula>
    </cfRule>
    <cfRule type="containsText" dxfId="33659" priority="47017" stopIfTrue="1" operator="containsText" text="FORMATION">
      <formula>NOT(ISERROR(SEARCH("FORMATION",ABV2)))</formula>
    </cfRule>
  </conditionalFormatting>
  <conditionalFormatting sqref="ABV2:ABW2">
    <cfRule type="containsText" dxfId="33658" priority="47008" stopIfTrue="1" operator="containsText" text="RECUP DEBIT">
      <formula>NOT(ISERROR(SEARCH("RECUP DEBIT",ABV2)))</formula>
    </cfRule>
    <cfRule type="containsText" dxfId="33657" priority="47009" stopIfTrue="1" operator="containsText" text="Bonification">
      <formula>NOT(ISERROR(SEARCH("Bonification",ABV2)))</formula>
    </cfRule>
  </conditionalFormatting>
  <conditionalFormatting sqref="ABV2:ABW2">
    <cfRule type="expression" dxfId="33656" priority="47000" stopIfTrue="1">
      <formula>WEEKDAY(ABO$1)=1</formula>
    </cfRule>
    <cfRule type="expression" dxfId="33655" priority="47001" stopIfTrue="1">
      <formula>WEEKDAY(ABO$1)=7</formula>
    </cfRule>
    <cfRule type="containsText" dxfId="33654" priority="47002" stopIfTrue="1" operator="containsText" text="Maladie">
      <formula>NOT(ISERROR(SEARCH("Maladie",ABV2)))</formula>
    </cfRule>
    <cfRule type="endsWith" dxfId="33653" priority="47003" stopIfTrue="1" operator="endsWith" text="AT">
      <formula>RIGHT(ABV2,LEN("AT"))="AT"</formula>
    </cfRule>
    <cfRule type="containsText" dxfId="33652" priority="47004" stopIfTrue="1" operator="containsText" text="Congés">
      <formula>NOT(ISERROR(SEARCH("Congés",ABV2)))</formula>
    </cfRule>
    <cfRule type="containsText" dxfId="33651" priority="47005" stopIfTrue="1" operator="containsText" text="RTT">
      <formula>NOT(ISERROR(SEARCH("RTT",ABV2)))</formula>
    </cfRule>
    <cfRule type="containsText" dxfId="33650" priority="47006" stopIfTrue="1" operator="containsText" text="REPOS">
      <formula>NOT(ISERROR(SEARCH("REPOS",ABV2)))</formula>
    </cfRule>
    <cfRule type="containsText" dxfId="33649" priority="47007" stopIfTrue="1" operator="containsText" text="FORMATION">
      <formula>NOT(ISERROR(SEARCH("FORMATION",ABV2)))</formula>
    </cfRule>
  </conditionalFormatting>
  <conditionalFormatting sqref="ABQ3:ABW3">
    <cfRule type="expression" dxfId="33648" priority="46938" stopIfTrue="1">
      <formula>WEEKDAY(ABQ$1)=1</formula>
    </cfRule>
    <cfRule type="expression" dxfId="33647" priority="46939" stopIfTrue="1">
      <formula>WEEKDAY(ABQ$1)=7</formula>
    </cfRule>
    <cfRule type="containsText" dxfId="33646" priority="46940" stopIfTrue="1" operator="containsText" text="Maladie">
      <formula>NOT(ISERROR(SEARCH("Maladie",ABQ3)))</formula>
    </cfRule>
    <cfRule type="endsWith" dxfId="33645" priority="46941" stopIfTrue="1" operator="endsWith" text="AT">
      <formula>RIGHT(ABQ3,LEN("AT"))="AT"</formula>
    </cfRule>
    <cfRule type="containsText" dxfId="33644" priority="46942" stopIfTrue="1" operator="containsText" text="Congés">
      <formula>NOT(ISERROR(SEARCH("Congés",ABQ3)))</formula>
    </cfRule>
    <cfRule type="containsText" dxfId="33643" priority="46943" stopIfTrue="1" operator="containsText" text="RTT">
      <formula>NOT(ISERROR(SEARCH("RTT",ABQ3)))</formula>
    </cfRule>
    <cfRule type="containsText" dxfId="33642" priority="46944" stopIfTrue="1" operator="containsText" text="FORMATION">
      <formula>NOT(ISERROR(SEARCH("FORMATION",ABQ3)))</formula>
    </cfRule>
    <cfRule type="containsText" dxfId="33641" priority="46945" stopIfTrue="1" operator="containsText" text="REPOS">
      <formula>NOT(ISERROR(SEARCH("REPOS",ABQ3)))</formula>
    </cfRule>
  </conditionalFormatting>
  <conditionalFormatting sqref="ABQ3:ABW3">
    <cfRule type="containsText" dxfId="33640" priority="46936" stopIfTrue="1" operator="containsText" text="RECUP DEBIT">
      <formula>NOT(ISERROR(SEARCH("RECUP DEBIT",ABQ3)))</formula>
    </cfRule>
    <cfRule type="containsText" dxfId="33639" priority="46937" stopIfTrue="1" operator="containsText" text="Bonification">
      <formula>NOT(ISERROR(SEARCH("Bonification",ABQ3)))</formula>
    </cfRule>
  </conditionalFormatting>
  <conditionalFormatting sqref="ABQ3:ABW3">
    <cfRule type="containsText" dxfId="33638" priority="46934" stopIfTrue="1" operator="containsText" text="BONIFICATION">
      <formula>NOT(ISERROR(SEARCH("BONIFICATION",ABQ3)))</formula>
    </cfRule>
    <cfRule type="containsText" dxfId="33637" priority="46935" stopIfTrue="1" operator="containsText" text="RECUP DEBIT">
      <formula>NOT(ISERROR(SEARCH("RECUP DEBIT",ABQ3)))</formula>
    </cfRule>
  </conditionalFormatting>
  <conditionalFormatting sqref="ABQ3:ABW3">
    <cfRule type="containsText" dxfId="33636" priority="46933" stopIfTrue="1" operator="containsText" text="ENFANT MALADE">
      <formula>NOT(ISERROR(SEARCH("ENFANT MALADE",ABQ3)))</formula>
    </cfRule>
  </conditionalFormatting>
  <conditionalFormatting sqref="ABV3:ABW3">
    <cfRule type="containsText" dxfId="33635" priority="46931" stopIfTrue="1" operator="containsText" text="RECUP DEBIT">
      <formula>NOT(ISERROR(SEARCH("RECUP DEBIT",ABV3)))</formula>
    </cfRule>
    <cfRule type="containsText" dxfId="33634" priority="46932" stopIfTrue="1" operator="containsText" text="Bonification">
      <formula>NOT(ISERROR(SEARCH("Bonification",ABV3)))</formula>
    </cfRule>
  </conditionalFormatting>
  <conditionalFormatting sqref="ABV3:ABW3">
    <cfRule type="expression" dxfId="33633" priority="46923" stopIfTrue="1">
      <formula>WEEKDAY(ABO$1)=1</formula>
    </cfRule>
    <cfRule type="expression" dxfId="33632" priority="46924" stopIfTrue="1">
      <formula>WEEKDAY(ABO$1)=7</formula>
    </cfRule>
    <cfRule type="containsText" dxfId="33631" priority="46925" stopIfTrue="1" operator="containsText" text="Maladie">
      <formula>NOT(ISERROR(SEARCH("Maladie",ABV3)))</formula>
    </cfRule>
    <cfRule type="endsWith" dxfId="33630" priority="46926" stopIfTrue="1" operator="endsWith" text="AT">
      <formula>RIGHT(ABV3,LEN("AT"))="AT"</formula>
    </cfRule>
    <cfRule type="containsText" dxfId="33629" priority="46927" stopIfTrue="1" operator="containsText" text="Congés">
      <formula>NOT(ISERROR(SEARCH("Congés",ABV3)))</formula>
    </cfRule>
    <cfRule type="containsText" dxfId="33628" priority="46928" stopIfTrue="1" operator="containsText" text="RTT">
      <formula>NOT(ISERROR(SEARCH("RTT",ABV3)))</formula>
    </cfRule>
    <cfRule type="containsText" dxfId="33627" priority="46929" stopIfTrue="1" operator="containsText" text="REPOS">
      <formula>NOT(ISERROR(SEARCH("REPOS",ABV3)))</formula>
    </cfRule>
    <cfRule type="containsText" dxfId="33626" priority="46930" stopIfTrue="1" operator="containsText" text="FORMATION">
      <formula>NOT(ISERROR(SEARCH("FORMATION",ABV3)))</formula>
    </cfRule>
  </conditionalFormatting>
  <conditionalFormatting sqref="ABW3">
    <cfRule type="expression" dxfId="33625" priority="46915" stopIfTrue="1">
      <formula>WEEKDAY(ABP$1)=1</formula>
    </cfRule>
    <cfRule type="expression" dxfId="33624" priority="46916" stopIfTrue="1">
      <formula>WEEKDAY(ABP$1)=7</formula>
    </cfRule>
    <cfRule type="containsText" dxfId="33623" priority="46917" stopIfTrue="1" operator="containsText" text="Maladie">
      <formula>NOT(ISERROR(SEARCH("Maladie",ABW3)))</formula>
    </cfRule>
    <cfRule type="endsWith" dxfId="33622" priority="46918" stopIfTrue="1" operator="endsWith" text="AT">
      <formula>RIGHT(ABW3,LEN("AT"))="AT"</formula>
    </cfRule>
    <cfRule type="containsText" dxfId="33621" priority="46919" stopIfTrue="1" operator="containsText" text="Congés">
      <formula>NOT(ISERROR(SEARCH("Congés",ABW3)))</formula>
    </cfRule>
    <cfRule type="containsText" dxfId="33620" priority="46920" stopIfTrue="1" operator="containsText" text="RTT">
      <formula>NOT(ISERROR(SEARCH("RTT",ABW3)))</formula>
    </cfRule>
    <cfRule type="containsText" dxfId="33619" priority="46921" stopIfTrue="1" operator="containsText" text="REPOS">
      <formula>NOT(ISERROR(SEARCH("REPOS",ABW3)))</formula>
    </cfRule>
    <cfRule type="containsText" dxfId="33618" priority="46922" stopIfTrue="1" operator="containsText" text="FORMATION">
      <formula>NOT(ISERROR(SEARCH("FORMATION",ABW3)))</formula>
    </cfRule>
  </conditionalFormatting>
  <conditionalFormatting sqref="ABW3">
    <cfRule type="containsText" dxfId="33617" priority="46913" stopIfTrue="1" operator="containsText" text="RECUP DEBIT">
      <formula>NOT(ISERROR(SEARCH("RECUP DEBIT",ABW3)))</formula>
    </cfRule>
    <cfRule type="containsText" dxfId="33616" priority="46914" stopIfTrue="1" operator="containsText" text="Bonification">
      <formula>NOT(ISERROR(SEARCH("Bonification",ABW3)))</formula>
    </cfRule>
  </conditionalFormatting>
  <conditionalFormatting sqref="ABW3">
    <cfRule type="containsText" dxfId="33615" priority="46911" stopIfTrue="1" operator="containsText" text="RECUP DEBIT">
      <formula>NOT(ISERROR(SEARCH("RECUP DEBIT",ABW3)))</formula>
    </cfRule>
    <cfRule type="containsText" dxfId="33614" priority="46912" stopIfTrue="1" operator="containsText" text="Bonification">
      <formula>NOT(ISERROR(SEARCH("Bonification",ABW3)))</formula>
    </cfRule>
  </conditionalFormatting>
  <conditionalFormatting sqref="ABW3">
    <cfRule type="expression" dxfId="33613" priority="46903" stopIfTrue="1">
      <formula>WEEKDAY(ABP$1)=1</formula>
    </cfRule>
    <cfRule type="expression" dxfId="33612" priority="46904" stopIfTrue="1">
      <formula>WEEKDAY(ABP$1)=7</formula>
    </cfRule>
    <cfRule type="containsText" dxfId="33611" priority="46905" stopIfTrue="1" operator="containsText" text="Maladie">
      <formula>NOT(ISERROR(SEARCH("Maladie",ABW3)))</formula>
    </cfRule>
    <cfRule type="endsWith" dxfId="33610" priority="46906" stopIfTrue="1" operator="endsWith" text="AT">
      <formula>RIGHT(ABW3,LEN("AT"))="AT"</formula>
    </cfRule>
    <cfRule type="containsText" dxfId="33609" priority="46907" stopIfTrue="1" operator="containsText" text="Congés">
      <formula>NOT(ISERROR(SEARCH("Congés",ABW3)))</formula>
    </cfRule>
    <cfRule type="containsText" dxfId="33608" priority="46908" stopIfTrue="1" operator="containsText" text="RTT">
      <formula>NOT(ISERROR(SEARCH("RTT",ABW3)))</formula>
    </cfRule>
    <cfRule type="containsText" dxfId="33607" priority="46909" stopIfTrue="1" operator="containsText" text="REPOS">
      <formula>NOT(ISERROR(SEARCH("REPOS",ABW3)))</formula>
    </cfRule>
    <cfRule type="containsText" dxfId="33606" priority="46910" stopIfTrue="1" operator="containsText" text="FORMATION">
      <formula>NOT(ISERROR(SEARCH("FORMATION",ABW3)))</formula>
    </cfRule>
  </conditionalFormatting>
  <conditionalFormatting sqref="ABW3">
    <cfRule type="expression" dxfId="33605" priority="46895" stopIfTrue="1">
      <formula>WEEKDAY(ABP$1)=1</formula>
    </cfRule>
    <cfRule type="expression" dxfId="33604" priority="46896" stopIfTrue="1">
      <formula>WEEKDAY(ABP$1)=7</formula>
    </cfRule>
    <cfRule type="containsText" dxfId="33603" priority="46897" stopIfTrue="1" operator="containsText" text="Maladie">
      <formula>NOT(ISERROR(SEARCH("Maladie",ABW3)))</formula>
    </cfRule>
    <cfRule type="endsWith" dxfId="33602" priority="46898" stopIfTrue="1" operator="endsWith" text="AT">
      <formula>RIGHT(ABW3,LEN("AT"))="AT"</formula>
    </cfRule>
    <cfRule type="containsText" dxfId="33601" priority="46899" stopIfTrue="1" operator="containsText" text="Congés">
      <formula>NOT(ISERROR(SEARCH("Congés",ABW3)))</formula>
    </cfRule>
    <cfRule type="containsText" dxfId="33600" priority="46900" stopIfTrue="1" operator="containsText" text="RTT">
      <formula>NOT(ISERROR(SEARCH("RTT",ABW3)))</formula>
    </cfRule>
    <cfRule type="containsText" dxfId="33599" priority="46901" stopIfTrue="1" operator="containsText" text="REPOS">
      <formula>NOT(ISERROR(SEARCH("REPOS",ABW3)))</formula>
    </cfRule>
    <cfRule type="containsText" dxfId="33598" priority="46902" stopIfTrue="1" operator="containsText" text="FORMATION">
      <formula>NOT(ISERROR(SEARCH("FORMATION",ABW3)))</formula>
    </cfRule>
  </conditionalFormatting>
  <conditionalFormatting sqref="ABW3">
    <cfRule type="expression" dxfId="33597" priority="46887" stopIfTrue="1">
      <formula>WEEKDAY(ABW$1)=1</formula>
    </cfRule>
    <cfRule type="expression" dxfId="33596" priority="46888" stopIfTrue="1">
      <formula>WEEKDAY(ABW$1)=7</formula>
    </cfRule>
    <cfRule type="containsText" dxfId="33595" priority="46889" stopIfTrue="1" operator="containsText" text="Maladie">
      <formula>NOT(ISERROR(SEARCH("Maladie",ABW3)))</formula>
    </cfRule>
    <cfRule type="endsWith" dxfId="33594" priority="46890" stopIfTrue="1" operator="endsWith" text="AT">
      <formula>RIGHT(ABW3,LEN("AT"))="AT"</formula>
    </cfRule>
    <cfRule type="containsText" dxfId="33593" priority="46891" stopIfTrue="1" operator="containsText" text="Congés">
      <formula>NOT(ISERROR(SEARCH("Congés",ABW3)))</formula>
    </cfRule>
    <cfRule type="containsText" dxfId="33592" priority="46892" stopIfTrue="1" operator="containsText" text="RTT">
      <formula>NOT(ISERROR(SEARCH("RTT",ABW3)))</formula>
    </cfRule>
    <cfRule type="containsText" dxfId="33591" priority="46893" stopIfTrue="1" operator="containsText" text="FORMATION">
      <formula>NOT(ISERROR(SEARCH("FORMATION",ABW3)))</formula>
    </cfRule>
    <cfRule type="containsText" dxfId="33590" priority="46894" stopIfTrue="1" operator="containsText" text="REPOS">
      <formula>NOT(ISERROR(SEARCH("REPOS",ABW3)))</formula>
    </cfRule>
  </conditionalFormatting>
  <conditionalFormatting sqref="ABW3">
    <cfRule type="containsText" dxfId="33589" priority="46885" stopIfTrue="1" operator="containsText" text="RECUP DEBIT">
      <formula>NOT(ISERROR(SEARCH("RECUP DEBIT",ABW3)))</formula>
    </cfRule>
    <cfRule type="containsText" dxfId="33588" priority="46886" stopIfTrue="1" operator="containsText" text="Bonification">
      <formula>NOT(ISERROR(SEARCH("Bonification",ABW3)))</formula>
    </cfRule>
  </conditionalFormatting>
  <conditionalFormatting sqref="ABW3">
    <cfRule type="containsText" dxfId="33587" priority="46883" stopIfTrue="1" operator="containsText" text="RECUP DEBIT">
      <formula>NOT(ISERROR(SEARCH("RECUP DEBIT",ABW3)))</formula>
    </cfRule>
    <cfRule type="containsText" dxfId="33586" priority="46884" stopIfTrue="1" operator="containsText" text="Bonification">
      <formula>NOT(ISERROR(SEARCH("Bonification",ABW3)))</formula>
    </cfRule>
  </conditionalFormatting>
  <conditionalFormatting sqref="ABW3">
    <cfRule type="expression" dxfId="33585" priority="46875" stopIfTrue="1">
      <formula>WEEKDAY(ABP$1)=1</formula>
    </cfRule>
    <cfRule type="expression" dxfId="33584" priority="46876" stopIfTrue="1">
      <formula>WEEKDAY(ABP$1)=7</formula>
    </cfRule>
    <cfRule type="containsText" dxfId="33583" priority="46877" stopIfTrue="1" operator="containsText" text="Maladie">
      <formula>NOT(ISERROR(SEARCH("Maladie",ABW3)))</formula>
    </cfRule>
    <cfRule type="endsWith" dxfId="33582" priority="46878" stopIfTrue="1" operator="endsWith" text="AT">
      <formula>RIGHT(ABW3,LEN("AT"))="AT"</formula>
    </cfRule>
    <cfRule type="containsText" dxfId="33581" priority="46879" stopIfTrue="1" operator="containsText" text="Congés">
      <formula>NOT(ISERROR(SEARCH("Congés",ABW3)))</formula>
    </cfRule>
    <cfRule type="containsText" dxfId="33580" priority="46880" stopIfTrue="1" operator="containsText" text="RTT">
      <formula>NOT(ISERROR(SEARCH("RTT",ABW3)))</formula>
    </cfRule>
    <cfRule type="containsText" dxfId="33579" priority="46881" stopIfTrue="1" operator="containsText" text="REPOS">
      <formula>NOT(ISERROR(SEARCH("REPOS",ABW3)))</formula>
    </cfRule>
    <cfRule type="containsText" dxfId="33578" priority="46882" stopIfTrue="1" operator="containsText" text="FORMATION">
      <formula>NOT(ISERROR(SEARCH("FORMATION",ABW3)))</formula>
    </cfRule>
  </conditionalFormatting>
  <conditionalFormatting sqref="ABW3">
    <cfRule type="expression" dxfId="33577" priority="46867" stopIfTrue="1">
      <formula>WEEKDAY(ABP$1)=1</formula>
    </cfRule>
    <cfRule type="expression" dxfId="33576" priority="46868" stopIfTrue="1">
      <formula>WEEKDAY(ABP$1)=7</formula>
    </cfRule>
    <cfRule type="containsText" dxfId="33575" priority="46869" stopIfTrue="1" operator="containsText" text="Maladie">
      <formula>NOT(ISERROR(SEARCH("Maladie",ABW3)))</formula>
    </cfRule>
    <cfRule type="endsWith" dxfId="33574" priority="46870" stopIfTrue="1" operator="endsWith" text="AT">
      <formula>RIGHT(ABW3,LEN("AT"))="AT"</formula>
    </cfRule>
    <cfRule type="containsText" dxfId="33573" priority="46871" stopIfTrue="1" operator="containsText" text="Congés">
      <formula>NOT(ISERROR(SEARCH("Congés",ABW3)))</formula>
    </cfRule>
    <cfRule type="containsText" dxfId="33572" priority="46872" stopIfTrue="1" operator="containsText" text="RTT">
      <formula>NOT(ISERROR(SEARCH("RTT",ABW3)))</formula>
    </cfRule>
    <cfRule type="containsText" dxfId="33571" priority="46873" stopIfTrue="1" operator="containsText" text="REPOS">
      <formula>NOT(ISERROR(SEARCH("REPOS",ABW3)))</formula>
    </cfRule>
    <cfRule type="containsText" dxfId="33570" priority="46874" stopIfTrue="1" operator="containsText" text="FORMATION">
      <formula>NOT(ISERROR(SEARCH("FORMATION",ABW3)))</formula>
    </cfRule>
  </conditionalFormatting>
  <conditionalFormatting sqref="ABR3">
    <cfRule type="expression" dxfId="33569" priority="46859" stopIfTrue="1">
      <formula>WEEKDAY(ABR$1)=1</formula>
    </cfRule>
    <cfRule type="expression" dxfId="33568" priority="46860" stopIfTrue="1">
      <formula>WEEKDAY(ABR$1)=7</formula>
    </cfRule>
    <cfRule type="containsText" dxfId="33567" priority="46861" stopIfTrue="1" operator="containsText" text="Maladie">
      <formula>NOT(ISERROR(SEARCH("Maladie",ABR3)))</formula>
    </cfRule>
    <cfRule type="endsWith" dxfId="33566" priority="46862" stopIfTrue="1" operator="endsWith" text="AT">
      <formula>RIGHT(ABR3,LEN("AT"))="AT"</formula>
    </cfRule>
    <cfRule type="containsText" dxfId="33565" priority="46863" stopIfTrue="1" operator="containsText" text="Congés">
      <formula>NOT(ISERROR(SEARCH("Congés",ABR3)))</formula>
    </cfRule>
    <cfRule type="containsText" dxfId="33564" priority="46864" stopIfTrue="1" operator="containsText" text="RTT">
      <formula>NOT(ISERROR(SEARCH("RTT",ABR3)))</formula>
    </cfRule>
    <cfRule type="containsText" dxfId="33563" priority="46865" stopIfTrue="1" operator="containsText" text="FORMATION">
      <formula>NOT(ISERROR(SEARCH("FORMATION",ABR3)))</formula>
    </cfRule>
    <cfRule type="containsText" dxfId="33562" priority="46866" stopIfTrue="1" operator="containsText" text="REPOS">
      <formula>NOT(ISERROR(SEARCH("REPOS",ABR3)))</formula>
    </cfRule>
  </conditionalFormatting>
  <conditionalFormatting sqref="ABR3">
    <cfRule type="containsText" dxfId="33561" priority="46857" stopIfTrue="1" operator="containsText" text="RECUP DEBIT">
      <formula>NOT(ISERROR(SEARCH("RECUP DEBIT",ABR3)))</formula>
    </cfRule>
    <cfRule type="containsText" dxfId="33560" priority="46858" stopIfTrue="1" operator="containsText" text="Bonification">
      <formula>NOT(ISERROR(SEARCH("Bonification",ABR3)))</formula>
    </cfRule>
  </conditionalFormatting>
  <conditionalFormatting sqref="ABX2:ACD2">
    <cfRule type="expression" dxfId="33559" priority="45842" stopIfTrue="1">
      <formula>WEEKDAY(ABX$1)=1</formula>
    </cfRule>
    <cfRule type="expression" dxfId="33558" priority="45843" stopIfTrue="1">
      <formula>WEEKDAY(ABX$1)=7</formula>
    </cfRule>
    <cfRule type="containsText" dxfId="33557" priority="45844" stopIfTrue="1" operator="containsText" text="Maladie">
      <formula>NOT(ISERROR(SEARCH("Maladie",ABX2)))</formula>
    </cfRule>
    <cfRule type="endsWith" dxfId="33556" priority="45845" stopIfTrue="1" operator="endsWith" text="AT">
      <formula>RIGHT(ABX2,LEN("AT"))="AT"</formula>
    </cfRule>
    <cfRule type="containsText" dxfId="33555" priority="45846" stopIfTrue="1" operator="containsText" text="Congés">
      <formula>NOT(ISERROR(SEARCH("Congés",ABX2)))</formula>
    </cfRule>
    <cfRule type="containsText" dxfId="33554" priority="45847" stopIfTrue="1" operator="containsText" text="RTT">
      <formula>NOT(ISERROR(SEARCH("RTT",ABX2)))</formula>
    </cfRule>
    <cfRule type="containsText" dxfId="33553" priority="45848" stopIfTrue="1" operator="containsText" text="FORMATION">
      <formula>NOT(ISERROR(SEARCH("FORMATION",ABX2)))</formula>
    </cfRule>
    <cfRule type="containsText" dxfId="33552" priority="45849" stopIfTrue="1" operator="containsText" text="REPOS">
      <formula>NOT(ISERROR(SEARCH("REPOS",ABX2)))</formula>
    </cfRule>
  </conditionalFormatting>
  <conditionalFormatting sqref="ABX2:ACD2">
    <cfRule type="containsText" dxfId="33551" priority="45840" stopIfTrue="1" operator="containsText" text="RECUP DEBIT">
      <formula>NOT(ISERROR(SEARCH("RECUP DEBIT",ABX2)))</formula>
    </cfRule>
    <cfRule type="containsText" dxfId="33550" priority="45841" stopIfTrue="1" operator="containsText" text="Bonification">
      <formula>NOT(ISERROR(SEARCH("Bonification",ABX2)))</formula>
    </cfRule>
  </conditionalFormatting>
  <conditionalFormatting sqref="ABX2:ACD2">
    <cfRule type="containsText" dxfId="33549" priority="45838" stopIfTrue="1" operator="containsText" text="BONIFICATION">
      <formula>NOT(ISERROR(SEARCH("BONIFICATION",ABX2)))</formula>
    </cfRule>
    <cfRule type="containsText" dxfId="33548" priority="45839" stopIfTrue="1" operator="containsText" text="RECUP DEBIT">
      <formula>NOT(ISERROR(SEARCH("RECUP DEBIT",ABX2)))</formula>
    </cfRule>
  </conditionalFormatting>
  <conditionalFormatting sqref="ABX2:ACD2">
    <cfRule type="containsText" dxfId="33547" priority="45837" stopIfTrue="1" operator="containsText" text="ENFANT MALADE">
      <formula>NOT(ISERROR(SEARCH("ENFANT MALADE",ABX2)))</formula>
    </cfRule>
  </conditionalFormatting>
  <conditionalFormatting sqref="ACC2:ACD2">
    <cfRule type="expression" dxfId="33546" priority="45829" stopIfTrue="1">
      <formula>WEEKDAY(ACC$1)=1</formula>
    </cfRule>
    <cfRule type="expression" dxfId="33545" priority="45830" stopIfTrue="1">
      <formula>WEEKDAY(ACC$1)=7</formula>
    </cfRule>
    <cfRule type="containsText" dxfId="33544" priority="45831" stopIfTrue="1" operator="containsText" text="Maladie">
      <formula>NOT(ISERROR(SEARCH("Maladie",ACC2)))</formula>
    </cfRule>
    <cfRule type="endsWith" dxfId="33543" priority="45832" stopIfTrue="1" operator="endsWith" text="AT">
      <formula>RIGHT(ACC2,LEN("AT"))="AT"</formula>
    </cfRule>
    <cfRule type="containsText" dxfId="33542" priority="45833" stopIfTrue="1" operator="containsText" text="Congés">
      <formula>NOT(ISERROR(SEARCH("Congés",ACC2)))</formula>
    </cfRule>
    <cfRule type="containsText" dxfId="33541" priority="45834" stopIfTrue="1" operator="containsText" text="RTT">
      <formula>NOT(ISERROR(SEARCH("RTT",ACC2)))</formula>
    </cfRule>
    <cfRule type="containsText" dxfId="33540" priority="45835" stopIfTrue="1" operator="containsText" text="FORMATION">
      <formula>NOT(ISERROR(SEARCH("FORMATION",ACC2)))</formula>
    </cfRule>
    <cfRule type="containsText" dxfId="33539" priority="45836" stopIfTrue="1" operator="containsText" text="REPOS">
      <formula>NOT(ISERROR(SEARCH("REPOS",ACC2)))</formula>
    </cfRule>
  </conditionalFormatting>
  <conditionalFormatting sqref="ACC2:ACD2">
    <cfRule type="containsText" dxfId="33538" priority="45825" stopIfTrue="1" operator="containsText" text="BONIFICATION">
      <formula>NOT(ISERROR(SEARCH("BONIFICATION",ACC2)))</formula>
    </cfRule>
    <cfRule type="containsText" dxfId="33537" priority="45826" stopIfTrue="1" operator="containsText" text="RECUP DEBIT">
      <formula>NOT(ISERROR(SEARCH("RECUP DEBIT",ACC2)))</formula>
    </cfRule>
  </conditionalFormatting>
  <conditionalFormatting sqref="ACC2:ACD2">
    <cfRule type="containsText" dxfId="33536" priority="45824" stopIfTrue="1" operator="containsText" text="ENFANT MALADE">
      <formula>NOT(ISERROR(SEARCH("ENFANT MALADE",ACC2)))</formula>
    </cfRule>
  </conditionalFormatting>
  <conditionalFormatting sqref="ACC2:ACD2">
    <cfRule type="containsText" dxfId="33535" priority="45822" stopIfTrue="1" operator="containsText" text="RECUP DEBIT">
      <formula>NOT(ISERROR(SEARCH("RECUP DEBIT",ACC2)))</formula>
    </cfRule>
    <cfRule type="containsText" dxfId="33534" priority="45823" stopIfTrue="1" operator="containsText" text="Bonification">
      <formula>NOT(ISERROR(SEARCH("Bonification",ACC2)))</formula>
    </cfRule>
  </conditionalFormatting>
  <conditionalFormatting sqref="ACC2:ACD2">
    <cfRule type="expression" dxfId="33533" priority="45814" stopIfTrue="1">
      <formula>WEEKDAY(ABV$1)=1</formula>
    </cfRule>
    <cfRule type="expression" dxfId="33532" priority="45815" stopIfTrue="1">
      <formula>WEEKDAY(ABV$1)=7</formula>
    </cfRule>
    <cfRule type="containsText" dxfId="33531" priority="45816" stopIfTrue="1" operator="containsText" text="Maladie">
      <formula>NOT(ISERROR(SEARCH("Maladie",ACC2)))</formula>
    </cfRule>
    <cfRule type="endsWith" dxfId="33530" priority="45817" stopIfTrue="1" operator="endsWith" text="AT">
      <formula>RIGHT(ACC2,LEN("AT"))="AT"</formula>
    </cfRule>
    <cfRule type="containsText" dxfId="33529" priority="45818" stopIfTrue="1" operator="containsText" text="Congés">
      <formula>NOT(ISERROR(SEARCH("Congés",ACC2)))</formula>
    </cfRule>
    <cfRule type="containsText" dxfId="33528" priority="45819" stopIfTrue="1" operator="containsText" text="RTT">
      <formula>NOT(ISERROR(SEARCH("RTT",ACC2)))</formula>
    </cfRule>
    <cfRule type="containsText" dxfId="33527" priority="45820" stopIfTrue="1" operator="containsText" text="REPOS">
      <formula>NOT(ISERROR(SEARCH("REPOS",ACC2)))</formula>
    </cfRule>
    <cfRule type="containsText" dxfId="33526" priority="45821" stopIfTrue="1" operator="containsText" text="FORMATION">
      <formula>NOT(ISERROR(SEARCH("FORMATION",ACC2)))</formula>
    </cfRule>
  </conditionalFormatting>
  <conditionalFormatting sqref="ACC2:ACD2">
    <cfRule type="containsText" dxfId="33525" priority="45812" stopIfTrue="1" operator="containsText" text="RECUP DEBIT">
      <formula>NOT(ISERROR(SEARCH("RECUP DEBIT",ACC2)))</formula>
    </cfRule>
    <cfRule type="containsText" dxfId="33524" priority="45813" stopIfTrue="1" operator="containsText" text="Bonification">
      <formula>NOT(ISERROR(SEARCH("Bonification",ACC2)))</formula>
    </cfRule>
  </conditionalFormatting>
  <conditionalFormatting sqref="ACC2:ACD2">
    <cfRule type="expression" dxfId="33523" priority="45804" stopIfTrue="1">
      <formula>WEEKDAY(ABV$1)=1</formula>
    </cfRule>
    <cfRule type="expression" dxfId="33522" priority="45805" stopIfTrue="1">
      <formula>WEEKDAY(ABV$1)=7</formula>
    </cfRule>
    <cfRule type="containsText" dxfId="33521" priority="45806" stopIfTrue="1" operator="containsText" text="Maladie">
      <formula>NOT(ISERROR(SEARCH("Maladie",ACC2)))</formula>
    </cfRule>
    <cfRule type="endsWith" dxfId="33520" priority="45807" stopIfTrue="1" operator="endsWith" text="AT">
      <formula>RIGHT(ACC2,LEN("AT"))="AT"</formula>
    </cfRule>
    <cfRule type="containsText" dxfId="33519" priority="45808" stopIfTrue="1" operator="containsText" text="Congés">
      <formula>NOT(ISERROR(SEARCH("Congés",ACC2)))</formula>
    </cfRule>
    <cfRule type="containsText" dxfId="33518" priority="45809" stopIfTrue="1" operator="containsText" text="RTT">
      <formula>NOT(ISERROR(SEARCH("RTT",ACC2)))</formula>
    </cfRule>
    <cfRule type="containsText" dxfId="33517" priority="45810" stopIfTrue="1" operator="containsText" text="REPOS">
      <formula>NOT(ISERROR(SEARCH("REPOS",ACC2)))</formula>
    </cfRule>
    <cfRule type="containsText" dxfId="33516" priority="45811" stopIfTrue="1" operator="containsText" text="FORMATION">
      <formula>NOT(ISERROR(SEARCH("FORMATION",ACC2)))</formula>
    </cfRule>
  </conditionalFormatting>
  <conditionalFormatting sqref="ABX3:ACD3">
    <cfRule type="expression" dxfId="33515" priority="45732" stopIfTrue="1">
      <formula>WEEKDAY(ABX$1)=1</formula>
    </cfRule>
    <cfRule type="expression" dxfId="33514" priority="45733" stopIfTrue="1">
      <formula>WEEKDAY(ABX$1)=7</formula>
    </cfRule>
    <cfRule type="containsText" dxfId="33513" priority="45734" stopIfTrue="1" operator="containsText" text="Maladie">
      <formula>NOT(ISERROR(SEARCH("Maladie",ABX3)))</formula>
    </cfRule>
    <cfRule type="endsWith" dxfId="33512" priority="45735" stopIfTrue="1" operator="endsWith" text="AT">
      <formula>RIGHT(ABX3,LEN("AT"))="AT"</formula>
    </cfRule>
    <cfRule type="containsText" dxfId="33511" priority="45736" stopIfTrue="1" operator="containsText" text="Congés">
      <formula>NOT(ISERROR(SEARCH("Congés",ABX3)))</formula>
    </cfRule>
    <cfRule type="containsText" dxfId="33510" priority="45737" stopIfTrue="1" operator="containsText" text="RTT">
      <formula>NOT(ISERROR(SEARCH("RTT",ABX3)))</formula>
    </cfRule>
    <cfRule type="containsText" dxfId="33509" priority="45738" stopIfTrue="1" operator="containsText" text="FORMATION">
      <formula>NOT(ISERROR(SEARCH("FORMATION",ABX3)))</formula>
    </cfRule>
    <cfRule type="containsText" dxfId="33508" priority="45739" stopIfTrue="1" operator="containsText" text="REPOS">
      <formula>NOT(ISERROR(SEARCH("REPOS",ABX3)))</formula>
    </cfRule>
  </conditionalFormatting>
  <conditionalFormatting sqref="ABX3:ACD3">
    <cfRule type="containsText" dxfId="33507" priority="45730" stopIfTrue="1" operator="containsText" text="RECUP DEBIT">
      <formula>NOT(ISERROR(SEARCH("RECUP DEBIT",ABX3)))</formula>
    </cfRule>
    <cfRule type="containsText" dxfId="33506" priority="45731" stopIfTrue="1" operator="containsText" text="Bonification">
      <formula>NOT(ISERROR(SEARCH("Bonification",ABX3)))</formula>
    </cfRule>
  </conditionalFormatting>
  <conditionalFormatting sqref="ABX3:ACD3">
    <cfRule type="containsText" dxfId="33505" priority="45728" stopIfTrue="1" operator="containsText" text="BONIFICATION">
      <formula>NOT(ISERROR(SEARCH("BONIFICATION",ABX3)))</formula>
    </cfRule>
    <cfRule type="containsText" dxfId="33504" priority="45729" stopIfTrue="1" operator="containsText" text="RECUP DEBIT">
      <formula>NOT(ISERROR(SEARCH("RECUP DEBIT",ABX3)))</formula>
    </cfRule>
  </conditionalFormatting>
  <conditionalFormatting sqref="ABX3:ACD3">
    <cfRule type="containsText" dxfId="33503" priority="45727" stopIfTrue="1" operator="containsText" text="ENFANT MALADE">
      <formula>NOT(ISERROR(SEARCH("ENFANT MALADE",ABX3)))</formula>
    </cfRule>
  </conditionalFormatting>
  <conditionalFormatting sqref="ACC3:ACD3">
    <cfRule type="containsText" dxfId="33502" priority="45725" stopIfTrue="1" operator="containsText" text="RECUP DEBIT">
      <formula>NOT(ISERROR(SEARCH("RECUP DEBIT",ACC3)))</formula>
    </cfRule>
    <cfRule type="containsText" dxfId="33501" priority="45726" stopIfTrue="1" operator="containsText" text="Bonification">
      <formula>NOT(ISERROR(SEARCH("Bonification",ACC3)))</formula>
    </cfRule>
  </conditionalFormatting>
  <conditionalFormatting sqref="ACC3:ACD3">
    <cfRule type="expression" dxfId="33500" priority="45717" stopIfTrue="1">
      <formula>WEEKDAY(ABV$1)=1</formula>
    </cfRule>
    <cfRule type="expression" dxfId="33499" priority="45718" stopIfTrue="1">
      <formula>WEEKDAY(ABV$1)=7</formula>
    </cfRule>
    <cfRule type="containsText" dxfId="33498" priority="45719" stopIfTrue="1" operator="containsText" text="Maladie">
      <formula>NOT(ISERROR(SEARCH("Maladie",ACC3)))</formula>
    </cfRule>
    <cfRule type="endsWith" dxfId="33497" priority="45720" stopIfTrue="1" operator="endsWith" text="AT">
      <formula>RIGHT(ACC3,LEN("AT"))="AT"</formula>
    </cfRule>
    <cfRule type="containsText" dxfId="33496" priority="45721" stopIfTrue="1" operator="containsText" text="Congés">
      <formula>NOT(ISERROR(SEARCH("Congés",ACC3)))</formula>
    </cfRule>
    <cfRule type="containsText" dxfId="33495" priority="45722" stopIfTrue="1" operator="containsText" text="RTT">
      <formula>NOT(ISERROR(SEARCH("RTT",ACC3)))</formula>
    </cfRule>
    <cfRule type="containsText" dxfId="33494" priority="45723" stopIfTrue="1" operator="containsText" text="REPOS">
      <formula>NOT(ISERROR(SEARCH("REPOS",ACC3)))</formula>
    </cfRule>
    <cfRule type="containsText" dxfId="33493" priority="45724" stopIfTrue="1" operator="containsText" text="FORMATION">
      <formula>NOT(ISERROR(SEARCH("FORMATION",ACC3)))</formula>
    </cfRule>
  </conditionalFormatting>
  <conditionalFormatting sqref="ACD3">
    <cfRule type="expression" dxfId="33492" priority="45709" stopIfTrue="1">
      <formula>WEEKDAY(ABW$1)=1</formula>
    </cfRule>
    <cfRule type="expression" dxfId="33491" priority="45710" stopIfTrue="1">
      <formula>WEEKDAY(ABW$1)=7</formula>
    </cfRule>
    <cfRule type="containsText" dxfId="33490" priority="45711" stopIfTrue="1" operator="containsText" text="Maladie">
      <formula>NOT(ISERROR(SEARCH("Maladie",ACD3)))</formula>
    </cfRule>
    <cfRule type="endsWith" dxfId="33489" priority="45712" stopIfTrue="1" operator="endsWith" text="AT">
      <formula>RIGHT(ACD3,LEN("AT"))="AT"</formula>
    </cfRule>
    <cfRule type="containsText" dxfId="33488" priority="45713" stopIfTrue="1" operator="containsText" text="Congés">
      <formula>NOT(ISERROR(SEARCH("Congés",ACD3)))</formula>
    </cfRule>
    <cfRule type="containsText" dxfId="33487" priority="45714" stopIfTrue="1" operator="containsText" text="RTT">
      <formula>NOT(ISERROR(SEARCH("RTT",ACD3)))</formula>
    </cfRule>
    <cfRule type="containsText" dxfId="33486" priority="45715" stopIfTrue="1" operator="containsText" text="REPOS">
      <formula>NOT(ISERROR(SEARCH("REPOS",ACD3)))</formula>
    </cfRule>
    <cfRule type="containsText" dxfId="33485" priority="45716" stopIfTrue="1" operator="containsText" text="FORMATION">
      <formula>NOT(ISERROR(SEARCH("FORMATION",ACD3)))</formula>
    </cfRule>
  </conditionalFormatting>
  <conditionalFormatting sqref="ACD3">
    <cfRule type="containsText" dxfId="33484" priority="45705" stopIfTrue="1" operator="containsText" text="RECUP DEBIT">
      <formula>NOT(ISERROR(SEARCH("RECUP DEBIT",ACD3)))</formula>
    </cfRule>
    <cfRule type="containsText" dxfId="33483" priority="45706" stopIfTrue="1" operator="containsText" text="Bonification">
      <formula>NOT(ISERROR(SEARCH("Bonification",ACD3)))</formula>
    </cfRule>
  </conditionalFormatting>
  <conditionalFormatting sqref="ACD3">
    <cfRule type="expression" dxfId="33482" priority="45697" stopIfTrue="1">
      <formula>WEEKDAY(ABW$1)=1</formula>
    </cfRule>
    <cfRule type="expression" dxfId="33481" priority="45698" stopIfTrue="1">
      <formula>WEEKDAY(ABW$1)=7</formula>
    </cfRule>
    <cfRule type="containsText" dxfId="33480" priority="45699" stopIfTrue="1" operator="containsText" text="Maladie">
      <formula>NOT(ISERROR(SEARCH("Maladie",ACD3)))</formula>
    </cfRule>
    <cfRule type="endsWith" dxfId="33479" priority="45700" stopIfTrue="1" operator="endsWith" text="AT">
      <formula>RIGHT(ACD3,LEN("AT"))="AT"</formula>
    </cfRule>
    <cfRule type="containsText" dxfId="33478" priority="45701" stopIfTrue="1" operator="containsText" text="Congés">
      <formula>NOT(ISERROR(SEARCH("Congés",ACD3)))</formula>
    </cfRule>
    <cfRule type="containsText" dxfId="33477" priority="45702" stopIfTrue="1" operator="containsText" text="RTT">
      <formula>NOT(ISERROR(SEARCH("RTT",ACD3)))</formula>
    </cfRule>
    <cfRule type="containsText" dxfId="33476" priority="45703" stopIfTrue="1" operator="containsText" text="REPOS">
      <formula>NOT(ISERROR(SEARCH("REPOS",ACD3)))</formula>
    </cfRule>
    <cfRule type="containsText" dxfId="33475" priority="45704" stopIfTrue="1" operator="containsText" text="FORMATION">
      <formula>NOT(ISERROR(SEARCH("FORMATION",ACD3)))</formula>
    </cfRule>
  </conditionalFormatting>
  <conditionalFormatting sqref="ACD3">
    <cfRule type="expression" dxfId="33474" priority="45689" stopIfTrue="1">
      <formula>WEEKDAY(ABW$1)=1</formula>
    </cfRule>
    <cfRule type="expression" dxfId="33473" priority="45690" stopIfTrue="1">
      <formula>WEEKDAY(ABW$1)=7</formula>
    </cfRule>
    <cfRule type="containsText" dxfId="33472" priority="45691" stopIfTrue="1" operator="containsText" text="Maladie">
      <formula>NOT(ISERROR(SEARCH("Maladie",ACD3)))</formula>
    </cfRule>
    <cfRule type="endsWith" dxfId="33471" priority="45692" stopIfTrue="1" operator="endsWith" text="AT">
      <formula>RIGHT(ACD3,LEN("AT"))="AT"</formula>
    </cfRule>
    <cfRule type="containsText" dxfId="33470" priority="45693" stopIfTrue="1" operator="containsText" text="Congés">
      <formula>NOT(ISERROR(SEARCH("Congés",ACD3)))</formula>
    </cfRule>
    <cfRule type="containsText" dxfId="33469" priority="45694" stopIfTrue="1" operator="containsText" text="RTT">
      <formula>NOT(ISERROR(SEARCH("RTT",ACD3)))</formula>
    </cfRule>
    <cfRule type="containsText" dxfId="33468" priority="45695" stopIfTrue="1" operator="containsText" text="REPOS">
      <formula>NOT(ISERROR(SEARCH("REPOS",ACD3)))</formula>
    </cfRule>
    <cfRule type="containsText" dxfId="33467" priority="45696" stopIfTrue="1" operator="containsText" text="FORMATION">
      <formula>NOT(ISERROR(SEARCH("FORMATION",ACD3)))</formula>
    </cfRule>
  </conditionalFormatting>
  <conditionalFormatting sqref="ACD3">
    <cfRule type="expression" dxfId="33466" priority="45681" stopIfTrue="1">
      <formula>WEEKDAY(ACD$1)=1</formula>
    </cfRule>
    <cfRule type="expression" dxfId="33465" priority="45682" stopIfTrue="1">
      <formula>WEEKDAY(ACD$1)=7</formula>
    </cfRule>
    <cfRule type="containsText" dxfId="33464" priority="45683" stopIfTrue="1" operator="containsText" text="Maladie">
      <formula>NOT(ISERROR(SEARCH("Maladie",ACD3)))</formula>
    </cfRule>
    <cfRule type="endsWith" dxfId="33463" priority="45684" stopIfTrue="1" operator="endsWith" text="AT">
      <formula>RIGHT(ACD3,LEN("AT"))="AT"</formula>
    </cfRule>
    <cfRule type="containsText" dxfId="33462" priority="45685" stopIfTrue="1" operator="containsText" text="Congés">
      <formula>NOT(ISERROR(SEARCH("Congés",ACD3)))</formula>
    </cfRule>
    <cfRule type="containsText" dxfId="33461" priority="45686" stopIfTrue="1" operator="containsText" text="RTT">
      <formula>NOT(ISERROR(SEARCH("RTT",ACD3)))</formula>
    </cfRule>
    <cfRule type="containsText" dxfId="33460" priority="45687" stopIfTrue="1" operator="containsText" text="FORMATION">
      <formula>NOT(ISERROR(SEARCH("FORMATION",ACD3)))</formula>
    </cfRule>
    <cfRule type="containsText" dxfId="33459" priority="45688" stopIfTrue="1" operator="containsText" text="REPOS">
      <formula>NOT(ISERROR(SEARCH("REPOS",ACD3)))</formula>
    </cfRule>
  </conditionalFormatting>
  <conditionalFormatting sqref="ACD3">
    <cfRule type="containsText" dxfId="33458" priority="45679" stopIfTrue="1" operator="containsText" text="RECUP DEBIT">
      <formula>NOT(ISERROR(SEARCH("RECUP DEBIT",ACD3)))</formula>
    </cfRule>
    <cfRule type="containsText" dxfId="33457" priority="45680" stopIfTrue="1" operator="containsText" text="Bonification">
      <formula>NOT(ISERROR(SEARCH("Bonification",ACD3)))</formula>
    </cfRule>
  </conditionalFormatting>
  <conditionalFormatting sqref="ACD3">
    <cfRule type="containsText" dxfId="33456" priority="45677" stopIfTrue="1" operator="containsText" text="RECUP DEBIT">
      <formula>NOT(ISERROR(SEARCH("RECUP DEBIT",ACD3)))</formula>
    </cfRule>
    <cfRule type="containsText" dxfId="33455" priority="45678" stopIfTrue="1" operator="containsText" text="Bonification">
      <formula>NOT(ISERROR(SEARCH("Bonification",ACD3)))</formula>
    </cfRule>
  </conditionalFormatting>
  <conditionalFormatting sqref="ACD3">
    <cfRule type="expression" dxfId="33454" priority="45669" stopIfTrue="1">
      <formula>WEEKDAY(ABW$1)=1</formula>
    </cfRule>
    <cfRule type="expression" dxfId="33453" priority="45670" stopIfTrue="1">
      <formula>WEEKDAY(ABW$1)=7</formula>
    </cfRule>
    <cfRule type="containsText" dxfId="33452" priority="45671" stopIfTrue="1" operator="containsText" text="Maladie">
      <formula>NOT(ISERROR(SEARCH("Maladie",ACD3)))</formula>
    </cfRule>
    <cfRule type="endsWith" dxfId="33451" priority="45672" stopIfTrue="1" operator="endsWith" text="AT">
      <formula>RIGHT(ACD3,LEN("AT"))="AT"</formula>
    </cfRule>
    <cfRule type="containsText" dxfId="33450" priority="45673" stopIfTrue="1" operator="containsText" text="Congés">
      <formula>NOT(ISERROR(SEARCH("Congés",ACD3)))</formula>
    </cfRule>
    <cfRule type="containsText" dxfId="33449" priority="45674" stopIfTrue="1" operator="containsText" text="RTT">
      <formula>NOT(ISERROR(SEARCH("RTT",ACD3)))</formula>
    </cfRule>
    <cfRule type="containsText" dxfId="33448" priority="45675" stopIfTrue="1" operator="containsText" text="REPOS">
      <formula>NOT(ISERROR(SEARCH("REPOS",ACD3)))</formula>
    </cfRule>
    <cfRule type="containsText" dxfId="33447" priority="45676" stopIfTrue="1" operator="containsText" text="FORMATION">
      <formula>NOT(ISERROR(SEARCH("FORMATION",ACD3)))</formula>
    </cfRule>
  </conditionalFormatting>
  <conditionalFormatting sqref="ACB3">
    <cfRule type="expression" dxfId="33446" priority="45643" stopIfTrue="1">
      <formula>WEEKDAY(ACB$1)=1</formula>
    </cfRule>
    <cfRule type="expression" dxfId="33445" priority="45644" stopIfTrue="1">
      <formula>WEEKDAY(ACB$1)=7</formula>
    </cfRule>
    <cfRule type="containsText" dxfId="33444" priority="45645" stopIfTrue="1" operator="containsText" text="Maladie">
      <formula>NOT(ISERROR(SEARCH("Maladie",ACB3)))</formula>
    </cfRule>
    <cfRule type="endsWith" dxfId="33443" priority="45646" stopIfTrue="1" operator="endsWith" text="AT">
      <formula>RIGHT(ACB3,LEN("AT"))="AT"</formula>
    </cfRule>
    <cfRule type="containsText" dxfId="33442" priority="45647" stopIfTrue="1" operator="containsText" text="Congés">
      <formula>NOT(ISERROR(SEARCH("Congés",ACB3)))</formula>
    </cfRule>
    <cfRule type="containsText" dxfId="33441" priority="45648" stopIfTrue="1" operator="containsText" text="RTT">
      <formula>NOT(ISERROR(SEARCH("RTT",ACB3)))</formula>
    </cfRule>
    <cfRule type="containsText" dxfId="33440" priority="45649" stopIfTrue="1" operator="containsText" text="FORMATION">
      <formula>NOT(ISERROR(SEARCH("FORMATION",ACB3)))</formula>
    </cfRule>
    <cfRule type="containsText" dxfId="33439" priority="45650" stopIfTrue="1" operator="containsText" text="REPOS">
      <formula>NOT(ISERROR(SEARCH("REPOS",ACB3)))</formula>
    </cfRule>
  </conditionalFormatting>
  <conditionalFormatting sqref="ACB3">
    <cfRule type="containsText" dxfId="33438" priority="45641" stopIfTrue="1" operator="containsText" text="RECUP DEBIT">
      <formula>NOT(ISERROR(SEARCH("RECUP DEBIT",ACB3)))</formula>
    </cfRule>
    <cfRule type="containsText" dxfId="33437" priority="45642" stopIfTrue="1" operator="containsText" text="Bonification">
      <formula>NOT(ISERROR(SEARCH("Bonification",ACB3)))</formula>
    </cfRule>
  </conditionalFormatting>
  <conditionalFormatting sqref="ABL3">
    <cfRule type="expression" dxfId="33436" priority="43935" stopIfTrue="1">
      <formula>WEEKDAY(ABL$1)=1</formula>
    </cfRule>
    <cfRule type="expression" dxfId="33435" priority="43936" stopIfTrue="1">
      <formula>WEEKDAY(ABL$1)=7</formula>
    </cfRule>
    <cfRule type="containsText" dxfId="33434" priority="43937" stopIfTrue="1" operator="containsText" text="Maladie">
      <formula>NOT(ISERROR(SEARCH("Maladie",ABL3)))</formula>
    </cfRule>
    <cfRule type="endsWith" dxfId="33433" priority="43938" stopIfTrue="1" operator="endsWith" text="AT">
      <formula>RIGHT(ABL3,LEN("AT"))="AT"</formula>
    </cfRule>
    <cfRule type="containsText" dxfId="33432" priority="43939" stopIfTrue="1" operator="containsText" text="Congés">
      <formula>NOT(ISERROR(SEARCH("Congés",ABL3)))</formula>
    </cfRule>
    <cfRule type="containsText" dxfId="33431" priority="43940" stopIfTrue="1" operator="containsText" text="RTT">
      <formula>NOT(ISERROR(SEARCH("RTT",ABL3)))</formula>
    </cfRule>
    <cfRule type="containsText" dxfId="33430" priority="43941" stopIfTrue="1" operator="containsText" text="FORMATION">
      <formula>NOT(ISERROR(SEARCH("FORMATION",ABL3)))</formula>
    </cfRule>
    <cfRule type="containsText" dxfId="33429" priority="43942" stopIfTrue="1" operator="containsText" text="REPOS">
      <formula>NOT(ISERROR(SEARCH("REPOS",ABL3)))</formula>
    </cfRule>
  </conditionalFormatting>
  <conditionalFormatting sqref="ABL3">
    <cfRule type="containsText" dxfId="33428" priority="43933" stopIfTrue="1" operator="containsText" text="RECUP DEBIT">
      <formula>NOT(ISERROR(SEARCH("RECUP DEBIT",ABL3)))</formula>
    </cfRule>
    <cfRule type="containsText" dxfId="33427" priority="43934" stopIfTrue="1" operator="containsText" text="Bonification">
      <formula>NOT(ISERROR(SEARCH("Bonification",ABL3)))</formula>
    </cfRule>
  </conditionalFormatting>
  <conditionalFormatting sqref="ABL3">
    <cfRule type="containsText" dxfId="33426" priority="43931" stopIfTrue="1" operator="containsText" text="BONIFICATION">
      <formula>NOT(ISERROR(SEARCH("BONIFICATION",ABL3)))</formula>
    </cfRule>
    <cfRule type="containsText" dxfId="33425" priority="43932" stopIfTrue="1" operator="containsText" text="RECUP DEBIT">
      <formula>NOT(ISERROR(SEARCH("RECUP DEBIT",ABL3)))</formula>
    </cfRule>
  </conditionalFormatting>
  <conditionalFormatting sqref="ABL3">
    <cfRule type="containsText" dxfId="33424" priority="43930" stopIfTrue="1" operator="containsText" text="ENFANT MALADE">
      <formula>NOT(ISERROR(SEARCH("ENFANT MALADE",ABL3)))</formula>
    </cfRule>
  </conditionalFormatting>
  <conditionalFormatting sqref="ABL2">
    <cfRule type="expression" dxfId="33423" priority="43922" stopIfTrue="1">
      <formula>WEEKDAY(ABL$1)=1</formula>
    </cfRule>
    <cfRule type="expression" dxfId="33422" priority="43923" stopIfTrue="1">
      <formula>WEEKDAY(ABL$1)=7</formula>
    </cfRule>
    <cfRule type="containsText" dxfId="33421" priority="43924" stopIfTrue="1" operator="containsText" text="Maladie">
      <formula>NOT(ISERROR(SEARCH("Maladie",ABL2)))</formula>
    </cfRule>
    <cfRule type="endsWith" dxfId="33420" priority="43925" stopIfTrue="1" operator="endsWith" text="AT">
      <formula>RIGHT(ABL2,LEN("AT"))="AT"</formula>
    </cfRule>
    <cfRule type="containsText" dxfId="33419" priority="43926" stopIfTrue="1" operator="containsText" text="Congés">
      <formula>NOT(ISERROR(SEARCH("Congés",ABL2)))</formula>
    </cfRule>
    <cfRule type="containsText" dxfId="33418" priority="43927" stopIfTrue="1" operator="containsText" text="RTT">
      <formula>NOT(ISERROR(SEARCH("RTT",ABL2)))</formula>
    </cfRule>
    <cfRule type="containsText" dxfId="33417" priority="43928" stopIfTrue="1" operator="containsText" text="FORMATION">
      <formula>NOT(ISERROR(SEARCH("FORMATION",ABL2)))</formula>
    </cfRule>
    <cfRule type="containsText" dxfId="33416" priority="43929" stopIfTrue="1" operator="containsText" text="REPOS">
      <formula>NOT(ISERROR(SEARCH("REPOS",ABL2)))</formula>
    </cfRule>
  </conditionalFormatting>
  <conditionalFormatting sqref="ABL2">
    <cfRule type="containsText" dxfId="33415" priority="43920" stopIfTrue="1" operator="containsText" text="RECUP DEBIT">
      <formula>NOT(ISERROR(SEARCH("RECUP DEBIT",ABL2)))</formula>
    </cfRule>
    <cfRule type="containsText" dxfId="33414" priority="43921" stopIfTrue="1" operator="containsText" text="Bonification">
      <formula>NOT(ISERROR(SEARCH("Bonification",ABL2)))</formula>
    </cfRule>
  </conditionalFormatting>
  <conditionalFormatting sqref="ABL2">
    <cfRule type="containsText" dxfId="33413" priority="43918" stopIfTrue="1" operator="containsText" text="BONIFICATION">
      <formula>NOT(ISERROR(SEARCH("BONIFICATION",ABL2)))</formula>
    </cfRule>
    <cfRule type="containsText" dxfId="33412" priority="43919" stopIfTrue="1" operator="containsText" text="RECUP DEBIT">
      <formula>NOT(ISERROR(SEARCH("RECUP DEBIT",ABL2)))</formula>
    </cfRule>
  </conditionalFormatting>
  <conditionalFormatting sqref="ABL2">
    <cfRule type="containsText" dxfId="33411" priority="43917" stopIfTrue="1" operator="containsText" text="ENFANT MALADE">
      <formula>NOT(ISERROR(SEARCH("ENFANT MALADE",ABL2)))</formula>
    </cfRule>
  </conditionalFormatting>
  <conditionalFormatting sqref="ABA2:ABK3">
    <cfRule type="expression" dxfId="33410" priority="43896" stopIfTrue="1">
      <formula>WEEKDAY(ABA$1)=1</formula>
    </cfRule>
    <cfRule type="expression" dxfId="33409" priority="43897" stopIfTrue="1">
      <formula>WEEKDAY(ABA$1)=7</formula>
    </cfRule>
    <cfRule type="containsText" dxfId="33408" priority="43898" stopIfTrue="1" operator="containsText" text="Maladie">
      <formula>NOT(ISERROR(SEARCH("Maladie",ABA2)))</formula>
    </cfRule>
    <cfRule type="endsWith" dxfId="33407" priority="43899" stopIfTrue="1" operator="endsWith" text="AT">
      <formula>RIGHT(ABA2,LEN("AT"))="AT"</formula>
    </cfRule>
    <cfRule type="containsText" dxfId="33406" priority="43900" stopIfTrue="1" operator="containsText" text="Congés">
      <formula>NOT(ISERROR(SEARCH("Congés",ABA2)))</formula>
    </cfRule>
    <cfRule type="containsText" dxfId="33405" priority="43901" stopIfTrue="1" operator="containsText" text="RTT">
      <formula>NOT(ISERROR(SEARCH("RTT",ABA2)))</formula>
    </cfRule>
    <cfRule type="containsText" dxfId="33404" priority="43902" stopIfTrue="1" operator="containsText" text="FORMATION">
      <formula>NOT(ISERROR(SEARCH("FORMATION",ABA2)))</formula>
    </cfRule>
    <cfRule type="containsText" dxfId="33403" priority="43903" stopIfTrue="1" operator="containsText" text="REPOS">
      <formula>NOT(ISERROR(SEARCH("REPOS",ABA2)))</formula>
    </cfRule>
  </conditionalFormatting>
  <conditionalFormatting sqref="ABA2:ABK3">
    <cfRule type="containsText" dxfId="33402" priority="43894" stopIfTrue="1" operator="containsText" text="RECUP DEBIT">
      <formula>NOT(ISERROR(SEARCH("RECUP DEBIT",ABA2)))</formula>
    </cfRule>
    <cfRule type="containsText" dxfId="33401" priority="43895" stopIfTrue="1" operator="containsText" text="Bonification">
      <formula>NOT(ISERROR(SEARCH("Bonification",ABA2)))</formula>
    </cfRule>
  </conditionalFormatting>
  <conditionalFormatting sqref="ABA2:ABK3">
    <cfRule type="containsText" dxfId="33400" priority="43892" stopIfTrue="1" operator="containsText" text="BONIFICATION">
      <formula>NOT(ISERROR(SEARCH("BONIFICATION",ABA2)))</formula>
    </cfRule>
    <cfRule type="containsText" dxfId="33399" priority="43893" stopIfTrue="1" operator="containsText" text="RECUP DEBIT">
      <formula>NOT(ISERROR(SEARCH("RECUP DEBIT",ABA2)))</formula>
    </cfRule>
  </conditionalFormatting>
  <conditionalFormatting sqref="ABA2:ABK3">
    <cfRule type="containsText" dxfId="33398" priority="43891" stopIfTrue="1" operator="containsText" text="ENFANT MALADE">
      <formula>NOT(ISERROR(SEARCH("ENFANT MALADE",ABA2)))</formula>
    </cfRule>
  </conditionalFormatting>
  <conditionalFormatting sqref="ABT3">
    <cfRule type="expression" dxfId="33397" priority="43377" stopIfTrue="1">
      <formula>WEEKDAY(ABT$1)=1</formula>
    </cfRule>
    <cfRule type="expression" dxfId="33396" priority="43378" stopIfTrue="1">
      <formula>WEEKDAY(ABT$1)=7</formula>
    </cfRule>
    <cfRule type="containsText" dxfId="33395" priority="43379" stopIfTrue="1" operator="containsText" text="Maladie">
      <formula>NOT(ISERROR(SEARCH("Maladie",ABT3)))</formula>
    </cfRule>
    <cfRule type="endsWith" dxfId="33394" priority="43380" stopIfTrue="1" operator="endsWith" text="AT">
      <formula>RIGHT(ABT3,LEN("AT"))="AT"</formula>
    </cfRule>
    <cfRule type="containsText" dxfId="33393" priority="43381" stopIfTrue="1" operator="containsText" text="Congés">
      <formula>NOT(ISERROR(SEARCH("Congés",ABT3)))</formula>
    </cfRule>
    <cfRule type="containsText" dxfId="33392" priority="43382" stopIfTrue="1" operator="containsText" text="RTT">
      <formula>NOT(ISERROR(SEARCH("RTT",ABT3)))</formula>
    </cfRule>
    <cfRule type="containsText" dxfId="33391" priority="43383" stopIfTrue="1" operator="containsText" text="FORMATION">
      <formula>NOT(ISERROR(SEARCH("FORMATION",ABT3)))</formula>
    </cfRule>
    <cfRule type="containsText" dxfId="33390" priority="43384" stopIfTrue="1" operator="containsText" text="REPOS">
      <formula>NOT(ISERROR(SEARCH("REPOS",ABT3)))</formula>
    </cfRule>
  </conditionalFormatting>
  <conditionalFormatting sqref="ABT3">
    <cfRule type="containsText" dxfId="33389" priority="43375" stopIfTrue="1" operator="containsText" text="RECUP DEBIT">
      <formula>NOT(ISERROR(SEARCH("RECUP DEBIT",ABT3)))</formula>
    </cfRule>
    <cfRule type="containsText" dxfId="33388" priority="43376" stopIfTrue="1" operator="containsText" text="Bonification">
      <formula>NOT(ISERROR(SEARCH("Bonification",ABT3)))</formula>
    </cfRule>
  </conditionalFormatting>
  <conditionalFormatting sqref="ABX3:ACB3">
    <cfRule type="expression" dxfId="33387" priority="43367" stopIfTrue="1">
      <formula>WEEKDAY(ABX$1)=1</formula>
    </cfRule>
    <cfRule type="expression" dxfId="33386" priority="43368" stopIfTrue="1">
      <formula>WEEKDAY(ABX$1)=7</formula>
    </cfRule>
    <cfRule type="containsText" dxfId="33385" priority="43369" stopIfTrue="1" operator="containsText" text="Maladie">
      <formula>NOT(ISERROR(SEARCH("Maladie",ABX3)))</formula>
    </cfRule>
    <cfRule type="endsWith" dxfId="33384" priority="43370" stopIfTrue="1" operator="endsWith" text="AT">
      <formula>RIGHT(ABX3,LEN("AT"))="AT"</formula>
    </cfRule>
    <cfRule type="containsText" dxfId="33383" priority="43371" stopIfTrue="1" operator="containsText" text="Congés">
      <formula>NOT(ISERROR(SEARCH("Congés",ABX3)))</formula>
    </cfRule>
    <cfRule type="containsText" dxfId="33382" priority="43372" stopIfTrue="1" operator="containsText" text="RTT">
      <formula>NOT(ISERROR(SEARCH("RTT",ABX3)))</formula>
    </cfRule>
    <cfRule type="containsText" dxfId="33381" priority="43373" stopIfTrue="1" operator="containsText" text="FORMATION">
      <formula>NOT(ISERROR(SEARCH("FORMATION",ABX3)))</formula>
    </cfRule>
    <cfRule type="containsText" dxfId="33380" priority="43374" stopIfTrue="1" operator="containsText" text="REPOS">
      <formula>NOT(ISERROR(SEARCH("REPOS",ABX3)))</formula>
    </cfRule>
  </conditionalFormatting>
  <conditionalFormatting sqref="ABX3:ACB3">
    <cfRule type="containsText" dxfId="33379" priority="43365" stopIfTrue="1" operator="containsText" text="RECUP DEBIT">
      <formula>NOT(ISERROR(SEARCH("RECUP DEBIT",ABX3)))</formula>
    </cfRule>
    <cfRule type="containsText" dxfId="33378" priority="43366" stopIfTrue="1" operator="containsText" text="Bonification">
      <formula>NOT(ISERROR(SEARCH("Bonification",ABX3)))</formula>
    </cfRule>
  </conditionalFormatting>
  <conditionalFormatting sqref="ABX3:ACB3">
    <cfRule type="containsText" dxfId="33377" priority="43363" stopIfTrue="1" operator="containsText" text="BONIFICATION">
      <formula>NOT(ISERROR(SEARCH("BONIFICATION",ABX3)))</formula>
    </cfRule>
    <cfRule type="containsText" dxfId="33376" priority="43364" stopIfTrue="1" operator="containsText" text="RECUP DEBIT">
      <formula>NOT(ISERROR(SEARCH("RECUP DEBIT",ABX3)))</formula>
    </cfRule>
  </conditionalFormatting>
  <conditionalFormatting sqref="ABX3:ACB3">
    <cfRule type="containsText" dxfId="33375" priority="43362" stopIfTrue="1" operator="containsText" text="ENFANT MALADE">
      <formula>NOT(ISERROR(SEARCH("ENFANT MALADE",ABX3)))</formula>
    </cfRule>
  </conditionalFormatting>
  <conditionalFormatting sqref="ABY3">
    <cfRule type="expression" dxfId="33374" priority="43354" stopIfTrue="1">
      <formula>WEEKDAY(ABY$1)=1</formula>
    </cfRule>
    <cfRule type="expression" dxfId="33373" priority="43355" stopIfTrue="1">
      <formula>WEEKDAY(ABY$1)=7</formula>
    </cfRule>
    <cfRule type="containsText" dxfId="33372" priority="43356" stopIfTrue="1" operator="containsText" text="Maladie">
      <formula>NOT(ISERROR(SEARCH("Maladie",ABY3)))</formula>
    </cfRule>
    <cfRule type="endsWith" dxfId="33371" priority="43357" stopIfTrue="1" operator="endsWith" text="AT">
      <formula>RIGHT(ABY3,LEN("AT"))="AT"</formula>
    </cfRule>
    <cfRule type="containsText" dxfId="33370" priority="43358" stopIfTrue="1" operator="containsText" text="Congés">
      <formula>NOT(ISERROR(SEARCH("Congés",ABY3)))</formula>
    </cfRule>
    <cfRule type="containsText" dxfId="33369" priority="43359" stopIfTrue="1" operator="containsText" text="RTT">
      <formula>NOT(ISERROR(SEARCH("RTT",ABY3)))</formula>
    </cfRule>
    <cfRule type="containsText" dxfId="33368" priority="43360" stopIfTrue="1" operator="containsText" text="FORMATION">
      <formula>NOT(ISERROR(SEARCH("FORMATION",ABY3)))</formula>
    </cfRule>
    <cfRule type="containsText" dxfId="33367" priority="43361" stopIfTrue="1" operator="containsText" text="REPOS">
      <formula>NOT(ISERROR(SEARCH("REPOS",ABY3)))</formula>
    </cfRule>
  </conditionalFormatting>
  <conditionalFormatting sqref="ABY3">
    <cfRule type="containsText" dxfId="33366" priority="43352" stopIfTrue="1" operator="containsText" text="RECUP DEBIT">
      <formula>NOT(ISERROR(SEARCH("RECUP DEBIT",ABY3)))</formula>
    </cfRule>
    <cfRule type="containsText" dxfId="33365" priority="43353" stopIfTrue="1" operator="containsText" text="Bonification">
      <formula>NOT(ISERROR(SEARCH("Bonification",ABY3)))</formula>
    </cfRule>
  </conditionalFormatting>
  <conditionalFormatting sqref="ACB3">
    <cfRule type="expression" dxfId="33364" priority="43344" stopIfTrue="1">
      <formula>WEEKDAY(ACB$1)=1</formula>
    </cfRule>
    <cfRule type="expression" dxfId="33363" priority="43345" stopIfTrue="1">
      <formula>WEEKDAY(ACB$1)=7</formula>
    </cfRule>
    <cfRule type="containsText" dxfId="33362" priority="43346" stopIfTrue="1" operator="containsText" text="Maladie">
      <formula>NOT(ISERROR(SEARCH("Maladie",ACB3)))</formula>
    </cfRule>
    <cfRule type="endsWith" dxfId="33361" priority="43347" stopIfTrue="1" operator="endsWith" text="AT">
      <formula>RIGHT(ACB3,LEN("AT"))="AT"</formula>
    </cfRule>
    <cfRule type="containsText" dxfId="33360" priority="43348" stopIfTrue="1" operator="containsText" text="Congés">
      <formula>NOT(ISERROR(SEARCH("Congés",ACB3)))</formula>
    </cfRule>
    <cfRule type="containsText" dxfId="33359" priority="43349" stopIfTrue="1" operator="containsText" text="RTT">
      <formula>NOT(ISERROR(SEARCH("RTT",ACB3)))</formula>
    </cfRule>
    <cfRule type="containsText" dxfId="33358" priority="43350" stopIfTrue="1" operator="containsText" text="FORMATION">
      <formula>NOT(ISERROR(SEARCH("FORMATION",ACB3)))</formula>
    </cfRule>
    <cfRule type="containsText" dxfId="33357" priority="43351" stopIfTrue="1" operator="containsText" text="REPOS">
      <formula>NOT(ISERROR(SEARCH("REPOS",ACB3)))</formula>
    </cfRule>
  </conditionalFormatting>
  <conditionalFormatting sqref="ACB3">
    <cfRule type="containsText" dxfId="33356" priority="43342" stopIfTrue="1" operator="containsText" text="RECUP DEBIT">
      <formula>NOT(ISERROR(SEARCH("RECUP DEBIT",ACB3)))</formula>
    </cfRule>
    <cfRule type="containsText" dxfId="33355" priority="43343" stopIfTrue="1" operator="containsText" text="Bonification">
      <formula>NOT(ISERROR(SEARCH("Bonification",ACB3)))</formula>
    </cfRule>
  </conditionalFormatting>
  <conditionalFormatting sqref="ACA3">
    <cfRule type="expression" dxfId="33354" priority="43334" stopIfTrue="1">
      <formula>WEEKDAY(ACA$1)=1</formula>
    </cfRule>
    <cfRule type="expression" dxfId="33353" priority="43335" stopIfTrue="1">
      <formula>WEEKDAY(ACA$1)=7</formula>
    </cfRule>
    <cfRule type="containsText" dxfId="33352" priority="43336" stopIfTrue="1" operator="containsText" text="Maladie">
      <formula>NOT(ISERROR(SEARCH("Maladie",ACA3)))</formula>
    </cfRule>
    <cfRule type="endsWith" dxfId="33351" priority="43337" stopIfTrue="1" operator="endsWith" text="AT">
      <formula>RIGHT(ACA3,LEN("AT"))="AT"</formula>
    </cfRule>
    <cfRule type="containsText" dxfId="33350" priority="43338" stopIfTrue="1" operator="containsText" text="Congés">
      <formula>NOT(ISERROR(SEARCH("Congés",ACA3)))</formula>
    </cfRule>
    <cfRule type="containsText" dxfId="33349" priority="43339" stopIfTrue="1" operator="containsText" text="RTT">
      <formula>NOT(ISERROR(SEARCH("RTT",ACA3)))</formula>
    </cfRule>
    <cfRule type="containsText" dxfId="33348" priority="43340" stopIfTrue="1" operator="containsText" text="FORMATION">
      <formula>NOT(ISERROR(SEARCH("FORMATION",ACA3)))</formula>
    </cfRule>
    <cfRule type="containsText" dxfId="33347" priority="43341" stopIfTrue="1" operator="containsText" text="REPOS">
      <formula>NOT(ISERROR(SEARCH("REPOS",ACA3)))</formula>
    </cfRule>
  </conditionalFormatting>
  <conditionalFormatting sqref="ACA3">
    <cfRule type="containsText" dxfId="33346" priority="43332" stopIfTrue="1" operator="containsText" text="RECUP DEBIT">
      <formula>NOT(ISERROR(SEARCH("RECUP DEBIT",ACA3)))</formula>
    </cfRule>
    <cfRule type="containsText" dxfId="33345" priority="43333" stopIfTrue="1" operator="containsText" text="Bonification">
      <formula>NOT(ISERROR(SEARCH("Bonification",ACA3)))</formula>
    </cfRule>
  </conditionalFormatting>
  <conditionalFormatting sqref="ACE2:ACJ2">
    <cfRule type="expression" dxfId="33344" priority="42892" stopIfTrue="1">
      <formula>WEEKDAY(ACE$1)=1</formula>
    </cfRule>
    <cfRule type="expression" dxfId="33343" priority="42893" stopIfTrue="1">
      <formula>WEEKDAY(ACE$1)=7</formula>
    </cfRule>
    <cfRule type="containsText" dxfId="33342" priority="42894" stopIfTrue="1" operator="containsText" text="Maladie">
      <formula>NOT(ISERROR(SEARCH("Maladie",ACE2)))</formula>
    </cfRule>
    <cfRule type="endsWith" dxfId="33341" priority="42895" stopIfTrue="1" operator="endsWith" text="AT">
      <formula>RIGHT(ACE2,LEN("AT"))="AT"</formula>
    </cfRule>
    <cfRule type="containsText" dxfId="33340" priority="42896" stopIfTrue="1" operator="containsText" text="Congés">
      <formula>NOT(ISERROR(SEARCH("Congés",ACE2)))</formula>
    </cfRule>
    <cfRule type="containsText" dxfId="33339" priority="42897" stopIfTrue="1" operator="containsText" text="RTT">
      <formula>NOT(ISERROR(SEARCH("RTT",ACE2)))</formula>
    </cfRule>
    <cfRule type="containsText" dxfId="33338" priority="42898" stopIfTrue="1" operator="containsText" text="FORMATION">
      <formula>NOT(ISERROR(SEARCH("FORMATION",ACE2)))</formula>
    </cfRule>
    <cfRule type="containsText" dxfId="33337" priority="42899" stopIfTrue="1" operator="containsText" text="REPOS">
      <formula>NOT(ISERROR(SEARCH("REPOS",ACE2)))</formula>
    </cfRule>
  </conditionalFormatting>
  <conditionalFormatting sqref="ACE2:ACJ2">
    <cfRule type="containsText" dxfId="33336" priority="42890" stopIfTrue="1" operator="containsText" text="RECUP DEBIT">
      <formula>NOT(ISERROR(SEARCH("RECUP DEBIT",ACE2)))</formula>
    </cfRule>
    <cfRule type="containsText" dxfId="33335" priority="42891" stopIfTrue="1" operator="containsText" text="Bonification">
      <formula>NOT(ISERROR(SEARCH("Bonification",ACE2)))</formula>
    </cfRule>
  </conditionalFormatting>
  <conditionalFormatting sqref="ACE2:ACJ2">
    <cfRule type="containsText" dxfId="33334" priority="42888" stopIfTrue="1" operator="containsText" text="BONIFICATION">
      <formula>NOT(ISERROR(SEARCH("BONIFICATION",ACE2)))</formula>
    </cfRule>
    <cfRule type="containsText" dxfId="33333" priority="42889" stopIfTrue="1" operator="containsText" text="RECUP DEBIT">
      <formula>NOT(ISERROR(SEARCH("RECUP DEBIT",ACE2)))</formula>
    </cfRule>
  </conditionalFormatting>
  <conditionalFormatting sqref="ACE2:ACJ2">
    <cfRule type="containsText" dxfId="33332" priority="42887" stopIfTrue="1" operator="containsText" text="ENFANT MALADE">
      <formula>NOT(ISERROR(SEARCH("ENFANT MALADE",ACE2)))</formula>
    </cfRule>
  </conditionalFormatting>
  <conditionalFormatting sqref="ACJ2">
    <cfRule type="expression" dxfId="33331" priority="42879" stopIfTrue="1">
      <formula>WEEKDAY(ACJ$1)=1</formula>
    </cfRule>
    <cfRule type="expression" dxfId="33330" priority="42880" stopIfTrue="1">
      <formula>WEEKDAY(ACJ$1)=7</formula>
    </cfRule>
    <cfRule type="containsText" dxfId="33329" priority="42881" stopIfTrue="1" operator="containsText" text="Maladie">
      <formula>NOT(ISERROR(SEARCH("Maladie",ACJ2)))</formula>
    </cfRule>
    <cfRule type="endsWith" dxfId="33328" priority="42882" stopIfTrue="1" operator="endsWith" text="AT">
      <formula>RIGHT(ACJ2,LEN("AT"))="AT"</formula>
    </cfRule>
    <cfRule type="containsText" dxfId="33327" priority="42883" stopIfTrue="1" operator="containsText" text="Congés">
      <formula>NOT(ISERROR(SEARCH("Congés",ACJ2)))</formula>
    </cfRule>
    <cfRule type="containsText" dxfId="33326" priority="42884" stopIfTrue="1" operator="containsText" text="RTT">
      <formula>NOT(ISERROR(SEARCH("RTT",ACJ2)))</formula>
    </cfRule>
    <cfRule type="containsText" dxfId="33325" priority="42885" stopIfTrue="1" operator="containsText" text="FORMATION">
      <formula>NOT(ISERROR(SEARCH("FORMATION",ACJ2)))</formula>
    </cfRule>
    <cfRule type="containsText" dxfId="33324" priority="42886" stopIfTrue="1" operator="containsText" text="REPOS">
      <formula>NOT(ISERROR(SEARCH("REPOS",ACJ2)))</formula>
    </cfRule>
  </conditionalFormatting>
  <conditionalFormatting sqref="ACJ2">
    <cfRule type="containsText" dxfId="33323" priority="42877" stopIfTrue="1" operator="containsText" text="RECUP DEBIT">
      <formula>NOT(ISERROR(SEARCH("RECUP DEBIT",ACJ2)))</formula>
    </cfRule>
    <cfRule type="containsText" dxfId="33322" priority="42878" stopIfTrue="1" operator="containsText" text="Bonification">
      <formula>NOT(ISERROR(SEARCH("Bonification",ACJ2)))</formula>
    </cfRule>
  </conditionalFormatting>
  <conditionalFormatting sqref="ACJ2">
    <cfRule type="containsText" dxfId="33321" priority="42875" stopIfTrue="1" operator="containsText" text="BONIFICATION">
      <formula>NOT(ISERROR(SEARCH("BONIFICATION",ACJ2)))</formula>
    </cfRule>
    <cfRule type="containsText" dxfId="33320" priority="42876" stopIfTrue="1" operator="containsText" text="RECUP DEBIT">
      <formula>NOT(ISERROR(SEARCH("RECUP DEBIT",ACJ2)))</formula>
    </cfRule>
  </conditionalFormatting>
  <conditionalFormatting sqref="ACJ2">
    <cfRule type="containsText" dxfId="33319" priority="42874" stopIfTrue="1" operator="containsText" text="ENFANT MALADE">
      <formula>NOT(ISERROR(SEARCH("ENFANT MALADE",ACJ2)))</formula>
    </cfRule>
  </conditionalFormatting>
  <conditionalFormatting sqref="ACJ2">
    <cfRule type="containsText" dxfId="33318" priority="42872" stopIfTrue="1" operator="containsText" text="RECUP DEBIT">
      <formula>NOT(ISERROR(SEARCH("RECUP DEBIT",ACJ2)))</formula>
    </cfRule>
    <cfRule type="containsText" dxfId="33317" priority="42873" stopIfTrue="1" operator="containsText" text="Bonification">
      <formula>NOT(ISERROR(SEARCH("Bonification",ACJ2)))</formula>
    </cfRule>
  </conditionalFormatting>
  <conditionalFormatting sqref="ACJ2">
    <cfRule type="expression" dxfId="33316" priority="42864" stopIfTrue="1">
      <formula>WEEKDAY(ACC$1)=1</formula>
    </cfRule>
    <cfRule type="expression" dxfId="33315" priority="42865" stopIfTrue="1">
      <formula>WEEKDAY(ACC$1)=7</formula>
    </cfRule>
    <cfRule type="containsText" dxfId="33314" priority="42866" stopIfTrue="1" operator="containsText" text="Maladie">
      <formula>NOT(ISERROR(SEARCH("Maladie",ACJ2)))</formula>
    </cfRule>
    <cfRule type="endsWith" dxfId="33313" priority="42867" stopIfTrue="1" operator="endsWith" text="AT">
      <formula>RIGHT(ACJ2,LEN("AT"))="AT"</formula>
    </cfRule>
    <cfRule type="containsText" dxfId="33312" priority="42868" stopIfTrue="1" operator="containsText" text="Congés">
      <formula>NOT(ISERROR(SEARCH("Congés",ACJ2)))</formula>
    </cfRule>
    <cfRule type="containsText" dxfId="33311" priority="42869" stopIfTrue="1" operator="containsText" text="RTT">
      <formula>NOT(ISERROR(SEARCH("RTT",ACJ2)))</formula>
    </cfRule>
    <cfRule type="containsText" dxfId="33310" priority="42870" stopIfTrue="1" operator="containsText" text="REPOS">
      <formula>NOT(ISERROR(SEARCH("REPOS",ACJ2)))</formula>
    </cfRule>
    <cfRule type="containsText" dxfId="33309" priority="42871" stopIfTrue="1" operator="containsText" text="FORMATION">
      <formula>NOT(ISERROR(SEARCH("FORMATION",ACJ2)))</formula>
    </cfRule>
  </conditionalFormatting>
  <conditionalFormatting sqref="ACJ2">
    <cfRule type="containsText" dxfId="33308" priority="42862" stopIfTrue="1" operator="containsText" text="RECUP DEBIT">
      <formula>NOT(ISERROR(SEARCH("RECUP DEBIT",ACJ2)))</formula>
    </cfRule>
    <cfRule type="containsText" dxfId="33307" priority="42863" stopIfTrue="1" operator="containsText" text="Bonification">
      <formula>NOT(ISERROR(SEARCH("Bonification",ACJ2)))</formula>
    </cfRule>
  </conditionalFormatting>
  <conditionalFormatting sqref="ACJ2">
    <cfRule type="expression" dxfId="33306" priority="42854" stopIfTrue="1">
      <formula>WEEKDAY(ACC$1)=1</formula>
    </cfRule>
    <cfRule type="expression" dxfId="33305" priority="42855" stopIfTrue="1">
      <formula>WEEKDAY(ACC$1)=7</formula>
    </cfRule>
    <cfRule type="containsText" dxfId="33304" priority="42856" stopIfTrue="1" operator="containsText" text="Maladie">
      <formula>NOT(ISERROR(SEARCH("Maladie",ACJ2)))</formula>
    </cfRule>
    <cfRule type="endsWith" dxfId="33303" priority="42857" stopIfTrue="1" operator="endsWith" text="AT">
      <formula>RIGHT(ACJ2,LEN("AT"))="AT"</formula>
    </cfRule>
    <cfRule type="containsText" dxfId="33302" priority="42858" stopIfTrue="1" operator="containsText" text="Congés">
      <formula>NOT(ISERROR(SEARCH("Congés",ACJ2)))</formula>
    </cfRule>
    <cfRule type="containsText" dxfId="33301" priority="42859" stopIfTrue="1" operator="containsText" text="RTT">
      <formula>NOT(ISERROR(SEARCH("RTT",ACJ2)))</formula>
    </cfRule>
    <cfRule type="containsText" dxfId="33300" priority="42860" stopIfTrue="1" operator="containsText" text="REPOS">
      <formula>NOT(ISERROR(SEARCH("REPOS",ACJ2)))</formula>
    </cfRule>
    <cfRule type="containsText" dxfId="33299" priority="42861" stopIfTrue="1" operator="containsText" text="FORMATION">
      <formula>NOT(ISERROR(SEARCH("FORMATION",ACJ2)))</formula>
    </cfRule>
  </conditionalFormatting>
  <conditionalFormatting sqref="ACE3:ACK3">
    <cfRule type="expression" dxfId="33298" priority="42805" stopIfTrue="1">
      <formula>WEEKDAY(ACE$1)=1</formula>
    </cfRule>
    <cfRule type="expression" dxfId="33297" priority="42806" stopIfTrue="1">
      <formula>WEEKDAY(ACE$1)=7</formula>
    </cfRule>
    <cfRule type="containsText" dxfId="33296" priority="42807" stopIfTrue="1" operator="containsText" text="Maladie">
      <formula>NOT(ISERROR(SEARCH("Maladie",ACE3)))</formula>
    </cfRule>
    <cfRule type="endsWith" dxfId="33295" priority="42808" stopIfTrue="1" operator="endsWith" text="AT">
      <formula>RIGHT(ACE3,LEN("AT"))="AT"</formula>
    </cfRule>
    <cfRule type="containsText" dxfId="33294" priority="42809" stopIfTrue="1" operator="containsText" text="Congés">
      <formula>NOT(ISERROR(SEARCH("Congés",ACE3)))</formula>
    </cfRule>
    <cfRule type="containsText" dxfId="33293" priority="42810" stopIfTrue="1" operator="containsText" text="RTT">
      <formula>NOT(ISERROR(SEARCH("RTT",ACE3)))</formula>
    </cfRule>
    <cfRule type="containsText" dxfId="33292" priority="42811" stopIfTrue="1" operator="containsText" text="FORMATION">
      <formula>NOT(ISERROR(SEARCH("FORMATION",ACE3)))</formula>
    </cfRule>
    <cfRule type="containsText" dxfId="33291" priority="42812" stopIfTrue="1" operator="containsText" text="REPOS">
      <formula>NOT(ISERROR(SEARCH("REPOS",ACE3)))</formula>
    </cfRule>
  </conditionalFormatting>
  <conditionalFormatting sqref="ACE3:ACK3">
    <cfRule type="containsText" dxfId="33290" priority="42803" stopIfTrue="1" operator="containsText" text="RECUP DEBIT">
      <formula>NOT(ISERROR(SEARCH("RECUP DEBIT",ACE3)))</formula>
    </cfRule>
    <cfRule type="containsText" dxfId="33289" priority="42804" stopIfTrue="1" operator="containsText" text="Bonification">
      <formula>NOT(ISERROR(SEARCH("Bonification",ACE3)))</formula>
    </cfRule>
  </conditionalFormatting>
  <conditionalFormatting sqref="ACE3:ACK3">
    <cfRule type="containsText" dxfId="33288" priority="42801" stopIfTrue="1" operator="containsText" text="BONIFICATION">
      <formula>NOT(ISERROR(SEARCH("BONIFICATION",ACE3)))</formula>
    </cfRule>
    <cfRule type="containsText" dxfId="33287" priority="42802" stopIfTrue="1" operator="containsText" text="RECUP DEBIT">
      <formula>NOT(ISERROR(SEARCH("RECUP DEBIT",ACE3)))</formula>
    </cfRule>
  </conditionalFormatting>
  <conditionalFormatting sqref="ACE3:ACK3">
    <cfRule type="containsText" dxfId="33286" priority="42800" stopIfTrue="1" operator="containsText" text="ENFANT MALADE">
      <formula>NOT(ISERROR(SEARCH("ENFANT MALADE",ACE3)))</formula>
    </cfRule>
  </conditionalFormatting>
  <conditionalFormatting sqref="ACJ3:ACK3">
    <cfRule type="containsText" dxfId="33285" priority="42798" stopIfTrue="1" operator="containsText" text="RECUP DEBIT">
      <formula>NOT(ISERROR(SEARCH("RECUP DEBIT",ACJ3)))</formula>
    </cfRule>
    <cfRule type="containsText" dxfId="33284" priority="42799" stopIfTrue="1" operator="containsText" text="Bonification">
      <formula>NOT(ISERROR(SEARCH("Bonification",ACJ3)))</formula>
    </cfRule>
  </conditionalFormatting>
  <conditionalFormatting sqref="ACJ3:ACK3">
    <cfRule type="expression" dxfId="33283" priority="42790" stopIfTrue="1">
      <formula>WEEKDAY(ACC$1)=1</formula>
    </cfRule>
    <cfRule type="expression" dxfId="33282" priority="42791" stopIfTrue="1">
      <formula>WEEKDAY(ACC$1)=7</formula>
    </cfRule>
    <cfRule type="containsText" dxfId="33281" priority="42792" stopIfTrue="1" operator="containsText" text="Maladie">
      <formula>NOT(ISERROR(SEARCH("Maladie",ACJ3)))</formula>
    </cfRule>
    <cfRule type="endsWith" dxfId="33280" priority="42793" stopIfTrue="1" operator="endsWith" text="AT">
      <formula>RIGHT(ACJ3,LEN("AT"))="AT"</formula>
    </cfRule>
    <cfRule type="containsText" dxfId="33279" priority="42794" stopIfTrue="1" operator="containsText" text="Congés">
      <formula>NOT(ISERROR(SEARCH("Congés",ACJ3)))</formula>
    </cfRule>
    <cfRule type="containsText" dxfId="33278" priority="42795" stopIfTrue="1" operator="containsText" text="RTT">
      <formula>NOT(ISERROR(SEARCH("RTT",ACJ3)))</formula>
    </cfRule>
    <cfRule type="containsText" dxfId="33277" priority="42796" stopIfTrue="1" operator="containsText" text="REPOS">
      <formula>NOT(ISERROR(SEARCH("REPOS",ACJ3)))</formula>
    </cfRule>
    <cfRule type="containsText" dxfId="33276" priority="42797" stopIfTrue="1" operator="containsText" text="FORMATION">
      <formula>NOT(ISERROR(SEARCH("FORMATION",ACJ3)))</formula>
    </cfRule>
  </conditionalFormatting>
  <conditionalFormatting sqref="ACK3">
    <cfRule type="expression" dxfId="33275" priority="42782" stopIfTrue="1">
      <formula>WEEKDAY(ACD$1)=1</formula>
    </cfRule>
    <cfRule type="expression" dxfId="33274" priority="42783" stopIfTrue="1">
      <formula>WEEKDAY(ACD$1)=7</formula>
    </cfRule>
    <cfRule type="containsText" dxfId="33273" priority="42784" stopIfTrue="1" operator="containsText" text="Maladie">
      <formula>NOT(ISERROR(SEARCH("Maladie",ACK3)))</formula>
    </cfRule>
    <cfRule type="endsWith" dxfId="33272" priority="42785" stopIfTrue="1" operator="endsWith" text="AT">
      <formula>RIGHT(ACK3,LEN("AT"))="AT"</formula>
    </cfRule>
    <cfRule type="containsText" dxfId="33271" priority="42786" stopIfTrue="1" operator="containsText" text="Congés">
      <formula>NOT(ISERROR(SEARCH("Congés",ACK3)))</formula>
    </cfRule>
    <cfRule type="containsText" dxfId="33270" priority="42787" stopIfTrue="1" operator="containsText" text="RTT">
      <formula>NOT(ISERROR(SEARCH("RTT",ACK3)))</formula>
    </cfRule>
    <cfRule type="containsText" dxfId="33269" priority="42788" stopIfTrue="1" operator="containsText" text="REPOS">
      <formula>NOT(ISERROR(SEARCH("REPOS",ACK3)))</formula>
    </cfRule>
    <cfRule type="containsText" dxfId="33268" priority="42789" stopIfTrue="1" operator="containsText" text="FORMATION">
      <formula>NOT(ISERROR(SEARCH("FORMATION",ACK3)))</formula>
    </cfRule>
  </conditionalFormatting>
  <conditionalFormatting sqref="ACK3">
    <cfRule type="containsText" dxfId="33267" priority="42780" stopIfTrue="1" operator="containsText" text="RECUP DEBIT">
      <formula>NOT(ISERROR(SEARCH("RECUP DEBIT",ACK3)))</formula>
    </cfRule>
    <cfRule type="containsText" dxfId="33266" priority="42781" stopIfTrue="1" operator="containsText" text="Bonification">
      <formula>NOT(ISERROR(SEARCH("Bonification",ACK3)))</formula>
    </cfRule>
  </conditionalFormatting>
  <conditionalFormatting sqref="ACK3">
    <cfRule type="containsText" dxfId="33265" priority="42778" stopIfTrue="1" operator="containsText" text="RECUP DEBIT">
      <formula>NOT(ISERROR(SEARCH("RECUP DEBIT",ACK3)))</formula>
    </cfRule>
    <cfRule type="containsText" dxfId="33264" priority="42779" stopIfTrue="1" operator="containsText" text="Bonification">
      <formula>NOT(ISERROR(SEARCH("Bonification",ACK3)))</formula>
    </cfRule>
  </conditionalFormatting>
  <conditionalFormatting sqref="ACK3">
    <cfRule type="expression" dxfId="33263" priority="42770" stopIfTrue="1">
      <formula>WEEKDAY(ACD$1)=1</formula>
    </cfRule>
    <cfRule type="expression" dxfId="33262" priority="42771" stopIfTrue="1">
      <formula>WEEKDAY(ACD$1)=7</formula>
    </cfRule>
    <cfRule type="containsText" dxfId="33261" priority="42772" stopIfTrue="1" operator="containsText" text="Maladie">
      <formula>NOT(ISERROR(SEARCH("Maladie",ACK3)))</formula>
    </cfRule>
    <cfRule type="endsWith" dxfId="33260" priority="42773" stopIfTrue="1" operator="endsWith" text="AT">
      <formula>RIGHT(ACK3,LEN("AT"))="AT"</formula>
    </cfRule>
    <cfRule type="containsText" dxfId="33259" priority="42774" stopIfTrue="1" operator="containsText" text="Congés">
      <formula>NOT(ISERROR(SEARCH("Congés",ACK3)))</formula>
    </cfRule>
    <cfRule type="containsText" dxfId="33258" priority="42775" stopIfTrue="1" operator="containsText" text="RTT">
      <formula>NOT(ISERROR(SEARCH("RTT",ACK3)))</formula>
    </cfRule>
    <cfRule type="containsText" dxfId="33257" priority="42776" stopIfTrue="1" operator="containsText" text="REPOS">
      <formula>NOT(ISERROR(SEARCH("REPOS",ACK3)))</formula>
    </cfRule>
    <cfRule type="containsText" dxfId="33256" priority="42777" stopIfTrue="1" operator="containsText" text="FORMATION">
      <formula>NOT(ISERROR(SEARCH("FORMATION",ACK3)))</formula>
    </cfRule>
  </conditionalFormatting>
  <conditionalFormatting sqref="ACK3">
    <cfRule type="expression" dxfId="33255" priority="42762" stopIfTrue="1">
      <formula>WEEKDAY(ACD$1)=1</formula>
    </cfRule>
    <cfRule type="expression" dxfId="33254" priority="42763" stopIfTrue="1">
      <formula>WEEKDAY(ACD$1)=7</formula>
    </cfRule>
    <cfRule type="containsText" dxfId="33253" priority="42764" stopIfTrue="1" operator="containsText" text="Maladie">
      <formula>NOT(ISERROR(SEARCH("Maladie",ACK3)))</formula>
    </cfRule>
    <cfRule type="endsWith" dxfId="33252" priority="42765" stopIfTrue="1" operator="endsWith" text="AT">
      <formula>RIGHT(ACK3,LEN("AT"))="AT"</formula>
    </cfRule>
    <cfRule type="containsText" dxfId="33251" priority="42766" stopIfTrue="1" operator="containsText" text="Congés">
      <formula>NOT(ISERROR(SEARCH("Congés",ACK3)))</formula>
    </cfRule>
    <cfRule type="containsText" dxfId="33250" priority="42767" stopIfTrue="1" operator="containsText" text="RTT">
      <formula>NOT(ISERROR(SEARCH("RTT",ACK3)))</formula>
    </cfRule>
    <cfRule type="containsText" dxfId="33249" priority="42768" stopIfTrue="1" operator="containsText" text="REPOS">
      <formula>NOT(ISERROR(SEARCH("REPOS",ACK3)))</formula>
    </cfRule>
    <cfRule type="containsText" dxfId="33248" priority="42769" stopIfTrue="1" operator="containsText" text="FORMATION">
      <formula>NOT(ISERROR(SEARCH("FORMATION",ACK3)))</formula>
    </cfRule>
  </conditionalFormatting>
  <conditionalFormatting sqref="ACK3">
    <cfRule type="expression" dxfId="33247" priority="42754" stopIfTrue="1">
      <formula>WEEKDAY(ACK$1)=1</formula>
    </cfRule>
    <cfRule type="expression" dxfId="33246" priority="42755" stopIfTrue="1">
      <formula>WEEKDAY(ACK$1)=7</formula>
    </cfRule>
    <cfRule type="containsText" dxfId="33245" priority="42756" stopIfTrue="1" operator="containsText" text="Maladie">
      <formula>NOT(ISERROR(SEARCH("Maladie",ACK3)))</formula>
    </cfRule>
    <cfRule type="endsWith" dxfId="33244" priority="42757" stopIfTrue="1" operator="endsWith" text="AT">
      <formula>RIGHT(ACK3,LEN("AT"))="AT"</formula>
    </cfRule>
    <cfRule type="containsText" dxfId="33243" priority="42758" stopIfTrue="1" operator="containsText" text="Congés">
      <formula>NOT(ISERROR(SEARCH("Congés",ACK3)))</formula>
    </cfRule>
    <cfRule type="containsText" dxfId="33242" priority="42759" stopIfTrue="1" operator="containsText" text="RTT">
      <formula>NOT(ISERROR(SEARCH("RTT",ACK3)))</formula>
    </cfRule>
    <cfRule type="containsText" dxfId="33241" priority="42760" stopIfTrue="1" operator="containsText" text="FORMATION">
      <formula>NOT(ISERROR(SEARCH("FORMATION",ACK3)))</formula>
    </cfRule>
    <cfRule type="containsText" dxfId="33240" priority="42761" stopIfTrue="1" operator="containsText" text="REPOS">
      <formula>NOT(ISERROR(SEARCH("REPOS",ACK3)))</formula>
    </cfRule>
  </conditionalFormatting>
  <conditionalFormatting sqref="ACK3">
    <cfRule type="containsText" dxfId="33239" priority="42752" stopIfTrue="1" operator="containsText" text="RECUP DEBIT">
      <formula>NOT(ISERROR(SEARCH("RECUP DEBIT",ACK3)))</formula>
    </cfRule>
    <cfRule type="containsText" dxfId="33238" priority="42753" stopIfTrue="1" operator="containsText" text="Bonification">
      <formula>NOT(ISERROR(SEARCH("Bonification",ACK3)))</formula>
    </cfRule>
  </conditionalFormatting>
  <conditionalFormatting sqref="ACK3">
    <cfRule type="containsText" dxfId="33237" priority="42750" stopIfTrue="1" operator="containsText" text="RECUP DEBIT">
      <formula>NOT(ISERROR(SEARCH("RECUP DEBIT",ACK3)))</formula>
    </cfRule>
    <cfRule type="containsText" dxfId="33236" priority="42751" stopIfTrue="1" operator="containsText" text="Bonification">
      <formula>NOT(ISERROR(SEARCH("Bonification",ACK3)))</formula>
    </cfRule>
  </conditionalFormatting>
  <conditionalFormatting sqref="ACK3">
    <cfRule type="expression" dxfId="33235" priority="42742" stopIfTrue="1">
      <formula>WEEKDAY(ACD$1)=1</formula>
    </cfRule>
    <cfRule type="expression" dxfId="33234" priority="42743" stopIfTrue="1">
      <formula>WEEKDAY(ACD$1)=7</formula>
    </cfRule>
    <cfRule type="containsText" dxfId="33233" priority="42744" stopIfTrue="1" operator="containsText" text="Maladie">
      <formula>NOT(ISERROR(SEARCH("Maladie",ACK3)))</formula>
    </cfRule>
    <cfRule type="endsWith" dxfId="33232" priority="42745" stopIfTrue="1" operator="endsWith" text="AT">
      <formula>RIGHT(ACK3,LEN("AT"))="AT"</formula>
    </cfRule>
    <cfRule type="containsText" dxfId="33231" priority="42746" stopIfTrue="1" operator="containsText" text="Congés">
      <formula>NOT(ISERROR(SEARCH("Congés",ACK3)))</formula>
    </cfRule>
    <cfRule type="containsText" dxfId="33230" priority="42747" stopIfTrue="1" operator="containsText" text="RTT">
      <formula>NOT(ISERROR(SEARCH("RTT",ACK3)))</formula>
    </cfRule>
    <cfRule type="containsText" dxfId="33229" priority="42748" stopIfTrue="1" operator="containsText" text="REPOS">
      <formula>NOT(ISERROR(SEARCH("REPOS",ACK3)))</formula>
    </cfRule>
    <cfRule type="containsText" dxfId="33228" priority="42749" stopIfTrue="1" operator="containsText" text="FORMATION">
      <formula>NOT(ISERROR(SEARCH("FORMATION",ACK3)))</formula>
    </cfRule>
  </conditionalFormatting>
  <conditionalFormatting sqref="ACK3">
    <cfRule type="expression" dxfId="33227" priority="42734" stopIfTrue="1">
      <formula>WEEKDAY(ACD$1)=1</formula>
    </cfRule>
    <cfRule type="expression" dxfId="33226" priority="42735" stopIfTrue="1">
      <formula>WEEKDAY(ACD$1)=7</formula>
    </cfRule>
    <cfRule type="containsText" dxfId="33225" priority="42736" stopIfTrue="1" operator="containsText" text="Maladie">
      <formula>NOT(ISERROR(SEARCH("Maladie",ACK3)))</formula>
    </cfRule>
    <cfRule type="endsWith" dxfId="33224" priority="42737" stopIfTrue="1" operator="endsWith" text="AT">
      <formula>RIGHT(ACK3,LEN("AT"))="AT"</formula>
    </cfRule>
    <cfRule type="containsText" dxfId="33223" priority="42738" stopIfTrue="1" operator="containsText" text="Congés">
      <formula>NOT(ISERROR(SEARCH("Congés",ACK3)))</formula>
    </cfRule>
    <cfRule type="containsText" dxfId="33222" priority="42739" stopIfTrue="1" operator="containsText" text="RTT">
      <formula>NOT(ISERROR(SEARCH("RTT",ACK3)))</formula>
    </cfRule>
    <cfRule type="containsText" dxfId="33221" priority="42740" stopIfTrue="1" operator="containsText" text="REPOS">
      <formula>NOT(ISERROR(SEARCH("REPOS",ACK3)))</formula>
    </cfRule>
    <cfRule type="containsText" dxfId="33220" priority="42741" stopIfTrue="1" operator="containsText" text="FORMATION">
      <formula>NOT(ISERROR(SEARCH("FORMATION",ACK3)))</formula>
    </cfRule>
  </conditionalFormatting>
  <conditionalFormatting sqref="ACF3">
    <cfRule type="expression" dxfId="33219" priority="42726" stopIfTrue="1">
      <formula>WEEKDAY(ACF$1)=1</formula>
    </cfRule>
    <cfRule type="expression" dxfId="33218" priority="42727" stopIfTrue="1">
      <formula>WEEKDAY(ACF$1)=7</formula>
    </cfRule>
    <cfRule type="containsText" dxfId="33217" priority="42728" stopIfTrue="1" operator="containsText" text="Maladie">
      <formula>NOT(ISERROR(SEARCH("Maladie",ACF3)))</formula>
    </cfRule>
    <cfRule type="endsWith" dxfId="33216" priority="42729" stopIfTrue="1" operator="endsWith" text="AT">
      <formula>RIGHT(ACF3,LEN("AT"))="AT"</formula>
    </cfRule>
    <cfRule type="containsText" dxfId="33215" priority="42730" stopIfTrue="1" operator="containsText" text="Congés">
      <formula>NOT(ISERROR(SEARCH("Congés",ACF3)))</formula>
    </cfRule>
    <cfRule type="containsText" dxfId="33214" priority="42731" stopIfTrue="1" operator="containsText" text="RTT">
      <formula>NOT(ISERROR(SEARCH("RTT",ACF3)))</formula>
    </cfRule>
    <cfRule type="containsText" dxfId="33213" priority="42732" stopIfTrue="1" operator="containsText" text="FORMATION">
      <formula>NOT(ISERROR(SEARCH("FORMATION",ACF3)))</formula>
    </cfRule>
    <cfRule type="containsText" dxfId="33212" priority="42733" stopIfTrue="1" operator="containsText" text="REPOS">
      <formula>NOT(ISERROR(SEARCH("REPOS",ACF3)))</formula>
    </cfRule>
  </conditionalFormatting>
  <conditionalFormatting sqref="ACF3">
    <cfRule type="containsText" dxfId="33211" priority="42724" stopIfTrue="1" operator="containsText" text="RECUP DEBIT">
      <formula>NOT(ISERROR(SEARCH("RECUP DEBIT",ACF3)))</formula>
    </cfRule>
    <cfRule type="containsText" dxfId="33210" priority="42725" stopIfTrue="1" operator="containsText" text="Bonification">
      <formula>NOT(ISERROR(SEARCH("Bonification",ACF3)))</formula>
    </cfRule>
  </conditionalFormatting>
  <conditionalFormatting sqref="ACI3">
    <cfRule type="expression" dxfId="33209" priority="42716" stopIfTrue="1">
      <formula>WEEKDAY(ACI$1)=1</formula>
    </cfRule>
    <cfRule type="expression" dxfId="33208" priority="42717" stopIfTrue="1">
      <formula>WEEKDAY(ACI$1)=7</formula>
    </cfRule>
    <cfRule type="containsText" dxfId="33207" priority="42718" stopIfTrue="1" operator="containsText" text="Maladie">
      <formula>NOT(ISERROR(SEARCH("Maladie",ACI3)))</formula>
    </cfRule>
    <cfRule type="endsWith" dxfId="33206" priority="42719" stopIfTrue="1" operator="endsWith" text="AT">
      <formula>RIGHT(ACI3,LEN("AT"))="AT"</formula>
    </cfRule>
    <cfRule type="containsText" dxfId="33205" priority="42720" stopIfTrue="1" operator="containsText" text="Congés">
      <formula>NOT(ISERROR(SEARCH("Congés",ACI3)))</formula>
    </cfRule>
    <cfRule type="containsText" dxfId="33204" priority="42721" stopIfTrue="1" operator="containsText" text="RTT">
      <formula>NOT(ISERROR(SEARCH("RTT",ACI3)))</formula>
    </cfRule>
    <cfRule type="containsText" dxfId="33203" priority="42722" stopIfTrue="1" operator="containsText" text="FORMATION">
      <formula>NOT(ISERROR(SEARCH("FORMATION",ACI3)))</formula>
    </cfRule>
    <cfRule type="containsText" dxfId="33202" priority="42723" stopIfTrue="1" operator="containsText" text="REPOS">
      <formula>NOT(ISERROR(SEARCH("REPOS",ACI3)))</formula>
    </cfRule>
  </conditionalFormatting>
  <conditionalFormatting sqref="ACI3">
    <cfRule type="containsText" dxfId="33201" priority="42714" stopIfTrue="1" operator="containsText" text="RECUP DEBIT">
      <formula>NOT(ISERROR(SEARCH("RECUP DEBIT",ACI3)))</formula>
    </cfRule>
    <cfRule type="containsText" dxfId="33200" priority="42715" stopIfTrue="1" operator="containsText" text="Bonification">
      <formula>NOT(ISERROR(SEARCH("Bonification",ACI3)))</formula>
    </cfRule>
  </conditionalFormatting>
  <conditionalFormatting sqref="ACE3:ACI3">
    <cfRule type="expression" dxfId="33199" priority="41977" stopIfTrue="1">
      <formula>WEEKDAY(ACE$1)=1</formula>
    </cfRule>
    <cfRule type="expression" dxfId="33198" priority="41978" stopIfTrue="1">
      <formula>WEEKDAY(ACE$1)=7</formula>
    </cfRule>
    <cfRule type="containsText" dxfId="33197" priority="41979" stopIfTrue="1" operator="containsText" text="Maladie">
      <formula>NOT(ISERROR(SEARCH("Maladie",ACE3)))</formula>
    </cfRule>
    <cfRule type="endsWith" dxfId="33196" priority="41980" stopIfTrue="1" operator="endsWith" text="AT">
      <formula>RIGHT(ACE3,LEN("AT"))="AT"</formula>
    </cfRule>
    <cfRule type="containsText" dxfId="33195" priority="41981" stopIfTrue="1" operator="containsText" text="Congés">
      <formula>NOT(ISERROR(SEARCH("Congés",ACE3)))</formula>
    </cfRule>
    <cfRule type="containsText" dxfId="33194" priority="41982" stopIfTrue="1" operator="containsText" text="RTT">
      <formula>NOT(ISERROR(SEARCH("RTT",ACE3)))</formula>
    </cfRule>
    <cfRule type="containsText" dxfId="33193" priority="41983" stopIfTrue="1" operator="containsText" text="FORMATION">
      <formula>NOT(ISERROR(SEARCH("FORMATION",ACE3)))</formula>
    </cfRule>
    <cfRule type="containsText" dxfId="33192" priority="41984" stopIfTrue="1" operator="containsText" text="REPOS">
      <formula>NOT(ISERROR(SEARCH("REPOS",ACE3)))</formula>
    </cfRule>
  </conditionalFormatting>
  <conditionalFormatting sqref="ACE3:ACI3">
    <cfRule type="containsText" dxfId="33191" priority="41975" stopIfTrue="1" operator="containsText" text="RECUP DEBIT">
      <formula>NOT(ISERROR(SEARCH("RECUP DEBIT",ACE3)))</formula>
    </cfRule>
    <cfRule type="containsText" dxfId="33190" priority="41976" stopIfTrue="1" operator="containsText" text="Bonification">
      <formula>NOT(ISERROR(SEARCH("Bonification",ACE3)))</formula>
    </cfRule>
  </conditionalFormatting>
  <conditionalFormatting sqref="ACE3:ACI3">
    <cfRule type="containsText" dxfId="33189" priority="41973" stopIfTrue="1" operator="containsText" text="BONIFICATION">
      <formula>NOT(ISERROR(SEARCH("BONIFICATION",ACE3)))</formula>
    </cfRule>
    <cfRule type="containsText" dxfId="33188" priority="41974" stopIfTrue="1" operator="containsText" text="RECUP DEBIT">
      <formula>NOT(ISERROR(SEARCH("RECUP DEBIT",ACE3)))</formula>
    </cfRule>
  </conditionalFormatting>
  <conditionalFormatting sqref="ACE3:ACI3">
    <cfRule type="containsText" dxfId="33187" priority="41972" stopIfTrue="1" operator="containsText" text="ENFANT MALADE">
      <formula>NOT(ISERROR(SEARCH("ENFANT MALADE",ACE3)))</formula>
    </cfRule>
  </conditionalFormatting>
  <conditionalFormatting sqref="ACF3">
    <cfRule type="expression" dxfId="33186" priority="41964" stopIfTrue="1">
      <formula>WEEKDAY(ACF$1)=1</formula>
    </cfRule>
    <cfRule type="expression" dxfId="33185" priority="41965" stopIfTrue="1">
      <formula>WEEKDAY(ACF$1)=7</formula>
    </cfRule>
    <cfRule type="containsText" dxfId="33184" priority="41966" stopIfTrue="1" operator="containsText" text="Maladie">
      <formula>NOT(ISERROR(SEARCH("Maladie",ACF3)))</formula>
    </cfRule>
    <cfRule type="endsWith" dxfId="33183" priority="41967" stopIfTrue="1" operator="endsWith" text="AT">
      <formula>RIGHT(ACF3,LEN("AT"))="AT"</formula>
    </cfRule>
    <cfRule type="containsText" dxfId="33182" priority="41968" stopIfTrue="1" operator="containsText" text="Congés">
      <formula>NOT(ISERROR(SEARCH("Congés",ACF3)))</formula>
    </cfRule>
    <cfRule type="containsText" dxfId="33181" priority="41969" stopIfTrue="1" operator="containsText" text="RTT">
      <formula>NOT(ISERROR(SEARCH("RTT",ACF3)))</formula>
    </cfRule>
    <cfRule type="containsText" dxfId="33180" priority="41970" stopIfTrue="1" operator="containsText" text="FORMATION">
      <formula>NOT(ISERROR(SEARCH("FORMATION",ACF3)))</formula>
    </cfRule>
    <cfRule type="containsText" dxfId="33179" priority="41971" stopIfTrue="1" operator="containsText" text="REPOS">
      <formula>NOT(ISERROR(SEARCH("REPOS",ACF3)))</formula>
    </cfRule>
  </conditionalFormatting>
  <conditionalFormatting sqref="ACF3">
    <cfRule type="containsText" dxfId="33178" priority="41962" stopIfTrue="1" operator="containsText" text="RECUP DEBIT">
      <formula>NOT(ISERROR(SEARCH("RECUP DEBIT",ACF3)))</formula>
    </cfRule>
    <cfRule type="containsText" dxfId="33177" priority="41963" stopIfTrue="1" operator="containsText" text="Bonification">
      <formula>NOT(ISERROR(SEARCH("Bonification",ACF3)))</formula>
    </cfRule>
  </conditionalFormatting>
  <conditionalFormatting sqref="ACI3">
    <cfRule type="expression" dxfId="33176" priority="41954" stopIfTrue="1">
      <formula>WEEKDAY(ACI$1)=1</formula>
    </cfRule>
    <cfRule type="expression" dxfId="33175" priority="41955" stopIfTrue="1">
      <formula>WEEKDAY(ACI$1)=7</formula>
    </cfRule>
    <cfRule type="containsText" dxfId="33174" priority="41956" stopIfTrue="1" operator="containsText" text="Maladie">
      <formula>NOT(ISERROR(SEARCH("Maladie",ACI3)))</formula>
    </cfRule>
    <cfRule type="endsWith" dxfId="33173" priority="41957" stopIfTrue="1" operator="endsWith" text="AT">
      <formula>RIGHT(ACI3,LEN("AT"))="AT"</formula>
    </cfRule>
    <cfRule type="containsText" dxfId="33172" priority="41958" stopIfTrue="1" operator="containsText" text="Congés">
      <formula>NOT(ISERROR(SEARCH("Congés",ACI3)))</formula>
    </cfRule>
    <cfRule type="containsText" dxfId="33171" priority="41959" stopIfTrue="1" operator="containsText" text="RTT">
      <formula>NOT(ISERROR(SEARCH("RTT",ACI3)))</formula>
    </cfRule>
    <cfRule type="containsText" dxfId="33170" priority="41960" stopIfTrue="1" operator="containsText" text="FORMATION">
      <formula>NOT(ISERROR(SEARCH("FORMATION",ACI3)))</formula>
    </cfRule>
    <cfRule type="containsText" dxfId="33169" priority="41961" stopIfTrue="1" operator="containsText" text="REPOS">
      <formula>NOT(ISERROR(SEARCH("REPOS",ACI3)))</formula>
    </cfRule>
  </conditionalFormatting>
  <conditionalFormatting sqref="ACI3">
    <cfRule type="containsText" dxfId="33168" priority="41952" stopIfTrue="1" operator="containsText" text="RECUP DEBIT">
      <formula>NOT(ISERROR(SEARCH("RECUP DEBIT",ACI3)))</formula>
    </cfRule>
    <cfRule type="containsText" dxfId="33167" priority="41953" stopIfTrue="1" operator="containsText" text="Bonification">
      <formula>NOT(ISERROR(SEARCH("Bonification",ACI3)))</formula>
    </cfRule>
  </conditionalFormatting>
  <conditionalFormatting sqref="ACH3">
    <cfRule type="expression" dxfId="33166" priority="41944" stopIfTrue="1">
      <formula>WEEKDAY(ACH$1)=1</formula>
    </cfRule>
    <cfRule type="expression" dxfId="33165" priority="41945" stopIfTrue="1">
      <formula>WEEKDAY(ACH$1)=7</formula>
    </cfRule>
    <cfRule type="containsText" dxfId="33164" priority="41946" stopIfTrue="1" operator="containsText" text="Maladie">
      <formula>NOT(ISERROR(SEARCH("Maladie",ACH3)))</formula>
    </cfRule>
    <cfRule type="endsWith" dxfId="33163" priority="41947" stopIfTrue="1" operator="endsWith" text="AT">
      <formula>RIGHT(ACH3,LEN("AT"))="AT"</formula>
    </cfRule>
    <cfRule type="containsText" dxfId="33162" priority="41948" stopIfTrue="1" operator="containsText" text="Congés">
      <formula>NOT(ISERROR(SEARCH("Congés",ACH3)))</formula>
    </cfRule>
    <cfRule type="containsText" dxfId="33161" priority="41949" stopIfTrue="1" operator="containsText" text="RTT">
      <formula>NOT(ISERROR(SEARCH("RTT",ACH3)))</formula>
    </cfRule>
    <cfRule type="containsText" dxfId="33160" priority="41950" stopIfTrue="1" operator="containsText" text="FORMATION">
      <formula>NOT(ISERROR(SEARCH("FORMATION",ACH3)))</formula>
    </cfRule>
    <cfRule type="containsText" dxfId="33159" priority="41951" stopIfTrue="1" operator="containsText" text="REPOS">
      <formula>NOT(ISERROR(SEARCH("REPOS",ACH3)))</formula>
    </cfRule>
  </conditionalFormatting>
  <conditionalFormatting sqref="ACH3">
    <cfRule type="containsText" dxfId="33158" priority="41942" stopIfTrue="1" operator="containsText" text="RECUP DEBIT">
      <formula>NOT(ISERROR(SEARCH("RECUP DEBIT",ACH3)))</formula>
    </cfRule>
    <cfRule type="containsText" dxfId="33157" priority="41943" stopIfTrue="1" operator="containsText" text="Bonification">
      <formula>NOT(ISERROR(SEARCH("Bonification",ACH3)))</formula>
    </cfRule>
  </conditionalFormatting>
  <conditionalFormatting sqref="ACL2:ACR2">
    <cfRule type="expression" dxfId="33156" priority="41908" stopIfTrue="1">
      <formula>WEEKDAY(ACL$1)=1</formula>
    </cfRule>
    <cfRule type="expression" dxfId="33155" priority="41909" stopIfTrue="1">
      <formula>WEEKDAY(ACL$1)=7</formula>
    </cfRule>
    <cfRule type="containsText" dxfId="33154" priority="41910" stopIfTrue="1" operator="containsText" text="Maladie">
      <formula>NOT(ISERROR(SEARCH("Maladie",ACL2)))</formula>
    </cfRule>
    <cfRule type="endsWith" dxfId="33153" priority="41911" stopIfTrue="1" operator="endsWith" text="AT">
      <formula>RIGHT(ACL2,LEN("AT"))="AT"</formula>
    </cfRule>
    <cfRule type="containsText" dxfId="33152" priority="41912" stopIfTrue="1" operator="containsText" text="Congés">
      <formula>NOT(ISERROR(SEARCH("Congés",ACL2)))</formula>
    </cfRule>
    <cfRule type="containsText" dxfId="33151" priority="41913" stopIfTrue="1" operator="containsText" text="RTT">
      <formula>NOT(ISERROR(SEARCH("RTT",ACL2)))</formula>
    </cfRule>
    <cfRule type="containsText" dxfId="33150" priority="41914" stopIfTrue="1" operator="containsText" text="FORMATION">
      <formula>NOT(ISERROR(SEARCH("FORMATION",ACL2)))</formula>
    </cfRule>
    <cfRule type="containsText" dxfId="33149" priority="41915" stopIfTrue="1" operator="containsText" text="REPOS">
      <formula>NOT(ISERROR(SEARCH("REPOS",ACL2)))</formula>
    </cfRule>
  </conditionalFormatting>
  <conditionalFormatting sqref="ACL2:ACR2">
    <cfRule type="containsText" dxfId="33148" priority="41906" stopIfTrue="1" operator="containsText" text="RECUP DEBIT">
      <formula>NOT(ISERROR(SEARCH("RECUP DEBIT",ACL2)))</formula>
    </cfRule>
    <cfRule type="containsText" dxfId="33147" priority="41907" stopIfTrue="1" operator="containsText" text="Bonification">
      <formula>NOT(ISERROR(SEARCH("Bonification",ACL2)))</formula>
    </cfRule>
  </conditionalFormatting>
  <conditionalFormatting sqref="ACL2:ACR2">
    <cfRule type="containsText" dxfId="33146" priority="41904" stopIfTrue="1" operator="containsText" text="BONIFICATION">
      <formula>NOT(ISERROR(SEARCH("BONIFICATION",ACL2)))</formula>
    </cfRule>
    <cfRule type="containsText" dxfId="33145" priority="41905" stopIfTrue="1" operator="containsText" text="RECUP DEBIT">
      <formula>NOT(ISERROR(SEARCH("RECUP DEBIT",ACL2)))</formula>
    </cfRule>
  </conditionalFormatting>
  <conditionalFormatting sqref="ACL2:ACR2">
    <cfRule type="containsText" dxfId="33144" priority="41903" stopIfTrue="1" operator="containsText" text="ENFANT MALADE">
      <formula>NOT(ISERROR(SEARCH("ENFANT MALADE",ACL2)))</formula>
    </cfRule>
  </conditionalFormatting>
  <conditionalFormatting sqref="ACQ2:ACR2">
    <cfRule type="expression" dxfId="33143" priority="41895" stopIfTrue="1">
      <formula>WEEKDAY(ACQ$1)=1</formula>
    </cfRule>
    <cfRule type="expression" dxfId="33142" priority="41896" stopIfTrue="1">
      <formula>WEEKDAY(ACQ$1)=7</formula>
    </cfRule>
    <cfRule type="containsText" dxfId="33141" priority="41897" stopIfTrue="1" operator="containsText" text="Maladie">
      <formula>NOT(ISERROR(SEARCH("Maladie",ACQ2)))</formula>
    </cfRule>
    <cfRule type="endsWith" dxfId="33140" priority="41898" stopIfTrue="1" operator="endsWith" text="AT">
      <formula>RIGHT(ACQ2,LEN("AT"))="AT"</formula>
    </cfRule>
    <cfRule type="containsText" dxfId="33139" priority="41899" stopIfTrue="1" operator="containsText" text="Congés">
      <formula>NOT(ISERROR(SEARCH("Congés",ACQ2)))</formula>
    </cfRule>
    <cfRule type="containsText" dxfId="33138" priority="41900" stopIfTrue="1" operator="containsText" text="RTT">
      <formula>NOT(ISERROR(SEARCH("RTT",ACQ2)))</formula>
    </cfRule>
    <cfRule type="containsText" dxfId="33137" priority="41901" stopIfTrue="1" operator="containsText" text="FORMATION">
      <formula>NOT(ISERROR(SEARCH("FORMATION",ACQ2)))</formula>
    </cfRule>
    <cfRule type="containsText" dxfId="33136" priority="41902" stopIfTrue="1" operator="containsText" text="REPOS">
      <formula>NOT(ISERROR(SEARCH("REPOS",ACQ2)))</formula>
    </cfRule>
  </conditionalFormatting>
  <conditionalFormatting sqref="ACQ2:ACR2">
    <cfRule type="containsText" dxfId="33135" priority="41893" stopIfTrue="1" operator="containsText" text="RECUP DEBIT">
      <formula>NOT(ISERROR(SEARCH("RECUP DEBIT",ACQ2)))</formula>
    </cfRule>
    <cfRule type="containsText" dxfId="33134" priority="41894" stopIfTrue="1" operator="containsText" text="Bonification">
      <formula>NOT(ISERROR(SEARCH("Bonification",ACQ2)))</formula>
    </cfRule>
  </conditionalFormatting>
  <conditionalFormatting sqref="ACQ2:ACR2">
    <cfRule type="containsText" dxfId="33133" priority="41891" stopIfTrue="1" operator="containsText" text="BONIFICATION">
      <formula>NOT(ISERROR(SEARCH("BONIFICATION",ACQ2)))</formula>
    </cfRule>
    <cfRule type="containsText" dxfId="33132" priority="41892" stopIfTrue="1" operator="containsText" text="RECUP DEBIT">
      <formula>NOT(ISERROR(SEARCH("RECUP DEBIT",ACQ2)))</formula>
    </cfRule>
  </conditionalFormatting>
  <conditionalFormatting sqref="ACQ2:ACR2">
    <cfRule type="containsText" dxfId="33131" priority="41890" stopIfTrue="1" operator="containsText" text="ENFANT MALADE">
      <formula>NOT(ISERROR(SEARCH("ENFANT MALADE",ACQ2)))</formula>
    </cfRule>
  </conditionalFormatting>
  <conditionalFormatting sqref="ACQ2:ACR2">
    <cfRule type="containsText" dxfId="33130" priority="41888" stopIfTrue="1" operator="containsText" text="RECUP DEBIT">
      <formula>NOT(ISERROR(SEARCH("RECUP DEBIT",ACQ2)))</formula>
    </cfRule>
    <cfRule type="containsText" dxfId="33129" priority="41889" stopIfTrue="1" operator="containsText" text="Bonification">
      <formula>NOT(ISERROR(SEARCH("Bonification",ACQ2)))</formula>
    </cfRule>
  </conditionalFormatting>
  <conditionalFormatting sqref="ACQ2:ACR2">
    <cfRule type="expression" dxfId="33128" priority="41880" stopIfTrue="1">
      <formula>WEEKDAY(ACJ$1)=1</formula>
    </cfRule>
    <cfRule type="expression" dxfId="33127" priority="41881" stopIfTrue="1">
      <formula>WEEKDAY(ACJ$1)=7</formula>
    </cfRule>
    <cfRule type="containsText" dxfId="33126" priority="41882" stopIfTrue="1" operator="containsText" text="Maladie">
      <formula>NOT(ISERROR(SEARCH("Maladie",ACQ2)))</formula>
    </cfRule>
    <cfRule type="endsWith" dxfId="33125" priority="41883" stopIfTrue="1" operator="endsWith" text="AT">
      <formula>RIGHT(ACQ2,LEN("AT"))="AT"</formula>
    </cfRule>
    <cfRule type="containsText" dxfId="33124" priority="41884" stopIfTrue="1" operator="containsText" text="Congés">
      <formula>NOT(ISERROR(SEARCH("Congés",ACQ2)))</formula>
    </cfRule>
    <cfRule type="containsText" dxfId="33123" priority="41885" stopIfTrue="1" operator="containsText" text="RTT">
      <formula>NOT(ISERROR(SEARCH("RTT",ACQ2)))</formula>
    </cfRule>
    <cfRule type="containsText" dxfId="33122" priority="41886" stopIfTrue="1" operator="containsText" text="REPOS">
      <formula>NOT(ISERROR(SEARCH("REPOS",ACQ2)))</formula>
    </cfRule>
    <cfRule type="containsText" dxfId="33121" priority="41887" stopIfTrue="1" operator="containsText" text="FORMATION">
      <formula>NOT(ISERROR(SEARCH("FORMATION",ACQ2)))</formula>
    </cfRule>
  </conditionalFormatting>
  <conditionalFormatting sqref="ACQ2:ACR2">
    <cfRule type="containsText" dxfId="33120" priority="41878" stopIfTrue="1" operator="containsText" text="RECUP DEBIT">
      <formula>NOT(ISERROR(SEARCH("RECUP DEBIT",ACQ2)))</formula>
    </cfRule>
    <cfRule type="containsText" dxfId="33119" priority="41879" stopIfTrue="1" operator="containsText" text="Bonification">
      <formula>NOT(ISERROR(SEARCH("Bonification",ACQ2)))</formula>
    </cfRule>
  </conditionalFormatting>
  <conditionalFormatting sqref="ACQ2:ACR2">
    <cfRule type="expression" dxfId="33118" priority="41870" stopIfTrue="1">
      <formula>WEEKDAY(ACJ$1)=1</formula>
    </cfRule>
    <cfRule type="expression" dxfId="33117" priority="41871" stopIfTrue="1">
      <formula>WEEKDAY(ACJ$1)=7</formula>
    </cfRule>
    <cfRule type="containsText" dxfId="33116" priority="41872" stopIfTrue="1" operator="containsText" text="Maladie">
      <formula>NOT(ISERROR(SEARCH("Maladie",ACQ2)))</formula>
    </cfRule>
    <cfRule type="endsWith" dxfId="33115" priority="41873" stopIfTrue="1" operator="endsWith" text="AT">
      <formula>RIGHT(ACQ2,LEN("AT"))="AT"</formula>
    </cfRule>
    <cfRule type="containsText" dxfId="33114" priority="41874" stopIfTrue="1" operator="containsText" text="Congés">
      <formula>NOT(ISERROR(SEARCH("Congés",ACQ2)))</formula>
    </cfRule>
    <cfRule type="containsText" dxfId="33113" priority="41875" stopIfTrue="1" operator="containsText" text="RTT">
      <formula>NOT(ISERROR(SEARCH("RTT",ACQ2)))</formula>
    </cfRule>
    <cfRule type="containsText" dxfId="33112" priority="41876" stopIfTrue="1" operator="containsText" text="REPOS">
      <formula>NOT(ISERROR(SEARCH("REPOS",ACQ2)))</formula>
    </cfRule>
    <cfRule type="containsText" dxfId="33111" priority="41877" stopIfTrue="1" operator="containsText" text="FORMATION">
      <formula>NOT(ISERROR(SEARCH("FORMATION",ACQ2)))</formula>
    </cfRule>
  </conditionalFormatting>
  <conditionalFormatting sqref="ACL3:ACR3">
    <cfRule type="expression" dxfId="33110" priority="41821" stopIfTrue="1">
      <formula>WEEKDAY(ACL$1)=1</formula>
    </cfRule>
    <cfRule type="expression" dxfId="33109" priority="41822" stopIfTrue="1">
      <formula>WEEKDAY(ACL$1)=7</formula>
    </cfRule>
    <cfRule type="containsText" dxfId="33108" priority="41823" stopIfTrue="1" operator="containsText" text="Maladie">
      <formula>NOT(ISERROR(SEARCH("Maladie",ACL3)))</formula>
    </cfRule>
    <cfRule type="endsWith" dxfId="33107" priority="41824" stopIfTrue="1" operator="endsWith" text="AT">
      <formula>RIGHT(ACL3,LEN("AT"))="AT"</formula>
    </cfRule>
    <cfRule type="containsText" dxfId="33106" priority="41825" stopIfTrue="1" operator="containsText" text="Congés">
      <formula>NOT(ISERROR(SEARCH("Congés",ACL3)))</formula>
    </cfRule>
    <cfRule type="containsText" dxfId="33105" priority="41826" stopIfTrue="1" operator="containsText" text="RTT">
      <formula>NOT(ISERROR(SEARCH("RTT",ACL3)))</formula>
    </cfRule>
    <cfRule type="containsText" dxfId="33104" priority="41827" stopIfTrue="1" operator="containsText" text="FORMATION">
      <formula>NOT(ISERROR(SEARCH("FORMATION",ACL3)))</formula>
    </cfRule>
    <cfRule type="containsText" dxfId="33103" priority="41828" stopIfTrue="1" operator="containsText" text="REPOS">
      <formula>NOT(ISERROR(SEARCH("REPOS",ACL3)))</formula>
    </cfRule>
  </conditionalFormatting>
  <conditionalFormatting sqref="ACL3:ACR3">
    <cfRule type="containsText" dxfId="33102" priority="41819" stopIfTrue="1" operator="containsText" text="RECUP DEBIT">
      <formula>NOT(ISERROR(SEARCH("RECUP DEBIT",ACL3)))</formula>
    </cfRule>
    <cfRule type="containsText" dxfId="33101" priority="41820" stopIfTrue="1" operator="containsText" text="Bonification">
      <formula>NOT(ISERROR(SEARCH("Bonification",ACL3)))</formula>
    </cfRule>
  </conditionalFormatting>
  <conditionalFormatting sqref="ACL3:ACR3">
    <cfRule type="containsText" dxfId="33100" priority="41817" stopIfTrue="1" operator="containsText" text="BONIFICATION">
      <formula>NOT(ISERROR(SEARCH("BONIFICATION",ACL3)))</formula>
    </cfRule>
    <cfRule type="containsText" dxfId="33099" priority="41818" stopIfTrue="1" operator="containsText" text="RECUP DEBIT">
      <formula>NOT(ISERROR(SEARCH("RECUP DEBIT",ACL3)))</formula>
    </cfRule>
  </conditionalFormatting>
  <conditionalFormatting sqref="ACL3:ACR3">
    <cfRule type="containsText" dxfId="33098" priority="41816" stopIfTrue="1" operator="containsText" text="ENFANT MALADE">
      <formula>NOT(ISERROR(SEARCH("ENFANT MALADE",ACL3)))</formula>
    </cfRule>
  </conditionalFormatting>
  <conditionalFormatting sqref="ACQ3:ACR3">
    <cfRule type="containsText" dxfId="33097" priority="41814" stopIfTrue="1" operator="containsText" text="RECUP DEBIT">
      <formula>NOT(ISERROR(SEARCH("RECUP DEBIT",ACQ3)))</formula>
    </cfRule>
    <cfRule type="containsText" dxfId="33096" priority="41815" stopIfTrue="1" operator="containsText" text="Bonification">
      <formula>NOT(ISERROR(SEARCH("Bonification",ACQ3)))</formula>
    </cfRule>
  </conditionalFormatting>
  <conditionalFormatting sqref="ACQ3:ACR3">
    <cfRule type="expression" dxfId="33095" priority="41806" stopIfTrue="1">
      <formula>WEEKDAY(ACJ$1)=1</formula>
    </cfRule>
    <cfRule type="expression" dxfId="33094" priority="41807" stopIfTrue="1">
      <formula>WEEKDAY(ACJ$1)=7</formula>
    </cfRule>
    <cfRule type="containsText" dxfId="33093" priority="41808" stopIfTrue="1" operator="containsText" text="Maladie">
      <formula>NOT(ISERROR(SEARCH("Maladie",ACQ3)))</formula>
    </cfRule>
    <cfRule type="endsWith" dxfId="33092" priority="41809" stopIfTrue="1" operator="endsWith" text="AT">
      <formula>RIGHT(ACQ3,LEN("AT"))="AT"</formula>
    </cfRule>
    <cfRule type="containsText" dxfId="33091" priority="41810" stopIfTrue="1" operator="containsText" text="Congés">
      <formula>NOT(ISERROR(SEARCH("Congés",ACQ3)))</formula>
    </cfRule>
    <cfRule type="containsText" dxfId="33090" priority="41811" stopIfTrue="1" operator="containsText" text="RTT">
      <formula>NOT(ISERROR(SEARCH("RTT",ACQ3)))</formula>
    </cfRule>
    <cfRule type="containsText" dxfId="33089" priority="41812" stopIfTrue="1" operator="containsText" text="REPOS">
      <formula>NOT(ISERROR(SEARCH("REPOS",ACQ3)))</formula>
    </cfRule>
    <cfRule type="containsText" dxfId="33088" priority="41813" stopIfTrue="1" operator="containsText" text="FORMATION">
      <formula>NOT(ISERROR(SEARCH("FORMATION",ACQ3)))</formula>
    </cfRule>
  </conditionalFormatting>
  <conditionalFormatting sqref="ACR3">
    <cfRule type="expression" dxfId="33087" priority="41798" stopIfTrue="1">
      <formula>WEEKDAY(ACK$1)=1</formula>
    </cfRule>
    <cfRule type="expression" dxfId="33086" priority="41799" stopIfTrue="1">
      <formula>WEEKDAY(ACK$1)=7</formula>
    </cfRule>
    <cfRule type="containsText" dxfId="33085" priority="41800" stopIfTrue="1" operator="containsText" text="Maladie">
      <formula>NOT(ISERROR(SEARCH("Maladie",ACR3)))</formula>
    </cfRule>
    <cfRule type="endsWith" dxfId="33084" priority="41801" stopIfTrue="1" operator="endsWith" text="AT">
      <formula>RIGHT(ACR3,LEN("AT"))="AT"</formula>
    </cfRule>
    <cfRule type="containsText" dxfId="33083" priority="41802" stopIfTrue="1" operator="containsText" text="Congés">
      <formula>NOT(ISERROR(SEARCH("Congés",ACR3)))</formula>
    </cfRule>
    <cfRule type="containsText" dxfId="33082" priority="41803" stopIfTrue="1" operator="containsText" text="RTT">
      <formula>NOT(ISERROR(SEARCH("RTT",ACR3)))</formula>
    </cfRule>
    <cfRule type="containsText" dxfId="33081" priority="41804" stopIfTrue="1" operator="containsText" text="REPOS">
      <formula>NOT(ISERROR(SEARCH("REPOS",ACR3)))</formula>
    </cfRule>
    <cfRule type="containsText" dxfId="33080" priority="41805" stopIfTrue="1" operator="containsText" text="FORMATION">
      <formula>NOT(ISERROR(SEARCH("FORMATION",ACR3)))</formula>
    </cfRule>
  </conditionalFormatting>
  <conditionalFormatting sqref="ACR3">
    <cfRule type="containsText" dxfId="33079" priority="41796" stopIfTrue="1" operator="containsText" text="RECUP DEBIT">
      <formula>NOT(ISERROR(SEARCH("RECUP DEBIT",ACR3)))</formula>
    </cfRule>
    <cfRule type="containsText" dxfId="33078" priority="41797" stopIfTrue="1" operator="containsText" text="Bonification">
      <formula>NOT(ISERROR(SEARCH("Bonification",ACR3)))</formula>
    </cfRule>
  </conditionalFormatting>
  <conditionalFormatting sqref="ACR3">
    <cfRule type="containsText" dxfId="33077" priority="41794" stopIfTrue="1" operator="containsText" text="RECUP DEBIT">
      <formula>NOT(ISERROR(SEARCH("RECUP DEBIT",ACR3)))</formula>
    </cfRule>
    <cfRule type="containsText" dxfId="33076" priority="41795" stopIfTrue="1" operator="containsText" text="Bonification">
      <formula>NOT(ISERROR(SEARCH("Bonification",ACR3)))</formula>
    </cfRule>
  </conditionalFormatting>
  <conditionalFormatting sqref="ACR3">
    <cfRule type="expression" dxfId="33075" priority="41786" stopIfTrue="1">
      <formula>WEEKDAY(ACK$1)=1</formula>
    </cfRule>
    <cfRule type="expression" dxfId="33074" priority="41787" stopIfTrue="1">
      <formula>WEEKDAY(ACK$1)=7</formula>
    </cfRule>
    <cfRule type="containsText" dxfId="33073" priority="41788" stopIfTrue="1" operator="containsText" text="Maladie">
      <formula>NOT(ISERROR(SEARCH("Maladie",ACR3)))</formula>
    </cfRule>
    <cfRule type="endsWith" dxfId="33072" priority="41789" stopIfTrue="1" operator="endsWith" text="AT">
      <formula>RIGHT(ACR3,LEN("AT"))="AT"</formula>
    </cfRule>
    <cfRule type="containsText" dxfId="33071" priority="41790" stopIfTrue="1" operator="containsText" text="Congés">
      <formula>NOT(ISERROR(SEARCH("Congés",ACR3)))</formula>
    </cfRule>
    <cfRule type="containsText" dxfId="33070" priority="41791" stopIfTrue="1" operator="containsText" text="RTT">
      <formula>NOT(ISERROR(SEARCH("RTT",ACR3)))</formula>
    </cfRule>
    <cfRule type="containsText" dxfId="33069" priority="41792" stopIfTrue="1" operator="containsText" text="REPOS">
      <formula>NOT(ISERROR(SEARCH("REPOS",ACR3)))</formula>
    </cfRule>
    <cfRule type="containsText" dxfId="33068" priority="41793" stopIfTrue="1" operator="containsText" text="FORMATION">
      <formula>NOT(ISERROR(SEARCH("FORMATION",ACR3)))</formula>
    </cfRule>
  </conditionalFormatting>
  <conditionalFormatting sqref="ACR3">
    <cfRule type="expression" dxfId="33067" priority="41778" stopIfTrue="1">
      <formula>WEEKDAY(ACK$1)=1</formula>
    </cfRule>
    <cfRule type="expression" dxfId="33066" priority="41779" stopIfTrue="1">
      <formula>WEEKDAY(ACK$1)=7</formula>
    </cfRule>
    <cfRule type="containsText" dxfId="33065" priority="41780" stopIfTrue="1" operator="containsText" text="Maladie">
      <formula>NOT(ISERROR(SEARCH("Maladie",ACR3)))</formula>
    </cfRule>
    <cfRule type="endsWith" dxfId="33064" priority="41781" stopIfTrue="1" operator="endsWith" text="AT">
      <formula>RIGHT(ACR3,LEN("AT"))="AT"</formula>
    </cfRule>
    <cfRule type="containsText" dxfId="33063" priority="41782" stopIfTrue="1" operator="containsText" text="Congés">
      <formula>NOT(ISERROR(SEARCH("Congés",ACR3)))</formula>
    </cfRule>
    <cfRule type="containsText" dxfId="33062" priority="41783" stopIfTrue="1" operator="containsText" text="RTT">
      <formula>NOT(ISERROR(SEARCH("RTT",ACR3)))</formula>
    </cfRule>
    <cfRule type="containsText" dxfId="33061" priority="41784" stopIfTrue="1" operator="containsText" text="REPOS">
      <formula>NOT(ISERROR(SEARCH("REPOS",ACR3)))</formula>
    </cfRule>
    <cfRule type="containsText" dxfId="33060" priority="41785" stopIfTrue="1" operator="containsText" text="FORMATION">
      <formula>NOT(ISERROR(SEARCH("FORMATION",ACR3)))</formula>
    </cfRule>
  </conditionalFormatting>
  <conditionalFormatting sqref="ACR3">
    <cfRule type="expression" dxfId="33059" priority="41770" stopIfTrue="1">
      <formula>WEEKDAY(ACR$1)=1</formula>
    </cfRule>
    <cfRule type="expression" dxfId="33058" priority="41771" stopIfTrue="1">
      <formula>WEEKDAY(ACR$1)=7</formula>
    </cfRule>
    <cfRule type="containsText" dxfId="33057" priority="41772" stopIfTrue="1" operator="containsText" text="Maladie">
      <formula>NOT(ISERROR(SEARCH("Maladie",ACR3)))</formula>
    </cfRule>
    <cfRule type="endsWith" dxfId="33056" priority="41773" stopIfTrue="1" operator="endsWith" text="AT">
      <formula>RIGHT(ACR3,LEN("AT"))="AT"</formula>
    </cfRule>
    <cfRule type="containsText" dxfId="33055" priority="41774" stopIfTrue="1" operator="containsText" text="Congés">
      <formula>NOT(ISERROR(SEARCH("Congés",ACR3)))</formula>
    </cfRule>
    <cfRule type="containsText" dxfId="33054" priority="41775" stopIfTrue="1" operator="containsText" text="RTT">
      <formula>NOT(ISERROR(SEARCH("RTT",ACR3)))</formula>
    </cfRule>
    <cfRule type="containsText" dxfId="33053" priority="41776" stopIfTrue="1" operator="containsText" text="FORMATION">
      <formula>NOT(ISERROR(SEARCH("FORMATION",ACR3)))</formula>
    </cfRule>
    <cfRule type="containsText" dxfId="33052" priority="41777" stopIfTrue="1" operator="containsText" text="REPOS">
      <formula>NOT(ISERROR(SEARCH("REPOS",ACR3)))</formula>
    </cfRule>
  </conditionalFormatting>
  <conditionalFormatting sqref="ACR3">
    <cfRule type="containsText" dxfId="33051" priority="41768" stopIfTrue="1" operator="containsText" text="RECUP DEBIT">
      <formula>NOT(ISERROR(SEARCH("RECUP DEBIT",ACR3)))</formula>
    </cfRule>
    <cfRule type="containsText" dxfId="33050" priority="41769" stopIfTrue="1" operator="containsText" text="Bonification">
      <formula>NOT(ISERROR(SEARCH("Bonification",ACR3)))</formula>
    </cfRule>
  </conditionalFormatting>
  <conditionalFormatting sqref="ACR3">
    <cfRule type="containsText" dxfId="33049" priority="41766" stopIfTrue="1" operator="containsText" text="RECUP DEBIT">
      <formula>NOT(ISERROR(SEARCH("RECUP DEBIT",ACR3)))</formula>
    </cfRule>
    <cfRule type="containsText" dxfId="33048" priority="41767" stopIfTrue="1" operator="containsText" text="Bonification">
      <formula>NOT(ISERROR(SEARCH("Bonification",ACR3)))</formula>
    </cfRule>
  </conditionalFormatting>
  <conditionalFormatting sqref="ACR3">
    <cfRule type="expression" dxfId="33047" priority="41758" stopIfTrue="1">
      <formula>WEEKDAY(ACK$1)=1</formula>
    </cfRule>
    <cfRule type="expression" dxfId="33046" priority="41759" stopIfTrue="1">
      <formula>WEEKDAY(ACK$1)=7</formula>
    </cfRule>
    <cfRule type="containsText" dxfId="33045" priority="41760" stopIfTrue="1" operator="containsText" text="Maladie">
      <formula>NOT(ISERROR(SEARCH("Maladie",ACR3)))</formula>
    </cfRule>
    <cfRule type="endsWith" dxfId="33044" priority="41761" stopIfTrue="1" operator="endsWith" text="AT">
      <formula>RIGHT(ACR3,LEN("AT"))="AT"</formula>
    </cfRule>
    <cfRule type="containsText" dxfId="33043" priority="41762" stopIfTrue="1" operator="containsText" text="Congés">
      <formula>NOT(ISERROR(SEARCH("Congés",ACR3)))</formula>
    </cfRule>
    <cfRule type="containsText" dxfId="33042" priority="41763" stopIfTrue="1" operator="containsText" text="RTT">
      <formula>NOT(ISERROR(SEARCH("RTT",ACR3)))</formula>
    </cfRule>
    <cfRule type="containsText" dxfId="33041" priority="41764" stopIfTrue="1" operator="containsText" text="REPOS">
      <formula>NOT(ISERROR(SEARCH("REPOS",ACR3)))</formula>
    </cfRule>
    <cfRule type="containsText" dxfId="33040" priority="41765" stopIfTrue="1" operator="containsText" text="FORMATION">
      <formula>NOT(ISERROR(SEARCH("FORMATION",ACR3)))</formula>
    </cfRule>
  </conditionalFormatting>
  <conditionalFormatting sqref="ACR3">
    <cfRule type="expression" dxfId="33039" priority="41750" stopIfTrue="1">
      <formula>WEEKDAY(ACK$1)=1</formula>
    </cfRule>
    <cfRule type="expression" dxfId="33038" priority="41751" stopIfTrue="1">
      <formula>WEEKDAY(ACK$1)=7</formula>
    </cfRule>
    <cfRule type="containsText" dxfId="33037" priority="41752" stopIfTrue="1" operator="containsText" text="Maladie">
      <formula>NOT(ISERROR(SEARCH("Maladie",ACR3)))</formula>
    </cfRule>
    <cfRule type="endsWith" dxfId="33036" priority="41753" stopIfTrue="1" operator="endsWith" text="AT">
      <formula>RIGHT(ACR3,LEN("AT"))="AT"</formula>
    </cfRule>
    <cfRule type="containsText" dxfId="33035" priority="41754" stopIfTrue="1" operator="containsText" text="Congés">
      <formula>NOT(ISERROR(SEARCH("Congés",ACR3)))</formula>
    </cfRule>
    <cfRule type="containsText" dxfId="33034" priority="41755" stopIfTrue="1" operator="containsText" text="RTT">
      <formula>NOT(ISERROR(SEARCH("RTT",ACR3)))</formula>
    </cfRule>
    <cfRule type="containsText" dxfId="33033" priority="41756" stopIfTrue="1" operator="containsText" text="REPOS">
      <formula>NOT(ISERROR(SEARCH("REPOS",ACR3)))</formula>
    </cfRule>
    <cfRule type="containsText" dxfId="33032" priority="41757" stopIfTrue="1" operator="containsText" text="FORMATION">
      <formula>NOT(ISERROR(SEARCH("FORMATION",ACR3)))</formula>
    </cfRule>
  </conditionalFormatting>
  <conditionalFormatting sqref="ACM3">
    <cfRule type="expression" dxfId="33031" priority="41742" stopIfTrue="1">
      <formula>WEEKDAY(ACM$1)=1</formula>
    </cfRule>
    <cfRule type="expression" dxfId="33030" priority="41743" stopIfTrue="1">
      <formula>WEEKDAY(ACM$1)=7</formula>
    </cfRule>
    <cfRule type="containsText" dxfId="33029" priority="41744" stopIfTrue="1" operator="containsText" text="Maladie">
      <formula>NOT(ISERROR(SEARCH("Maladie",ACM3)))</formula>
    </cfRule>
    <cfRule type="endsWith" dxfId="33028" priority="41745" stopIfTrue="1" operator="endsWith" text="AT">
      <formula>RIGHT(ACM3,LEN("AT"))="AT"</formula>
    </cfRule>
    <cfRule type="containsText" dxfId="33027" priority="41746" stopIfTrue="1" operator="containsText" text="Congés">
      <formula>NOT(ISERROR(SEARCH("Congés",ACM3)))</formula>
    </cfRule>
    <cfRule type="containsText" dxfId="33026" priority="41747" stopIfTrue="1" operator="containsText" text="RTT">
      <formula>NOT(ISERROR(SEARCH("RTT",ACM3)))</formula>
    </cfRule>
    <cfRule type="containsText" dxfId="33025" priority="41748" stopIfTrue="1" operator="containsText" text="FORMATION">
      <formula>NOT(ISERROR(SEARCH("FORMATION",ACM3)))</formula>
    </cfRule>
    <cfRule type="containsText" dxfId="33024" priority="41749" stopIfTrue="1" operator="containsText" text="REPOS">
      <formula>NOT(ISERROR(SEARCH("REPOS",ACM3)))</formula>
    </cfRule>
  </conditionalFormatting>
  <conditionalFormatting sqref="ACM3">
    <cfRule type="containsText" dxfId="33023" priority="41740" stopIfTrue="1" operator="containsText" text="RECUP DEBIT">
      <formula>NOT(ISERROR(SEARCH("RECUP DEBIT",ACM3)))</formula>
    </cfRule>
    <cfRule type="containsText" dxfId="33022" priority="41741" stopIfTrue="1" operator="containsText" text="Bonification">
      <formula>NOT(ISERROR(SEARCH("Bonification",ACM3)))</formula>
    </cfRule>
  </conditionalFormatting>
  <conditionalFormatting sqref="ACP3">
    <cfRule type="expression" dxfId="33021" priority="41732" stopIfTrue="1">
      <formula>WEEKDAY(ACP$1)=1</formula>
    </cfRule>
    <cfRule type="expression" dxfId="33020" priority="41733" stopIfTrue="1">
      <formula>WEEKDAY(ACP$1)=7</formula>
    </cfRule>
    <cfRule type="containsText" dxfId="33019" priority="41734" stopIfTrue="1" operator="containsText" text="Maladie">
      <formula>NOT(ISERROR(SEARCH("Maladie",ACP3)))</formula>
    </cfRule>
    <cfRule type="endsWith" dxfId="33018" priority="41735" stopIfTrue="1" operator="endsWith" text="AT">
      <formula>RIGHT(ACP3,LEN("AT"))="AT"</formula>
    </cfRule>
    <cfRule type="containsText" dxfId="33017" priority="41736" stopIfTrue="1" operator="containsText" text="Congés">
      <formula>NOT(ISERROR(SEARCH("Congés",ACP3)))</formula>
    </cfRule>
    <cfRule type="containsText" dxfId="33016" priority="41737" stopIfTrue="1" operator="containsText" text="RTT">
      <formula>NOT(ISERROR(SEARCH("RTT",ACP3)))</formula>
    </cfRule>
    <cfRule type="containsText" dxfId="33015" priority="41738" stopIfTrue="1" operator="containsText" text="FORMATION">
      <formula>NOT(ISERROR(SEARCH("FORMATION",ACP3)))</formula>
    </cfRule>
    <cfRule type="containsText" dxfId="33014" priority="41739" stopIfTrue="1" operator="containsText" text="REPOS">
      <formula>NOT(ISERROR(SEARCH("REPOS",ACP3)))</formula>
    </cfRule>
  </conditionalFormatting>
  <conditionalFormatting sqref="ACP3">
    <cfRule type="containsText" dxfId="33013" priority="41730" stopIfTrue="1" operator="containsText" text="RECUP DEBIT">
      <formula>NOT(ISERROR(SEARCH("RECUP DEBIT",ACP3)))</formula>
    </cfRule>
    <cfRule type="containsText" dxfId="33012" priority="41731" stopIfTrue="1" operator="containsText" text="Bonification">
      <formula>NOT(ISERROR(SEARCH("Bonification",ACP3)))</formula>
    </cfRule>
  </conditionalFormatting>
  <conditionalFormatting sqref="ACL3:ACP3">
    <cfRule type="expression" dxfId="33011" priority="41014" stopIfTrue="1">
      <formula>WEEKDAY(ACL$1)=1</formula>
    </cfRule>
    <cfRule type="expression" dxfId="33010" priority="41015" stopIfTrue="1">
      <formula>WEEKDAY(ACL$1)=7</formula>
    </cfRule>
    <cfRule type="containsText" dxfId="33009" priority="41016" stopIfTrue="1" operator="containsText" text="Maladie">
      <formula>NOT(ISERROR(SEARCH("Maladie",ACL3)))</formula>
    </cfRule>
    <cfRule type="endsWith" dxfId="33008" priority="41017" stopIfTrue="1" operator="endsWith" text="AT">
      <formula>RIGHT(ACL3,LEN("AT"))="AT"</formula>
    </cfRule>
    <cfRule type="containsText" dxfId="33007" priority="41018" stopIfTrue="1" operator="containsText" text="Congés">
      <formula>NOT(ISERROR(SEARCH("Congés",ACL3)))</formula>
    </cfRule>
    <cfRule type="containsText" dxfId="33006" priority="41019" stopIfTrue="1" operator="containsText" text="RTT">
      <formula>NOT(ISERROR(SEARCH("RTT",ACL3)))</formula>
    </cfRule>
    <cfRule type="containsText" dxfId="33005" priority="41020" stopIfTrue="1" operator="containsText" text="FORMATION">
      <formula>NOT(ISERROR(SEARCH("FORMATION",ACL3)))</formula>
    </cfRule>
    <cfRule type="containsText" dxfId="33004" priority="41021" stopIfTrue="1" operator="containsText" text="REPOS">
      <formula>NOT(ISERROR(SEARCH("REPOS",ACL3)))</formula>
    </cfRule>
  </conditionalFormatting>
  <conditionalFormatting sqref="ACL3:ACP3">
    <cfRule type="containsText" dxfId="33003" priority="41012" stopIfTrue="1" operator="containsText" text="RECUP DEBIT">
      <formula>NOT(ISERROR(SEARCH("RECUP DEBIT",ACL3)))</formula>
    </cfRule>
    <cfRule type="containsText" dxfId="33002" priority="41013" stopIfTrue="1" operator="containsText" text="Bonification">
      <formula>NOT(ISERROR(SEARCH("Bonification",ACL3)))</formula>
    </cfRule>
  </conditionalFormatting>
  <conditionalFormatting sqref="ACL3:ACP3">
    <cfRule type="containsText" dxfId="33001" priority="41010" stopIfTrue="1" operator="containsText" text="BONIFICATION">
      <formula>NOT(ISERROR(SEARCH("BONIFICATION",ACL3)))</formula>
    </cfRule>
    <cfRule type="containsText" dxfId="33000" priority="41011" stopIfTrue="1" operator="containsText" text="RECUP DEBIT">
      <formula>NOT(ISERROR(SEARCH("RECUP DEBIT",ACL3)))</formula>
    </cfRule>
  </conditionalFormatting>
  <conditionalFormatting sqref="ACL3:ACP3">
    <cfRule type="containsText" dxfId="32999" priority="41009" stopIfTrue="1" operator="containsText" text="ENFANT MALADE">
      <formula>NOT(ISERROR(SEARCH("ENFANT MALADE",ACL3)))</formula>
    </cfRule>
  </conditionalFormatting>
  <conditionalFormatting sqref="ACM3">
    <cfRule type="expression" dxfId="32998" priority="41001" stopIfTrue="1">
      <formula>WEEKDAY(ACM$1)=1</formula>
    </cfRule>
    <cfRule type="expression" dxfId="32997" priority="41002" stopIfTrue="1">
      <formula>WEEKDAY(ACM$1)=7</formula>
    </cfRule>
    <cfRule type="containsText" dxfId="32996" priority="41003" stopIfTrue="1" operator="containsText" text="Maladie">
      <formula>NOT(ISERROR(SEARCH("Maladie",ACM3)))</formula>
    </cfRule>
    <cfRule type="endsWith" dxfId="32995" priority="41004" stopIfTrue="1" operator="endsWith" text="AT">
      <formula>RIGHT(ACM3,LEN("AT"))="AT"</formula>
    </cfRule>
    <cfRule type="containsText" dxfId="32994" priority="41005" stopIfTrue="1" operator="containsText" text="Congés">
      <formula>NOT(ISERROR(SEARCH("Congés",ACM3)))</formula>
    </cfRule>
    <cfRule type="containsText" dxfId="32993" priority="41006" stopIfTrue="1" operator="containsText" text="RTT">
      <formula>NOT(ISERROR(SEARCH("RTT",ACM3)))</formula>
    </cfRule>
    <cfRule type="containsText" dxfId="32992" priority="41007" stopIfTrue="1" operator="containsText" text="FORMATION">
      <formula>NOT(ISERROR(SEARCH("FORMATION",ACM3)))</formula>
    </cfRule>
    <cfRule type="containsText" dxfId="32991" priority="41008" stopIfTrue="1" operator="containsText" text="REPOS">
      <formula>NOT(ISERROR(SEARCH("REPOS",ACM3)))</formula>
    </cfRule>
  </conditionalFormatting>
  <conditionalFormatting sqref="ACM3">
    <cfRule type="containsText" dxfId="32990" priority="40999" stopIfTrue="1" operator="containsText" text="RECUP DEBIT">
      <formula>NOT(ISERROR(SEARCH("RECUP DEBIT",ACM3)))</formula>
    </cfRule>
    <cfRule type="containsText" dxfId="32989" priority="41000" stopIfTrue="1" operator="containsText" text="Bonification">
      <formula>NOT(ISERROR(SEARCH("Bonification",ACM3)))</formula>
    </cfRule>
  </conditionalFormatting>
  <conditionalFormatting sqref="ACP3">
    <cfRule type="expression" dxfId="32988" priority="40991" stopIfTrue="1">
      <formula>WEEKDAY(ACP$1)=1</formula>
    </cfRule>
    <cfRule type="expression" dxfId="32987" priority="40992" stopIfTrue="1">
      <formula>WEEKDAY(ACP$1)=7</formula>
    </cfRule>
    <cfRule type="containsText" dxfId="32986" priority="40993" stopIfTrue="1" operator="containsText" text="Maladie">
      <formula>NOT(ISERROR(SEARCH("Maladie",ACP3)))</formula>
    </cfRule>
    <cfRule type="endsWith" dxfId="32985" priority="40994" stopIfTrue="1" operator="endsWith" text="AT">
      <formula>RIGHT(ACP3,LEN("AT"))="AT"</formula>
    </cfRule>
    <cfRule type="containsText" dxfId="32984" priority="40995" stopIfTrue="1" operator="containsText" text="Congés">
      <formula>NOT(ISERROR(SEARCH("Congés",ACP3)))</formula>
    </cfRule>
    <cfRule type="containsText" dxfId="32983" priority="40996" stopIfTrue="1" operator="containsText" text="RTT">
      <formula>NOT(ISERROR(SEARCH("RTT",ACP3)))</formula>
    </cfRule>
    <cfRule type="containsText" dxfId="32982" priority="40997" stopIfTrue="1" operator="containsText" text="FORMATION">
      <formula>NOT(ISERROR(SEARCH("FORMATION",ACP3)))</formula>
    </cfRule>
    <cfRule type="containsText" dxfId="32981" priority="40998" stopIfTrue="1" operator="containsText" text="REPOS">
      <formula>NOT(ISERROR(SEARCH("REPOS",ACP3)))</formula>
    </cfRule>
  </conditionalFormatting>
  <conditionalFormatting sqref="ACP3">
    <cfRule type="containsText" dxfId="32980" priority="40989" stopIfTrue="1" operator="containsText" text="RECUP DEBIT">
      <formula>NOT(ISERROR(SEARCH("RECUP DEBIT",ACP3)))</formula>
    </cfRule>
    <cfRule type="containsText" dxfId="32979" priority="40990" stopIfTrue="1" operator="containsText" text="Bonification">
      <formula>NOT(ISERROR(SEARCH("Bonification",ACP3)))</formula>
    </cfRule>
  </conditionalFormatting>
  <conditionalFormatting sqref="ACO3">
    <cfRule type="expression" dxfId="32978" priority="40981" stopIfTrue="1">
      <formula>WEEKDAY(ACO$1)=1</formula>
    </cfRule>
    <cfRule type="expression" dxfId="32977" priority="40982" stopIfTrue="1">
      <formula>WEEKDAY(ACO$1)=7</formula>
    </cfRule>
    <cfRule type="containsText" dxfId="32976" priority="40983" stopIfTrue="1" operator="containsText" text="Maladie">
      <formula>NOT(ISERROR(SEARCH("Maladie",ACO3)))</formula>
    </cfRule>
    <cfRule type="endsWith" dxfId="32975" priority="40984" stopIfTrue="1" operator="endsWith" text="AT">
      <formula>RIGHT(ACO3,LEN("AT"))="AT"</formula>
    </cfRule>
    <cfRule type="containsText" dxfId="32974" priority="40985" stopIfTrue="1" operator="containsText" text="Congés">
      <formula>NOT(ISERROR(SEARCH("Congés",ACO3)))</formula>
    </cfRule>
    <cfRule type="containsText" dxfId="32973" priority="40986" stopIfTrue="1" operator="containsText" text="RTT">
      <formula>NOT(ISERROR(SEARCH("RTT",ACO3)))</formula>
    </cfRule>
    <cfRule type="containsText" dxfId="32972" priority="40987" stopIfTrue="1" operator="containsText" text="FORMATION">
      <formula>NOT(ISERROR(SEARCH("FORMATION",ACO3)))</formula>
    </cfRule>
    <cfRule type="containsText" dxfId="32971" priority="40988" stopIfTrue="1" operator="containsText" text="REPOS">
      <formula>NOT(ISERROR(SEARCH("REPOS",ACO3)))</formula>
    </cfRule>
  </conditionalFormatting>
  <conditionalFormatting sqref="ACO3">
    <cfRule type="containsText" dxfId="32970" priority="40979" stopIfTrue="1" operator="containsText" text="RECUP DEBIT">
      <formula>NOT(ISERROR(SEARCH("RECUP DEBIT",ACO3)))</formula>
    </cfRule>
    <cfRule type="containsText" dxfId="32969" priority="40980" stopIfTrue="1" operator="containsText" text="Bonification">
      <formula>NOT(ISERROR(SEARCH("Bonification",ACO3)))</formula>
    </cfRule>
  </conditionalFormatting>
  <conditionalFormatting sqref="ACS2:ACY2">
    <cfRule type="expression" dxfId="32968" priority="40925" stopIfTrue="1">
      <formula>WEEKDAY(ACS$1)=1</formula>
    </cfRule>
    <cfRule type="expression" dxfId="32967" priority="40926" stopIfTrue="1">
      <formula>WEEKDAY(ACS$1)=7</formula>
    </cfRule>
    <cfRule type="containsText" dxfId="32966" priority="40927" stopIfTrue="1" operator="containsText" text="Maladie">
      <formula>NOT(ISERROR(SEARCH("Maladie",ACS2)))</formula>
    </cfRule>
    <cfRule type="endsWith" dxfId="32965" priority="40928" stopIfTrue="1" operator="endsWith" text="AT">
      <formula>RIGHT(ACS2,LEN("AT"))="AT"</formula>
    </cfRule>
    <cfRule type="containsText" dxfId="32964" priority="40929" stopIfTrue="1" operator="containsText" text="Congés">
      <formula>NOT(ISERROR(SEARCH("Congés",ACS2)))</formula>
    </cfRule>
    <cfRule type="containsText" dxfId="32963" priority="40930" stopIfTrue="1" operator="containsText" text="RTT">
      <formula>NOT(ISERROR(SEARCH("RTT",ACS2)))</formula>
    </cfRule>
    <cfRule type="containsText" dxfId="32962" priority="40931" stopIfTrue="1" operator="containsText" text="FORMATION">
      <formula>NOT(ISERROR(SEARCH("FORMATION",ACS2)))</formula>
    </cfRule>
    <cfRule type="containsText" dxfId="32961" priority="40932" stopIfTrue="1" operator="containsText" text="REPOS">
      <formula>NOT(ISERROR(SEARCH("REPOS",ACS2)))</formula>
    </cfRule>
  </conditionalFormatting>
  <conditionalFormatting sqref="ACS2:ACY2">
    <cfRule type="containsText" dxfId="32960" priority="40923" stopIfTrue="1" operator="containsText" text="RECUP DEBIT">
      <formula>NOT(ISERROR(SEARCH("RECUP DEBIT",ACS2)))</formula>
    </cfRule>
    <cfRule type="containsText" dxfId="32959" priority="40924" stopIfTrue="1" operator="containsText" text="Bonification">
      <formula>NOT(ISERROR(SEARCH("Bonification",ACS2)))</formula>
    </cfRule>
  </conditionalFormatting>
  <conditionalFormatting sqref="ACS2:ACY2">
    <cfRule type="containsText" dxfId="32958" priority="40921" stopIfTrue="1" operator="containsText" text="BONIFICATION">
      <formula>NOT(ISERROR(SEARCH("BONIFICATION",ACS2)))</formula>
    </cfRule>
    <cfRule type="containsText" dxfId="32957" priority="40922" stopIfTrue="1" operator="containsText" text="RECUP DEBIT">
      <formula>NOT(ISERROR(SEARCH("RECUP DEBIT",ACS2)))</formula>
    </cfRule>
  </conditionalFormatting>
  <conditionalFormatting sqref="ACS2:ACY2">
    <cfRule type="containsText" dxfId="32956" priority="40920" stopIfTrue="1" operator="containsText" text="ENFANT MALADE">
      <formula>NOT(ISERROR(SEARCH("ENFANT MALADE",ACS2)))</formula>
    </cfRule>
  </conditionalFormatting>
  <conditionalFormatting sqref="ACX2:ACY2">
    <cfRule type="expression" dxfId="32955" priority="40912" stopIfTrue="1">
      <formula>WEEKDAY(ACX$1)=1</formula>
    </cfRule>
    <cfRule type="expression" dxfId="32954" priority="40913" stopIfTrue="1">
      <formula>WEEKDAY(ACX$1)=7</formula>
    </cfRule>
    <cfRule type="containsText" dxfId="32953" priority="40914" stopIfTrue="1" operator="containsText" text="Maladie">
      <formula>NOT(ISERROR(SEARCH("Maladie",ACX2)))</formula>
    </cfRule>
    <cfRule type="endsWith" dxfId="32952" priority="40915" stopIfTrue="1" operator="endsWith" text="AT">
      <formula>RIGHT(ACX2,LEN("AT"))="AT"</formula>
    </cfRule>
    <cfRule type="containsText" dxfId="32951" priority="40916" stopIfTrue="1" operator="containsText" text="Congés">
      <formula>NOT(ISERROR(SEARCH("Congés",ACX2)))</formula>
    </cfRule>
    <cfRule type="containsText" dxfId="32950" priority="40917" stopIfTrue="1" operator="containsText" text="RTT">
      <formula>NOT(ISERROR(SEARCH("RTT",ACX2)))</formula>
    </cfRule>
    <cfRule type="containsText" dxfId="32949" priority="40918" stopIfTrue="1" operator="containsText" text="FORMATION">
      <formula>NOT(ISERROR(SEARCH("FORMATION",ACX2)))</formula>
    </cfRule>
    <cfRule type="containsText" dxfId="32948" priority="40919" stopIfTrue="1" operator="containsText" text="REPOS">
      <formula>NOT(ISERROR(SEARCH("REPOS",ACX2)))</formula>
    </cfRule>
  </conditionalFormatting>
  <conditionalFormatting sqref="ACX2:ACY2">
    <cfRule type="containsText" dxfId="32947" priority="40910" stopIfTrue="1" operator="containsText" text="RECUP DEBIT">
      <formula>NOT(ISERROR(SEARCH("RECUP DEBIT",ACX2)))</formula>
    </cfRule>
    <cfRule type="containsText" dxfId="32946" priority="40911" stopIfTrue="1" operator="containsText" text="Bonification">
      <formula>NOT(ISERROR(SEARCH("Bonification",ACX2)))</formula>
    </cfRule>
  </conditionalFormatting>
  <conditionalFormatting sqref="ACX2:ACY2">
    <cfRule type="containsText" dxfId="32945" priority="40908" stopIfTrue="1" operator="containsText" text="BONIFICATION">
      <formula>NOT(ISERROR(SEARCH("BONIFICATION",ACX2)))</formula>
    </cfRule>
    <cfRule type="containsText" dxfId="32944" priority="40909" stopIfTrue="1" operator="containsText" text="RECUP DEBIT">
      <formula>NOT(ISERROR(SEARCH("RECUP DEBIT",ACX2)))</formula>
    </cfRule>
  </conditionalFormatting>
  <conditionalFormatting sqref="ACX2:ACY2">
    <cfRule type="containsText" dxfId="32943" priority="40907" stopIfTrue="1" operator="containsText" text="ENFANT MALADE">
      <formula>NOT(ISERROR(SEARCH("ENFANT MALADE",ACX2)))</formula>
    </cfRule>
  </conditionalFormatting>
  <conditionalFormatting sqref="ACX2:ACY2">
    <cfRule type="containsText" dxfId="32942" priority="40905" stopIfTrue="1" operator="containsText" text="RECUP DEBIT">
      <formula>NOT(ISERROR(SEARCH("RECUP DEBIT",ACX2)))</formula>
    </cfRule>
    <cfRule type="containsText" dxfId="32941" priority="40906" stopIfTrue="1" operator="containsText" text="Bonification">
      <formula>NOT(ISERROR(SEARCH("Bonification",ACX2)))</formula>
    </cfRule>
  </conditionalFormatting>
  <conditionalFormatting sqref="ACX2:ACY2">
    <cfRule type="expression" dxfId="32940" priority="40897" stopIfTrue="1">
      <formula>WEEKDAY(ACQ$1)=1</formula>
    </cfRule>
    <cfRule type="expression" dxfId="32939" priority="40898" stopIfTrue="1">
      <formula>WEEKDAY(ACQ$1)=7</formula>
    </cfRule>
    <cfRule type="containsText" dxfId="32938" priority="40899" stopIfTrue="1" operator="containsText" text="Maladie">
      <formula>NOT(ISERROR(SEARCH("Maladie",ACX2)))</formula>
    </cfRule>
    <cfRule type="endsWith" dxfId="32937" priority="40900" stopIfTrue="1" operator="endsWith" text="AT">
      <formula>RIGHT(ACX2,LEN("AT"))="AT"</formula>
    </cfRule>
    <cfRule type="containsText" dxfId="32936" priority="40901" stopIfTrue="1" operator="containsText" text="Congés">
      <formula>NOT(ISERROR(SEARCH("Congés",ACX2)))</formula>
    </cfRule>
    <cfRule type="containsText" dxfId="32935" priority="40902" stopIfTrue="1" operator="containsText" text="RTT">
      <formula>NOT(ISERROR(SEARCH("RTT",ACX2)))</formula>
    </cfRule>
    <cfRule type="containsText" dxfId="32934" priority="40903" stopIfTrue="1" operator="containsText" text="REPOS">
      <formula>NOT(ISERROR(SEARCH("REPOS",ACX2)))</formula>
    </cfRule>
    <cfRule type="containsText" dxfId="32933" priority="40904" stopIfTrue="1" operator="containsText" text="FORMATION">
      <formula>NOT(ISERROR(SEARCH("FORMATION",ACX2)))</formula>
    </cfRule>
  </conditionalFormatting>
  <conditionalFormatting sqref="ACX2:ACY2">
    <cfRule type="containsText" dxfId="32932" priority="40895" stopIfTrue="1" operator="containsText" text="RECUP DEBIT">
      <formula>NOT(ISERROR(SEARCH("RECUP DEBIT",ACX2)))</formula>
    </cfRule>
    <cfRule type="containsText" dxfId="32931" priority="40896" stopIfTrue="1" operator="containsText" text="Bonification">
      <formula>NOT(ISERROR(SEARCH("Bonification",ACX2)))</formula>
    </cfRule>
  </conditionalFormatting>
  <conditionalFormatting sqref="ACX2:ACY2">
    <cfRule type="expression" dxfId="32930" priority="40887" stopIfTrue="1">
      <formula>WEEKDAY(ACQ$1)=1</formula>
    </cfRule>
    <cfRule type="expression" dxfId="32929" priority="40888" stopIfTrue="1">
      <formula>WEEKDAY(ACQ$1)=7</formula>
    </cfRule>
    <cfRule type="containsText" dxfId="32928" priority="40889" stopIfTrue="1" operator="containsText" text="Maladie">
      <formula>NOT(ISERROR(SEARCH("Maladie",ACX2)))</formula>
    </cfRule>
    <cfRule type="endsWith" dxfId="32927" priority="40890" stopIfTrue="1" operator="endsWith" text="AT">
      <formula>RIGHT(ACX2,LEN("AT"))="AT"</formula>
    </cfRule>
    <cfRule type="containsText" dxfId="32926" priority="40891" stopIfTrue="1" operator="containsText" text="Congés">
      <formula>NOT(ISERROR(SEARCH("Congés",ACX2)))</formula>
    </cfRule>
    <cfRule type="containsText" dxfId="32925" priority="40892" stopIfTrue="1" operator="containsText" text="RTT">
      <formula>NOT(ISERROR(SEARCH("RTT",ACX2)))</formula>
    </cfRule>
    <cfRule type="containsText" dxfId="32924" priority="40893" stopIfTrue="1" operator="containsText" text="REPOS">
      <formula>NOT(ISERROR(SEARCH("REPOS",ACX2)))</formula>
    </cfRule>
    <cfRule type="containsText" dxfId="32923" priority="40894" stopIfTrue="1" operator="containsText" text="FORMATION">
      <formula>NOT(ISERROR(SEARCH("FORMATION",ACX2)))</formula>
    </cfRule>
  </conditionalFormatting>
  <conditionalFormatting sqref="ACS3:ACY3">
    <cfRule type="expression" dxfId="32922" priority="40838" stopIfTrue="1">
      <formula>WEEKDAY(ACS$1)=1</formula>
    </cfRule>
    <cfRule type="expression" dxfId="32921" priority="40839" stopIfTrue="1">
      <formula>WEEKDAY(ACS$1)=7</formula>
    </cfRule>
    <cfRule type="containsText" dxfId="32920" priority="40840" stopIfTrue="1" operator="containsText" text="Maladie">
      <formula>NOT(ISERROR(SEARCH("Maladie",ACS3)))</formula>
    </cfRule>
    <cfRule type="endsWith" dxfId="32919" priority="40841" stopIfTrue="1" operator="endsWith" text="AT">
      <formula>RIGHT(ACS3,LEN("AT"))="AT"</formula>
    </cfRule>
    <cfRule type="containsText" dxfId="32918" priority="40842" stopIfTrue="1" operator="containsText" text="Congés">
      <formula>NOT(ISERROR(SEARCH("Congés",ACS3)))</formula>
    </cfRule>
    <cfRule type="containsText" dxfId="32917" priority="40843" stopIfTrue="1" operator="containsText" text="RTT">
      <formula>NOT(ISERROR(SEARCH("RTT",ACS3)))</formula>
    </cfRule>
    <cfRule type="containsText" dxfId="32916" priority="40844" stopIfTrue="1" operator="containsText" text="FORMATION">
      <formula>NOT(ISERROR(SEARCH("FORMATION",ACS3)))</formula>
    </cfRule>
    <cfRule type="containsText" dxfId="32915" priority="40845" stopIfTrue="1" operator="containsText" text="REPOS">
      <formula>NOT(ISERROR(SEARCH("REPOS",ACS3)))</formula>
    </cfRule>
  </conditionalFormatting>
  <conditionalFormatting sqref="ACS3:ACY3">
    <cfRule type="containsText" dxfId="32914" priority="40836" stopIfTrue="1" operator="containsText" text="RECUP DEBIT">
      <formula>NOT(ISERROR(SEARCH("RECUP DEBIT",ACS3)))</formula>
    </cfRule>
    <cfRule type="containsText" dxfId="32913" priority="40837" stopIfTrue="1" operator="containsText" text="Bonification">
      <formula>NOT(ISERROR(SEARCH("Bonification",ACS3)))</formula>
    </cfRule>
  </conditionalFormatting>
  <conditionalFormatting sqref="ACS3:ACY3">
    <cfRule type="containsText" dxfId="32912" priority="40834" stopIfTrue="1" operator="containsText" text="BONIFICATION">
      <formula>NOT(ISERROR(SEARCH("BONIFICATION",ACS3)))</formula>
    </cfRule>
    <cfRule type="containsText" dxfId="32911" priority="40835" stopIfTrue="1" operator="containsText" text="RECUP DEBIT">
      <formula>NOT(ISERROR(SEARCH("RECUP DEBIT",ACS3)))</formula>
    </cfRule>
  </conditionalFormatting>
  <conditionalFormatting sqref="ACS3:ACY3">
    <cfRule type="containsText" dxfId="32910" priority="40833" stopIfTrue="1" operator="containsText" text="ENFANT MALADE">
      <formula>NOT(ISERROR(SEARCH("ENFANT MALADE",ACS3)))</formula>
    </cfRule>
  </conditionalFormatting>
  <conditionalFormatting sqref="ACX3:ACY3">
    <cfRule type="containsText" dxfId="32909" priority="40831" stopIfTrue="1" operator="containsText" text="RECUP DEBIT">
      <formula>NOT(ISERROR(SEARCH("RECUP DEBIT",ACX3)))</formula>
    </cfRule>
    <cfRule type="containsText" dxfId="32908" priority="40832" stopIfTrue="1" operator="containsText" text="Bonification">
      <formula>NOT(ISERROR(SEARCH("Bonification",ACX3)))</formula>
    </cfRule>
  </conditionalFormatting>
  <conditionalFormatting sqref="ACX3:ACY3">
    <cfRule type="expression" dxfId="32907" priority="40823" stopIfTrue="1">
      <formula>WEEKDAY(ACQ$1)=1</formula>
    </cfRule>
    <cfRule type="expression" dxfId="32906" priority="40824" stopIfTrue="1">
      <formula>WEEKDAY(ACQ$1)=7</formula>
    </cfRule>
    <cfRule type="containsText" dxfId="32905" priority="40825" stopIfTrue="1" operator="containsText" text="Maladie">
      <formula>NOT(ISERROR(SEARCH("Maladie",ACX3)))</formula>
    </cfRule>
    <cfRule type="endsWith" dxfId="32904" priority="40826" stopIfTrue="1" operator="endsWith" text="AT">
      <formula>RIGHT(ACX3,LEN("AT"))="AT"</formula>
    </cfRule>
    <cfRule type="containsText" dxfId="32903" priority="40827" stopIfTrue="1" operator="containsText" text="Congés">
      <formula>NOT(ISERROR(SEARCH("Congés",ACX3)))</formula>
    </cfRule>
    <cfRule type="containsText" dxfId="32902" priority="40828" stopIfTrue="1" operator="containsText" text="RTT">
      <formula>NOT(ISERROR(SEARCH("RTT",ACX3)))</formula>
    </cfRule>
    <cfRule type="containsText" dxfId="32901" priority="40829" stopIfTrue="1" operator="containsText" text="REPOS">
      <formula>NOT(ISERROR(SEARCH("REPOS",ACX3)))</formula>
    </cfRule>
    <cfRule type="containsText" dxfId="32900" priority="40830" stopIfTrue="1" operator="containsText" text="FORMATION">
      <formula>NOT(ISERROR(SEARCH("FORMATION",ACX3)))</formula>
    </cfRule>
  </conditionalFormatting>
  <conditionalFormatting sqref="ACY3">
    <cfRule type="expression" dxfId="32899" priority="40815" stopIfTrue="1">
      <formula>WEEKDAY(ACR$1)=1</formula>
    </cfRule>
    <cfRule type="expression" dxfId="32898" priority="40816" stopIfTrue="1">
      <formula>WEEKDAY(ACR$1)=7</formula>
    </cfRule>
    <cfRule type="containsText" dxfId="32897" priority="40817" stopIfTrue="1" operator="containsText" text="Maladie">
      <formula>NOT(ISERROR(SEARCH("Maladie",ACY3)))</formula>
    </cfRule>
    <cfRule type="endsWith" dxfId="32896" priority="40818" stopIfTrue="1" operator="endsWith" text="AT">
      <formula>RIGHT(ACY3,LEN("AT"))="AT"</formula>
    </cfRule>
    <cfRule type="containsText" dxfId="32895" priority="40819" stopIfTrue="1" operator="containsText" text="Congés">
      <formula>NOT(ISERROR(SEARCH("Congés",ACY3)))</formula>
    </cfRule>
    <cfRule type="containsText" dxfId="32894" priority="40820" stopIfTrue="1" operator="containsText" text="RTT">
      <formula>NOT(ISERROR(SEARCH("RTT",ACY3)))</formula>
    </cfRule>
    <cfRule type="containsText" dxfId="32893" priority="40821" stopIfTrue="1" operator="containsText" text="REPOS">
      <formula>NOT(ISERROR(SEARCH("REPOS",ACY3)))</formula>
    </cfRule>
    <cfRule type="containsText" dxfId="32892" priority="40822" stopIfTrue="1" operator="containsText" text="FORMATION">
      <formula>NOT(ISERROR(SEARCH("FORMATION",ACY3)))</formula>
    </cfRule>
  </conditionalFormatting>
  <conditionalFormatting sqref="ACY3">
    <cfRule type="containsText" dxfId="32891" priority="40813" stopIfTrue="1" operator="containsText" text="RECUP DEBIT">
      <formula>NOT(ISERROR(SEARCH("RECUP DEBIT",ACY3)))</formula>
    </cfRule>
    <cfRule type="containsText" dxfId="32890" priority="40814" stopIfTrue="1" operator="containsText" text="Bonification">
      <formula>NOT(ISERROR(SEARCH("Bonification",ACY3)))</formula>
    </cfRule>
  </conditionalFormatting>
  <conditionalFormatting sqref="ACY3">
    <cfRule type="containsText" dxfId="32889" priority="40811" stopIfTrue="1" operator="containsText" text="RECUP DEBIT">
      <formula>NOT(ISERROR(SEARCH("RECUP DEBIT",ACY3)))</formula>
    </cfRule>
    <cfRule type="containsText" dxfId="32888" priority="40812" stopIfTrue="1" operator="containsText" text="Bonification">
      <formula>NOT(ISERROR(SEARCH("Bonification",ACY3)))</formula>
    </cfRule>
  </conditionalFormatting>
  <conditionalFormatting sqref="ACY3">
    <cfRule type="expression" dxfId="32887" priority="40803" stopIfTrue="1">
      <formula>WEEKDAY(ACR$1)=1</formula>
    </cfRule>
    <cfRule type="expression" dxfId="32886" priority="40804" stopIfTrue="1">
      <formula>WEEKDAY(ACR$1)=7</formula>
    </cfRule>
    <cfRule type="containsText" dxfId="32885" priority="40805" stopIfTrue="1" operator="containsText" text="Maladie">
      <formula>NOT(ISERROR(SEARCH("Maladie",ACY3)))</formula>
    </cfRule>
    <cfRule type="endsWith" dxfId="32884" priority="40806" stopIfTrue="1" operator="endsWith" text="AT">
      <formula>RIGHT(ACY3,LEN("AT"))="AT"</formula>
    </cfRule>
    <cfRule type="containsText" dxfId="32883" priority="40807" stopIfTrue="1" operator="containsText" text="Congés">
      <formula>NOT(ISERROR(SEARCH("Congés",ACY3)))</formula>
    </cfRule>
    <cfRule type="containsText" dxfId="32882" priority="40808" stopIfTrue="1" operator="containsText" text="RTT">
      <formula>NOT(ISERROR(SEARCH("RTT",ACY3)))</formula>
    </cfRule>
    <cfRule type="containsText" dxfId="32881" priority="40809" stopIfTrue="1" operator="containsText" text="REPOS">
      <formula>NOT(ISERROR(SEARCH("REPOS",ACY3)))</formula>
    </cfRule>
    <cfRule type="containsText" dxfId="32880" priority="40810" stopIfTrue="1" operator="containsText" text="FORMATION">
      <formula>NOT(ISERROR(SEARCH("FORMATION",ACY3)))</formula>
    </cfRule>
  </conditionalFormatting>
  <conditionalFormatting sqref="ACY3">
    <cfRule type="expression" dxfId="32879" priority="40795" stopIfTrue="1">
      <formula>WEEKDAY(ACR$1)=1</formula>
    </cfRule>
    <cfRule type="expression" dxfId="32878" priority="40796" stopIfTrue="1">
      <formula>WEEKDAY(ACR$1)=7</formula>
    </cfRule>
    <cfRule type="containsText" dxfId="32877" priority="40797" stopIfTrue="1" operator="containsText" text="Maladie">
      <formula>NOT(ISERROR(SEARCH("Maladie",ACY3)))</formula>
    </cfRule>
    <cfRule type="endsWith" dxfId="32876" priority="40798" stopIfTrue="1" operator="endsWith" text="AT">
      <formula>RIGHT(ACY3,LEN("AT"))="AT"</formula>
    </cfRule>
    <cfRule type="containsText" dxfId="32875" priority="40799" stopIfTrue="1" operator="containsText" text="Congés">
      <formula>NOT(ISERROR(SEARCH("Congés",ACY3)))</formula>
    </cfRule>
    <cfRule type="containsText" dxfId="32874" priority="40800" stopIfTrue="1" operator="containsText" text="RTT">
      <formula>NOT(ISERROR(SEARCH("RTT",ACY3)))</formula>
    </cfRule>
    <cfRule type="containsText" dxfId="32873" priority="40801" stopIfTrue="1" operator="containsText" text="REPOS">
      <formula>NOT(ISERROR(SEARCH("REPOS",ACY3)))</formula>
    </cfRule>
    <cfRule type="containsText" dxfId="32872" priority="40802" stopIfTrue="1" operator="containsText" text="FORMATION">
      <formula>NOT(ISERROR(SEARCH("FORMATION",ACY3)))</formula>
    </cfRule>
  </conditionalFormatting>
  <conditionalFormatting sqref="ACY3">
    <cfRule type="expression" dxfId="32871" priority="40787" stopIfTrue="1">
      <formula>WEEKDAY(ACY$1)=1</formula>
    </cfRule>
    <cfRule type="expression" dxfId="32870" priority="40788" stopIfTrue="1">
      <formula>WEEKDAY(ACY$1)=7</formula>
    </cfRule>
    <cfRule type="containsText" dxfId="32869" priority="40789" stopIfTrue="1" operator="containsText" text="Maladie">
      <formula>NOT(ISERROR(SEARCH("Maladie",ACY3)))</formula>
    </cfRule>
    <cfRule type="endsWith" dxfId="32868" priority="40790" stopIfTrue="1" operator="endsWith" text="AT">
      <formula>RIGHT(ACY3,LEN("AT"))="AT"</formula>
    </cfRule>
    <cfRule type="containsText" dxfId="32867" priority="40791" stopIfTrue="1" operator="containsText" text="Congés">
      <formula>NOT(ISERROR(SEARCH("Congés",ACY3)))</formula>
    </cfRule>
    <cfRule type="containsText" dxfId="32866" priority="40792" stopIfTrue="1" operator="containsText" text="RTT">
      <formula>NOT(ISERROR(SEARCH("RTT",ACY3)))</formula>
    </cfRule>
    <cfRule type="containsText" dxfId="32865" priority="40793" stopIfTrue="1" operator="containsText" text="FORMATION">
      <formula>NOT(ISERROR(SEARCH("FORMATION",ACY3)))</formula>
    </cfRule>
    <cfRule type="containsText" dxfId="32864" priority="40794" stopIfTrue="1" operator="containsText" text="REPOS">
      <formula>NOT(ISERROR(SEARCH("REPOS",ACY3)))</formula>
    </cfRule>
  </conditionalFormatting>
  <conditionalFormatting sqref="ACY3">
    <cfRule type="containsText" dxfId="32863" priority="40785" stopIfTrue="1" operator="containsText" text="RECUP DEBIT">
      <formula>NOT(ISERROR(SEARCH("RECUP DEBIT",ACY3)))</formula>
    </cfRule>
    <cfRule type="containsText" dxfId="32862" priority="40786" stopIfTrue="1" operator="containsText" text="Bonification">
      <formula>NOT(ISERROR(SEARCH("Bonification",ACY3)))</formula>
    </cfRule>
  </conditionalFormatting>
  <conditionalFormatting sqref="ACY3">
    <cfRule type="containsText" dxfId="32861" priority="40783" stopIfTrue="1" operator="containsText" text="RECUP DEBIT">
      <formula>NOT(ISERROR(SEARCH("RECUP DEBIT",ACY3)))</formula>
    </cfRule>
    <cfRule type="containsText" dxfId="32860" priority="40784" stopIfTrue="1" operator="containsText" text="Bonification">
      <formula>NOT(ISERROR(SEARCH("Bonification",ACY3)))</formula>
    </cfRule>
  </conditionalFormatting>
  <conditionalFormatting sqref="ACY3">
    <cfRule type="expression" dxfId="32859" priority="40775" stopIfTrue="1">
      <formula>WEEKDAY(ACR$1)=1</formula>
    </cfRule>
    <cfRule type="expression" dxfId="32858" priority="40776" stopIfTrue="1">
      <formula>WEEKDAY(ACR$1)=7</formula>
    </cfRule>
    <cfRule type="containsText" dxfId="32857" priority="40777" stopIfTrue="1" operator="containsText" text="Maladie">
      <formula>NOT(ISERROR(SEARCH("Maladie",ACY3)))</formula>
    </cfRule>
    <cfRule type="endsWith" dxfId="32856" priority="40778" stopIfTrue="1" operator="endsWith" text="AT">
      <formula>RIGHT(ACY3,LEN("AT"))="AT"</formula>
    </cfRule>
    <cfRule type="containsText" dxfId="32855" priority="40779" stopIfTrue="1" operator="containsText" text="Congés">
      <formula>NOT(ISERROR(SEARCH("Congés",ACY3)))</formula>
    </cfRule>
    <cfRule type="containsText" dxfId="32854" priority="40780" stopIfTrue="1" operator="containsText" text="RTT">
      <formula>NOT(ISERROR(SEARCH("RTT",ACY3)))</formula>
    </cfRule>
    <cfRule type="containsText" dxfId="32853" priority="40781" stopIfTrue="1" operator="containsText" text="REPOS">
      <formula>NOT(ISERROR(SEARCH("REPOS",ACY3)))</formula>
    </cfRule>
    <cfRule type="containsText" dxfId="32852" priority="40782" stopIfTrue="1" operator="containsText" text="FORMATION">
      <formula>NOT(ISERROR(SEARCH("FORMATION",ACY3)))</formula>
    </cfRule>
  </conditionalFormatting>
  <conditionalFormatting sqref="ACY3">
    <cfRule type="expression" dxfId="32851" priority="40767" stopIfTrue="1">
      <formula>WEEKDAY(ACR$1)=1</formula>
    </cfRule>
    <cfRule type="expression" dxfId="32850" priority="40768" stopIfTrue="1">
      <formula>WEEKDAY(ACR$1)=7</formula>
    </cfRule>
    <cfRule type="containsText" dxfId="32849" priority="40769" stopIfTrue="1" operator="containsText" text="Maladie">
      <formula>NOT(ISERROR(SEARCH("Maladie",ACY3)))</formula>
    </cfRule>
    <cfRule type="endsWith" dxfId="32848" priority="40770" stopIfTrue="1" operator="endsWith" text="AT">
      <formula>RIGHT(ACY3,LEN("AT"))="AT"</formula>
    </cfRule>
    <cfRule type="containsText" dxfId="32847" priority="40771" stopIfTrue="1" operator="containsText" text="Congés">
      <formula>NOT(ISERROR(SEARCH("Congés",ACY3)))</formula>
    </cfRule>
    <cfRule type="containsText" dxfId="32846" priority="40772" stopIfTrue="1" operator="containsText" text="RTT">
      <formula>NOT(ISERROR(SEARCH("RTT",ACY3)))</formula>
    </cfRule>
    <cfRule type="containsText" dxfId="32845" priority="40773" stopIfTrue="1" operator="containsText" text="REPOS">
      <formula>NOT(ISERROR(SEARCH("REPOS",ACY3)))</formula>
    </cfRule>
    <cfRule type="containsText" dxfId="32844" priority="40774" stopIfTrue="1" operator="containsText" text="FORMATION">
      <formula>NOT(ISERROR(SEARCH("FORMATION",ACY3)))</formula>
    </cfRule>
  </conditionalFormatting>
  <conditionalFormatting sqref="ACT3">
    <cfRule type="expression" dxfId="32843" priority="40759" stopIfTrue="1">
      <formula>WEEKDAY(ACT$1)=1</formula>
    </cfRule>
    <cfRule type="expression" dxfId="32842" priority="40760" stopIfTrue="1">
      <formula>WEEKDAY(ACT$1)=7</formula>
    </cfRule>
    <cfRule type="containsText" dxfId="32841" priority="40761" stopIfTrue="1" operator="containsText" text="Maladie">
      <formula>NOT(ISERROR(SEARCH("Maladie",ACT3)))</formula>
    </cfRule>
    <cfRule type="endsWith" dxfId="32840" priority="40762" stopIfTrue="1" operator="endsWith" text="AT">
      <formula>RIGHT(ACT3,LEN("AT"))="AT"</formula>
    </cfRule>
    <cfRule type="containsText" dxfId="32839" priority="40763" stopIfTrue="1" operator="containsText" text="Congés">
      <formula>NOT(ISERROR(SEARCH("Congés",ACT3)))</formula>
    </cfRule>
    <cfRule type="containsText" dxfId="32838" priority="40764" stopIfTrue="1" operator="containsText" text="RTT">
      <formula>NOT(ISERROR(SEARCH("RTT",ACT3)))</formula>
    </cfRule>
    <cfRule type="containsText" dxfId="32837" priority="40765" stopIfTrue="1" operator="containsText" text="FORMATION">
      <formula>NOT(ISERROR(SEARCH("FORMATION",ACT3)))</formula>
    </cfRule>
    <cfRule type="containsText" dxfId="32836" priority="40766" stopIfTrue="1" operator="containsText" text="REPOS">
      <formula>NOT(ISERROR(SEARCH("REPOS",ACT3)))</formula>
    </cfRule>
  </conditionalFormatting>
  <conditionalFormatting sqref="ACT3">
    <cfRule type="containsText" dxfId="32835" priority="40757" stopIfTrue="1" operator="containsText" text="RECUP DEBIT">
      <formula>NOT(ISERROR(SEARCH("RECUP DEBIT",ACT3)))</formula>
    </cfRule>
    <cfRule type="containsText" dxfId="32834" priority="40758" stopIfTrue="1" operator="containsText" text="Bonification">
      <formula>NOT(ISERROR(SEARCH("Bonification",ACT3)))</formula>
    </cfRule>
  </conditionalFormatting>
  <conditionalFormatting sqref="ACW3">
    <cfRule type="expression" dxfId="32833" priority="40749" stopIfTrue="1">
      <formula>WEEKDAY(ACW$1)=1</formula>
    </cfRule>
    <cfRule type="expression" dxfId="32832" priority="40750" stopIfTrue="1">
      <formula>WEEKDAY(ACW$1)=7</formula>
    </cfRule>
    <cfRule type="containsText" dxfId="32831" priority="40751" stopIfTrue="1" operator="containsText" text="Maladie">
      <formula>NOT(ISERROR(SEARCH("Maladie",ACW3)))</formula>
    </cfRule>
    <cfRule type="endsWith" dxfId="32830" priority="40752" stopIfTrue="1" operator="endsWith" text="AT">
      <formula>RIGHT(ACW3,LEN("AT"))="AT"</formula>
    </cfRule>
    <cfRule type="containsText" dxfId="32829" priority="40753" stopIfTrue="1" operator="containsText" text="Congés">
      <formula>NOT(ISERROR(SEARCH("Congés",ACW3)))</formula>
    </cfRule>
    <cfRule type="containsText" dxfId="32828" priority="40754" stopIfTrue="1" operator="containsText" text="RTT">
      <formula>NOT(ISERROR(SEARCH("RTT",ACW3)))</formula>
    </cfRule>
    <cfRule type="containsText" dxfId="32827" priority="40755" stopIfTrue="1" operator="containsText" text="FORMATION">
      <formula>NOT(ISERROR(SEARCH("FORMATION",ACW3)))</formula>
    </cfRule>
    <cfRule type="containsText" dxfId="32826" priority="40756" stopIfTrue="1" operator="containsText" text="REPOS">
      <formula>NOT(ISERROR(SEARCH("REPOS",ACW3)))</formula>
    </cfRule>
  </conditionalFormatting>
  <conditionalFormatting sqref="ACW3">
    <cfRule type="containsText" dxfId="32825" priority="40747" stopIfTrue="1" operator="containsText" text="RECUP DEBIT">
      <formula>NOT(ISERROR(SEARCH("RECUP DEBIT",ACW3)))</formula>
    </cfRule>
    <cfRule type="containsText" dxfId="32824" priority="40748" stopIfTrue="1" operator="containsText" text="Bonification">
      <formula>NOT(ISERROR(SEARCH("Bonification",ACW3)))</formula>
    </cfRule>
  </conditionalFormatting>
  <conditionalFormatting sqref="ACS3:ACW3">
    <cfRule type="expression" dxfId="32823" priority="40031" stopIfTrue="1">
      <formula>WEEKDAY(ACS$1)=1</formula>
    </cfRule>
    <cfRule type="expression" dxfId="32822" priority="40032" stopIfTrue="1">
      <formula>WEEKDAY(ACS$1)=7</formula>
    </cfRule>
    <cfRule type="containsText" dxfId="32821" priority="40033" stopIfTrue="1" operator="containsText" text="Maladie">
      <formula>NOT(ISERROR(SEARCH("Maladie",ACS3)))</formula>
    </cfRule>
    <cfRule type="endsWith" dxfId="32820" priority="40034" stopIfTrue="1" operator="endsWith" text="AT">
      <formula>RIGHT(ACS3,LEN("AT"))="AT"</formula>
    </cfRule>
    <cfRule type="containsText" dxfId="32819" priority="40035" stopIfTrue="1" operator="containsText" text="Congés">
      <formula>NOT(ISERROR(SEARCH("Congés",ACS3)))</formula>
    </cfRule>
    <cfRule type="containsText" dxfId="32818" priority="40036" stopIfTrue="1" operator="containsText" text="RTT">
      <formula>NOT(ISERROR(SEARCH("RTT",ACS3)))</formula>
    </cfRule>
    <cfRule type="containsText" dxfId="32817" priority="40037" stopIfTrue="1" operator="containsText" text="FORMATION">
      <formula>NOT(ISERROR(SEARCH("FORMATION",ACS3)))</formula>
    </cfRule>
    <cfRule type="containsText" dxfId="32816" priority="40038" stopIfTrue="1" operator="containsText" text="REPOS">
      <formula>NOT(ISERROR(SEARCH("REPOS",ACS3)))</formula>
    </cfRule>
  </conditionalFormatting>
  <conditionalFormatting sqref="ACS3:ACW3">
    <cfRule type="containsText" dxfId="32815" priority="40029" stopIfTrue="1" operator="containsText" text="RECUP DEBIT">
      <formula>NOT(ISERROR(SEARCH("RECUP DEBIT",ACS3)))</formula>
    </cfRule>
    <cfRule type="containsText" dxfId="32814" priority="40030" stopIfTrue="1" operator="containsText" text="Bonification">
      <formula>NOT(ISERROR(SEARCH("Bonification",ACS3)))</formula>
    </cfRule>
  </conditionalFormatting>
  <conditionalFormatting sqref="ACS3:ACW3">
    <cfRule type="containsText" dxfId="32813" priority="40027" stopIfTrue="1" operator="containsText" text="BONIFICATION">
      <formula>NOT(ISERROR(SEARCH("BONIFICATION",ACS3)))</formula>
    </cfRule>
    <cfRule type="containsText" dxfId="32812" priority="40028" stopIfTrue="1" operator="containsText" text="RECUP DEBIT">
      <formula>NOT(ISERROR(SEARCH("RECUP DEBIT",ACS3)))</formula>
    </cfRule>
  </conditionalFormatting>
  <conditionalFormatting sqref="ACS3:ACW3">
    <cfRule type="containsText" dxfId="32811" priority="40026" stopIfTrue="1" operator="containsText" text="ENFANT MALADE">
      <formula>NOT(ISERROR(SEARCH("ENFANT MALADE",ACS3)))</formula>
    </cfRule>
  </conditionalFormatting>
  <conditionalFormatting sqref="ACT3">
    <cfRule type="expression" dxfId="32810" priority="40018" stopIfTrue="1">
      <formula>WEEKDAY(ACT$1)=1</formula>
    </cfRule>
    <cfRule type="expression" dxfId="32809" priority="40019" stopIfTrue="1">
      <formula>WEEKDAY(ACT$1)=7</formula>
    </cfRule>
    <cfRule type="containsText" dxfId="32808" priority="40020" stopIfTrue="1" operator="containsText" text="Maladie">
      <formula>NOT(ISERROR(SEARCH("Maladie",ACT3)))</formula>
    </cfRule>
    <cfRule type="endsWith" dxfId="32807" priority="40021" stopIfTrue="1" operator="endsWith" text="AT">
      <formula>RIGHT(ACT3,LEN("AT"))="AT"</formula>
    </cfRule>
    <cfRule type="containsText" dxfId="32806" priority="40022" stopIfTrue="1" operator="containsText" text="Congés">
      <formula>NOT(ISERROR(SEARCH("Congés",ACT3)))</formula>
    </cfRule>
    <cfRule type="containsText" dxfId="32805" priority="40023" stopIfTrue="1" operator="containsText" text="RTT">
      <formula>NOT(ISERROR(SEARCH("RTT",ACT3)))</formula>
    </cfRule>
    <cfRule type="containsText" dxfId="32804" priority="40024" stopIfTrue="1" operator="containsText" text="FORMATION">
      <formula>NOT(ISERROR(SEARCH("FORMATION",ACT3)))</formula>
    </cfRule>
    <cfRule type="containsText" dxfId="32803" priority="40025" stopIfTrue="1" operator="containsText" text="REPOS">
      <formula>NOT(ISERROR(SEARCH("REPOS",ACT3)))</formula>
    </cfRule>
  </conditionalFormatting>
  <conditionalFormatting sqref="ACT3">
    <cfRule type="containsText" dxfId="32802" priority="40016" stopIfTrue="1" operator="containsText" text="RECUP DEBIT">
      <formula>NOT(ISERROR(SEARCH("RECUP DEBIT",ACT3)))</formula>
    </cfRule>
    <cfRule type="containsText" dxfId="32801" priority="40017" stopIfTrue="1" operator="containsText" text="Bonification">
      <formula>NOT(ISERROR(SEARCH("Bonification",ACT3)))</formula>
    </cfRule>
  </conditionalFormatting>
  <conditionalFormatting sqref="ACW3">
    <cfRule type="expression" dxfId="32800" priority="40008" stopIfTrue="1">
      <formula>WEEKDAY(ACW$1)=1</formula>
    </cfRule>
    <cfRule type="expression" dxfId="32799" priority="40009" stopIfTrue="1">
      <formula>WEEKDAY(ACW$1)=7</formula>
    </cfRule>
    <cfRule type="containsText" dxfId="32798" priority="40010" stopIfTrue="1" operator="containsText" text="Maladie">
      <formula>NOT(ISERROR(SEARCH("Maladie",ACW3)))</formula>
    </cfRule>
    <cfRule type="endsWith" dxfId="32797" priority="40011" stopIfTrue="1" operator="endsWith" text="AT">
      <formula>RIGHT(ACW3,LEN("AT"))="AT"</formula>
    </cfRule>
    <cfRule type="containsText" dxfId="32796" priority="40012" stopIfTrue="1" operator="containsText" text="Congés">
      <formula>NOT(ISERROR(SEARCH("Congés",ACW3)))</formula>
    </cfRule>
    <cfRule type="containsText" dxfId="32795" priority="40013" stopIfTrue="1" operator="containsText" text="RTT">
      <formula>NOT(ISERROR(SEARCH("RTT",ACW3)))</formula>
    </cfRule>
    <cfRule type="containsText" dxfId="32794" priority="40014" stopIfTrue="1" operator="containsText" text="FORMATION">
      <formula>NOT(ISERROR(SEARCH("FORMATION",ACW3)))</formula>
    </cfRule>
    <cfRule type="containsText" dxfId="32793" priority="40015" stopIfTrue="1" operator="containsText" text="REPOS">
      <formula>NOT(ISERROR(SEARCH("REPOS",ACW3)))</formula>
    </cfRule>
  </conditionalFormatting>
  <conditionalFormatting sqref="ACW3">
    <cfRule type="containsText" dxfId="32792" priority="40006" stopIfTrue="1" operator="containsText" text="RECUP DEBIT">
      <formula>NOT(ISERROR(SEARCH("RECUP DEBIT",ACW3)))</formula>
    </cfRule>
    <cfRule type="containsText" dxfId="32791" priority="40007" stopIfTrue="1" operator="containsText" text="Bonification">
      <formula>NOT(ISERROR(SEARCH("Bonification",ACW3)))</formula>
    </cfRule>
  </conditionalFormatting>
  <conditionalFormatting sqref="ACV3">
    <cfRule type="expression" dxfId="32790" priority="39998" stopIfTrue="1">
      <formula>WEEKDAY(ACV$1)=1</formula>
    </cfRule>
    <cfRule type="expression" dxfId="32789" priority="39999" stopIfTrue="1">
      <formula>WEEKDAY(ACV$1)=7</formula>
    </cfRule>
    <cfRule type="containsText" dxfId="32788" priority="40000" stopIfTrue="1" operator="containsText" text="Maladie">
      <formula>NOT(ISERROR(SEARCH("Maladie",ACV3)))</formula>
    </cfRule>
    <cfRule type="endsWith" dxfId="32787" priority="40001" stopIfTrue="1" operator="endsWith" text="AT">
      <formula>RIGHT(ACV3,LEN("AT"))="AT"</formula>
    </cfRule>
    <cfRule type="containsText" dxfId="32786" priority="40002" stopIfTrue="1" operator="containsText" text="Congés">
      <formula>NOT(ISERROR(SEARCH("Congés",ACV3)))</formula>
    </cfRule>
    <cfRule type="containsText" dxfId="32785" priority="40003" stopIfTrue="1" operator="containsText" text="RTT">
      <formula>NOT(ISERROR(SEARCH("RTT",ACV3)))</formula>
    </cfRule>
    <cfRule type="containsText" dxfId="32784" priority="40004" stopIfTrue="1" operator="containsText" text="FORMATION">
      <formula>NOT(ISERROR(SEARCH("FORMATION",ACV3)))</formula>
    </cfRule>
    <cfRule type="containsText" dxfId="32783" priority="40005" stopIfTrue="1" operator="containsText" text="REPOS">
      <formula>NOT(ISERROR(SEARCH("REPOS",ACV3)))</formula>
    </cfRule>
  </conditionalFormatting>
  <conditionalFormatting sqref="ACV3">
    <cfRule type="containsText" dxfId="32782" priority="39996" stopIfTrue="1" operator="containsText" text="RECUP DEBIT">
      <formula>NOT(ISERROR(SEARCH("RECUP DEBIT",ACV3)))</formula>
    </cfRule>
    <cfRule type="containsText" dxfId="32781" priority="39997" stopIfTrue="1" operator="containsText" text="Bonification">
      <formula>NOT(ISERROR(SEARCH("Bonification",ACV3)))</formula>
    </cfRule>
  </conditionalFormatting>
  <conditionalFormatting sqref="ACZ2:ADF2">
    <cfRule type="expression" dxfId="32780" priority="39942" stopIfTrue="1">
      <formula>WEEKDAY(ACZ$1)=1</formula>
    </cfRule>
    <cfRule type="expression" dxfId="32779" priority="39943" stopIfTrue="1">
      <formula>WEEKDAY(ACZ$1)=7</formula>
    </cfRule>
    <cfRule type="containsText" dxfId="32778" priority="39944" stopIfTrue="1" operator="containsText" text="Maladie">
      <formula>NOT(ISERROR(SEARCH("Maladie",ACZ2)))</formula>
    </cfRule>
    <cfRule type="endsWith" dxfId="32777" priority="39945" stopIfTrue="1" operator="endsWith" text="AT">
      <formula>RIGHT(ACZ2,LEN("AT"))="AT"</formula>
    </cfRule>
    <cfRule type="containsText" dxfId="32776" priority="39946" stopIfTrue="1" operator="containsText" text="Congés">
      <formula>NOT(ISERROR(SEARCH("Congés",ACZ2)))</formula>
    </cfRule>
    <cfRule type="containsText" dxfId="32775" priority="39947" stopIfTrue="1" operator="containsText" text="RTT">
      <formula>NOT(ISERROR(SEARCH("RTT",ACZ2)))</formula>
    </cfRule>
    <cfRule type="containsText" dxfId="32774" priority="39948" stopIfTrue="1" operator="containsText" text="FORMATION">
      <formula>NOT(ISERROR(SEARCH("FORMATION",ACZ2)))</formula>
    </cfRule>
    <cfRule type="containsText" dxfId="32773" priority="39949" stopIfTrue="1" operator="containsText" text="REPOS">
      <formula>NOT(ISERROR(SEARCH("REPOS",ACZ2)))</formula>
    </cfRule>
  </conditionalFormatting>
  <conditionalFormatting sqref="ACZ2:ADF2">
    <cfRule type="containsText" dxfId="32772" priority="39940" stopIfTrue="1" operator="containsText" text="RECUP DEBIT">
      <formula>NOT(ISERROR(SEARCH("RECUP DEBIT",ACZ2)))</formula>
    </cfRule>
    <cfRule type="containsText" dxfId="32771" priority="39941" stopIfTrue="1" operator="containsText" text="Bonification">
      <formula>NOT(ISERROR(SEARCH("Bonification",ACZ2)))</formula>
    </cfRule>
  </conditionalFormatting>
  <conditionalFormatting sqref="ACZ2:ADF2">
    <cfRule type="containsText" dxfId="32770" priority="39938" stopIfTrue="1" operator="containsText" text="BONIFICATION">
      <formula>NOT(ISERROR(SEARCH("BONIFICATION",ACZ2)))</formula>
    </cfRule>
    <cfRule type="containsText" dxfId="32769" priority="39939" stopIfTrue="1" operator="containsText" text="RECUP DEBIT">
      <formula>NOT(ISERROR(SEARCH("RECUP DEBIT",ACZ2)))</formula>
    </cfRule>
  </conditionalFormatting>
  <conditionalFormatting sqref="ACZ2:ADF2">
    <cfRule type="containsText" dxfId="32768" priority="39937" stopIfTrue="1" operator="containsText" text="ENFANT MALADE">
      <formula>NOT(ISERROR(SEARCH("ENFANT MALADE",ACZ2)))</formula>
    </cfRule>
  </conditionalFormatting>
  <conditionalFormatting sqref="ADE2:ADF2">
    <cfRule type="expression" dxfId="32767" priority="39929" stopIfTrue="1">
      <formula>WEEKDAY(ADE$1)=1</formula>
    </cfRule>
    <cfRule type="expression" dxfId="32766" priority="39930" stopIfTrue="1">
      <formula>WEEKDAY(ADE$1)=7</formula>
    </cfRule>
    <cfRule type="containsText" dxfId="32765" priority="39931" stopIfTrue="1" operator="containsText" text="Maladie">
      <formula>NOT(ISERROR(SEARCH("Maladie",ADE2)))</formula>
    </cfRule>
    <cfRule type="endsWith" dxfId="32764" priority="39932" stopIfTrue="1" operator="endsWith" text="AT">
      <formula>RIGHT(ADE2,LEN("AT"))="AT"</formula>
    </cfRule>
    <cfRule type="containsText" dxfId="32763" priority="39933" stopIfTrue="1" operator="containsText" text="Congés">
      <formula>NOT(ISERROR(SEARCH("Congés",ADE2)))</formula>
    </cfRule>
    <cfRule type="containsText" dxfId="32762" priority="39934" stopIfTrue="1" operator="containsText" text="RTT">
      <formula>NOT(ISERROR(SEARCH("RTT",ADE2)))</formula>
    </cfRule>
    <cfRule type="containsText" dxfId="32761" priority="39935" stopIfTrue="1" operator="containsText" text="FORMATION">
      <formula>NOT(ISERROR(SEARCH("FORMATION",ADE2)))</formula>
    </cfRule>
    <cfRule type="containsText" dxfId="32760" priority="39936" stopIfTrue="1" operator="containsText" text="REPOS">
      <formula>NOT(ISERROR(SEARCH("REPOS",ADE2)))</formula>
    </cfRule>
  </conditionalFormatting>
  <conditionalFormatting sqref="ADE2:ADF2">
    <cfRule type="containsText" dxfId="32759" priority="39927" stopIfTrue="1" operator="containsText" text="RECUP DEBIT">
      <formula>NOT(ISERROR(SEARCH("RECUP DEBIT",ADE2)))</formula>
    </cfRule>
    <cfRule type="containsText" dxfId="32758" priority="39928" stopIfTrue="1" operator="containsText" text="Bonification">
      <formula>NOT(ISERROR(SEARCH("Bonification",ADE2)))</formula>
    </cfRule>
  </conditionalFormatting>
  <conditionalFormatting sqref="ADE2:ADF2">
    <cfRule type="containsText" dxfId="32757" priority="39925" stopIfTrue="1" operator="containsText" text="BONIFICATION">
      <formula>NOT(ISERROR(SEARCH("BONIFICATION",ADE2)))</formula>
    </cfRule>
    <cfRule type="containsText" dxfId="32756" priority="39926" stopIfTrue="1" operator="containsText" text="RECUP DEBIT">
      <formula>NOT(ISERROR(SEARCH("RECUP DEBIT",ADE2)))</formula>
    </cfRule>
  </conditionalFormatting>
  <conditionalFormatting sqref="ADE2:ADF2">
    <cfRule type="containsText" dxfId="32755" priority="39924" stopIfTrue="1" operator="containsText" text="ENFANT MALADE">
      <formula>NOT(ISERROR(SEARCH("ENFANT MALADE",ADE2)))</formula>
    </cfRule>
  </conditionalFormatting>
  <conditionalFormatting sqref="ADE2:ADF2">
    <cfRule type="containsText" dxfId="32754" priority="39922" stopIfTrue="1" operator="containsText" text="RECUP DEBIT">
      <formula>NOT(ISERROR(SEARCH("RECUP DEBIT",ADE2)))</formula>
    </cfRule>
    <cfRule type="containsText" dxfId="32753" priority="39923" stopIfTrue="1" operator="containsText" text="Bonification">
      <formula>NOT(ISERROR(SEARCH("Bonification",ADE2)))</formula>
    </cfRule>
  </conditionalFormatting>
  <conditionalFormatting sqref="ADE2:ADF2">
    <cfRule type="expression" dxfId="32752" priority="39914" stopIfTrue="1">
      <formula>WEEKDAY(ACX$1)=1</formula>
    </cfRule>
    <cfRule type="expression" dxfId="32751" priority="39915" stopIfTrue="1">
      <formula>WEEKDAY(ACX$1)=7</formula>
    </cfRule>
    <cfRule type="containsText" dxfId="32750" priority="39916" stopIfTrue="1" operator="containsText" text="Maladie">
      <formula>NOT(ISERROR(SEARCH("Maladie",ADE2)))</formula>
    </cfRule>
    <cfRule type="endsWith" dxfId="32749" priority="39917" stopIfTrue="1" operator="endsWith" text="AT">
      <formula>RIGHT(ADE2,LEN("AT"))="AT"</formula>
    </cfRule>
    <cfRule type="containsText" dxfId="32748" priority="39918" stopIfTrue="1" operator="containsText" text="Congés">
      <formula>NOT(ISERROR(SEARCH("Congés",ADE2)))</formula>
    </cfRule>
    <cfRule type="containsText" dxfId="32747" priority="39919" stopIfTrue="1" operator="containsText" text="RTT">
      <formula>NOT(ISERROR(SEARCH("RTT",ADE2)))</formula>
    </cfRule>
    <cfRule type="containsText" dxfId="32746" priority="39920" stopIfTrue="1" operator="containsText" text="REPOS">
      <formula>NOT(ISERROR(SEARCH("REPOS",ADE2)))</formula>
    </cfRule>
    <cfRule type="containsText" dxfId="32745" priority="39921" stopIfTrue="1" operator="containsText" text="FORMATION">
      <formula>NOT(ISERROR(SEARCH("FORMATION",ADE2)))</formula>
    </cfRule>
  </conditionalFormatting>
  <conditionalFormatting sqref="ADE2:ADF2">
    <cfRule type="containsText" dxfId="32744" priority="39912" stopIfTrue="1" operator="containsText" text="RECUP DEBIT">
      <formula>NOT(ISERROR(SEARCH("RECUP DEBIT",ADE2)))</formula>
    </cfRule>
    <cfRule type="containsText" dxfId="32743" priority="39913" stopIfTrue="1" operator="containsText" text="Bonification">
      <formula>NOT(ISERROR(SEARCH("Bonification",ADE2)))</formula>
    </cfRule>
  </conditionalFormatting>
  <conditionalFormatting sqref="ADE2:ADF2">
    <cfRule type="expression" dxfId="32742" priority="39904" stopIfTrue="1">
      <formula>WEEKDAY(ACX$1)=1</formula>
    </cfRule>
    <cfRule type="expression" dxfId="32741" priority="39905" stopIfTrue="1">
      <formula>WEEKDAY(ACX$1)=7</formula>
    </cfRule>
    <cfRule type="containsText" dxfId="32740" priority="39906" stopIfTrue="1" operator="containsText" text="Maladie">
      <formula>NOT(ISERROR(SEARCH("Maladie",ADE2)))</formula>
    </cfRule>
    <cfRule type="endsWith" dxfId="32739" priority="39907" stopIfTrue="1" operator="endsWith" text="AT">
      <formula>RIGHT(ADE2,LEN("AT"))="AT"</formula>
    </cfRule>
    <cfRule type="containsText" dxfId="32738" priority="39908" stopIfTrue="1" operator="containsText" text="Congés">
      <formula>NOT(ISERROR(SEARCH("Congés",ADE2)))</formula>
    </cfRule>
    <cfRule type="containsText" dxfId="32737" priority="39909" stopIfTrue="1" operator="containsText" text="RTT">
      <formula>NOT(ISERROR(SEARCH("RTT",ADE2)))</formula>
    </cfRule>
    <cfRule type="containsText" dxfId="32736" priority="39910" stopIfTrue="1" operator="containsText" text="REPOS">
      <formula>NOT(ISERROR(SEARCH("REPOS",ADE2)))</formula>
    </cfRule>
    <cfRule type="containsText" dxfId="32735" priority="39911" stopIfTrue="1" operator="containsText" text="FORMATION">
      <formula>NOT(ISERROR(SEARCH("FORMATION",ADE2)))</formula>
    </cfRule>
  </conditionalFormatting>
  <conditionalFormatting sqref="ACZ3:ADE3">
    <cfRule type="expression" dxfId="32734" priority="39855" stopIfTrue="1">
      <formula>WEEKDAY(ACZ$1)=1</formula>
    </cfRule>
    <cfRule type="expression" dxfId="32733" priority="39856" stopIfTrue="1">
      <formula>WEEKDAY(ACZ$1)=7</formula>
    </cfRule>
    <cfRule type="containsText" dxfId="32732" priority="39857" stopIfTrue="1" operator="containsText" text="Maladie">
      <formula>NOT(ISERROR(SEARCH("Maladie",ACZ3)))</formula>
    </cfRule>
    <cfRule type="endsWith" dxfId="32731" priority="39858" stopIfTrue="1" operator="endsWith" text="AT">
      <formula>RIGHT(ACZ3,LEN("AT"))="AT"</formula>
    </cfRule>
    <cfRule type="containsText" dxfId="32730" priority="39859" stopIfTrue="1" operator="containsText" text="Congés">
      <formula>NOT(ISERROR(SEARCH("Congés",ACZ3)))</formula>
    </cfRule>
    <cfRule type="containsText" dxfId="32729" priority="39860" stopIfTrue="1" operator="containsText" text="RTT">
      <formula>NOT(ISERROR(SEARCH("RTT",ACZ3)))</formula>
    </cfRule>
    <cfRule type="containsText" dxfId="32728" priority="39861" stopIfTrue="1" operator="containsText" text="FORMATION">
      <formula>NOT(ISERROR(SEARCH("FORMATION",ACZ3)))</formula>
    </cfRule>
    <cfRule type="containsText" dxfId="32727" priority="39862" stopIfTrue="1" operator="containsText" text="REPOS">
      <formula>NOT(ISERROR(SEARCH("REPOS",ACZ3)))</formula>
    </cfRule>
  </conditionalFormatting>
  <conditionalFormatting sqref="ACZ3:ADE3">
    <cfRule type="containsText" dxfId="32726" priority="39853" stopIfTrue="1" operator="containsText" text="RECUP DEBIT">
      <formula>NOT(ISERROR(SEARCH("RECUP DEBIT",ACZ3)))</formula>
    </cfRule>
    <cfRule type="containsText" dxfId="32725" priority="39854" stopIfTrue="1" operator="containsText" text="Bonification">
      <formula>NOT(ISERROR(SEARCH("Bonification",ACZ3)))</formula>
    </cfRule>
  </conditionalFormatting>
  <conditionalFormatting sqref="ACZ3:ADE3">
    <cfRule type="containsText" dxfId="32724" priority="39851" stopIfTrue="1" operator="containsText" text="BONIFICATION">
      <formula>NOT(ISERROR(SEARCH("BONIFICATION",ACZ3)))</formula>
    </cfRule>
    <cfRule type="containsText" dxfId="32723" priority="39852" stopIfTrue="1" operator="containsText" text="RECUP DEBIT">
      <formula>NOT(ISERROR(SEARCH("RECUP DEBIT",ACZ3)))</formula>
    </cfRule>
  </conditionalFormatting>
  <conditionalFormatting sqref="ACZ3:ADE3">
    <cfRule type="containsText" dxfId="32722" priority="39850" stopIfTrue="1" operator="containsText" text="ENFANT MALADE">
      <formula>NOT(ISERROR(SEARCH("ENFANT MALADE",ACZ3)))</formula>
    </cfRule>
  </conditionalFormatting>
  <conditionalFormatting sqref="ADE3">
    <cfRule type="containsText" dxfId="32721" priority="39848" stopIfTrue="1" operator="containsText" text="RECUP DEBIT">
      <formula>NOT(ISERROR(SEARCH("RECUP DEBIT",ADE3)))</formula>
    </cfRule>
    <cfRule type="containsText" dxfId="32720" priority="39849" stopIfTrue="1" operator="containsText" text="Bonification">
      <formula>NOT(ISERROR(SEARCH("Bonification",ADE3)))</formula>
    </cfRule>
  </conditionalFormatting>
  <conditionalFormatting sqref="ADE3">
    <cfRule type="expression" dxfId="32719" priority="39840" stopIfTrue="1">
      <formula>WEEKDAY(ACX$1)=1</formula>
    </cfRule>
    <cfRule type="expression" dxfId="32718" priority="39841" stopIfTrue="1">
      <formula>WEEKDAY(ACX$1)=7</formula>
    </cfRule>
    <cfRule type="containsText" dxfId="32717" priority="39842" stopIfTrue="1" operator="containsText" text="Maladie">
      <formula>NOT(ISERROR(SEARCH("Maladie",ADE3)))</formula>
    </cfRule>
    <cfRule type="endsWith" dxfId="32716" priority="39843" stopIfTrue="1" operator="endsWith" text="AT">
      <formula>RIGHT(ADE3,LEN("AT"))="AT"</formula>
    </cfRule>
    <cfRule type="containsText" dxfId="32715" priority="39844" stopIfTrue="1" operator="containsText" text="Congés">
      <formula>NOT(ISERROR(SEARCH("Congés",ADE3)))</formula>
    </cfRule>
    <cfRule type="containsText" dxfId="32714" priority="39845" stopIfTrue="1" operator="containsText" text="RTT">
      <formula>NOT(ISERROR(SEARCH("RTT",ADE3)))</formula>
    </cfRule>
    <cfRule type="containsText" dxfId="32713" priority="39846" stopIfTrue="1" operator="containsText" text="REPOS">
      <formula>NOT(ISERROR(SEARCH("REPOS",ADE3)))</formula>
    </cfRule>
    <cfRule type="containsText" dxfId="32712" priority="39847" stopIfTrue="1" operator="containsText" text="FORMATION">
      <formula>NOT(ISERROR(SEARCH("FORMATION",ADE3)))</formula>
    </cfRule>
  </conditionalFormatting>
  <conditionalFormatting sqref="ADA3">
    <cfRule type="expression" dxfId="32711" priority="39832" stopIfTrue="1">
      <formula>WEEKDAY(ADA$1)=1</formula>
    </cfRule>
    <cfRule type="expression" dxfId="32710" priority="39833" stopIfTrue="1">
      <formula>WEEKDAY(ADA$1)=7</formula>
    </cfRule>
    <cfRule type="containsText" dxfId="32709" priority="39834" stopIfTrue="1" operator="containsText" text="Maladie">
      <formula>NOT(ISERROR(SEARCH("Maladie",ADA3)))</formula>
    </cfRule>
    <cfRule type="endsWith" dxfId="32708" priority="39835" stopIfTrue="1" operator="endsWith" text="AT">
      <formula>RIGHT(ADA3,LEN("AT"))="AT"</formula>
    </cfRule>
    <cfRule type="containsText" dxfId="32707" priority="39836" stopIfTrue="1" operator="containsText" text="Congés">
      <formula>NOT(ISERROR(SEARCH("Congés",ADA3)))</formula>
    </cfRule>
    <cfRule type="containsText" dxfId="32706" priority="39837" stopIfTrue="1" operator="containsText" text="RTT">
      <formula>NOT(ISERROR(SEARCH("RTT",ADA3)))</formula>
    </cfRule>
    <cfRule type="containsText" dxfId="32705" priority="39838" stopIfTrue="1" operator="containsText" text="FORMATION">
      <formula>NOT(ISERROR(SEARCH("FORMATION",ADA3)))</formula>
    </cfRule>
    <cfRule type="containsText" dxfId="32704" priority="39839" stopIfTrue="1" operator="containsText" text="REPOS">
      <formula>NOT(ISERROR(SEARCH("REPOS",ADA3)))</formula>
    </cfRule>
  </conditionalFormatting>
  <conditionalFormatting sqref="ADA3">
    <cfRule type="containsText" dxfId="32703" priority="39830" stopIfTrue="1" operator="containsText" text="RECUP DEBIT">
      <formula>NOT(ISERROR(SEARCH("RECUP DEBIT",ADA3)))</formula>
    </cfRule>
    <cfRule type="containsText" dxfId="32702" priority="39831" stopIfTrue="1" operator="containsText" text="Bonification">
      <formula>NOT(ISERROR(SEARCH("Bonification",ADA3)))</formula>
    </cfRule>
  </conditionalFormatting>
  <conditionalFormatting sqref="ADD3">
    <cfRule type="expression" dxfId="32701" priority="39822" stopIfTrue="1">
      <formula>WEEKDAY(ADD$1)=1</formula>
    </cfRule>
    <cfRule type="expression" dxfId="32700" priority="39823" stopIfTrue="1">
      <formula>WEEKDAY(ADD$1)=7</formula>
    </cfRule>
    <cfRule type="containsText" dxfId="32699" priority="39824" stopIfTrue="1" operator="containsText" text="Maladie">
      <formula>NOT(ISERROR(SEARCH("Maladie",ADD3)))</formula>
    </cfRule>
    <cfRule type="endsWith" dxfId="32698" priority="39825" stopIfTrue="1" operator="endsWith" text="AT">
      <formula>RIGHT(ADD3,LEN("AT"))="AT"</formula>
    </cfRule>
    <cfRule type="containsText" dxfId="32697" priority="39826" stopIfTrue="1" operator="containsText" text="Congés">
      <formula>NOT(ISERROR(SEARCH("Congés",ADD3)))</formula>
    </cfRule>
    <cfRule type="containsText" dxfId="32696" priority="39827" stopIfTrue="1" operator="containsText" text="RTT">
      <formula>NOT(ISERROR(SEARCH("RTT",ADD3)))</formula>
    </cfRule>
    <cfRule type="containsText" dxfId="32695" priority="39828" stopIfTrue="1" operator="containsText" text="FORMATION">
      <formula>NOT(ISERROR(SEARCH("FORMATION",ADD3)))</formula>
    </cfRule>
    <cfRule type="containsText" dxfId="32694" priority="39829" stopIfTrue="1" operator="containsText" text="REPOS">
      <formula>NOT(ISERROR(SEARCH("REPOS",ADD3)))</formula>
    </cfRule>
  </conditionalFormatting>
  <conditionalFormatting sqref="ADD3">
    <cfRule type="containsText" dxfId="32693" priority="39820" stopIfTrue="1" operator="containsText" text="RECUP DEBIT">
      <formula>NOT(ISERROR(SEARCH("RECUP DEBIT",ADD3)))</formula>
    </cfRule>
    <cfRule type="containsText" dxfId="32692" priority="39821" stopIfTrue="1" operator="containsText" text="Bonification">
      <formula>NOT(ISERROR(SEARCH("Bonification",ADD3)))</formula>
    </cfRule>
  </conditionalFormatting>
  <conditionalFormatting sqref="ACZ3:ADD3">
    <cfRule type="expression" dxfId="32691" priority="39127" stopIfTrue="1">
      <formula>WEEKDAY(ACZ$1)=1</formula>
    </cfRule>
    <cfRule type="expression" dxfId="32690" priority="39128" stopIfTrue="1">
      <formula>WEEKDAY(ACZ$1)=7</formula>
    </cfRule>
    <cfRule type="containsText" dxfId="32689" priority="39129" stopIfTrue="1" operator="containsText" text="Maladie">
      <formula>NOT(ISERROR(SEARCH("Maladie",ACZ3)))</formula>
    </cfRule>
    <cfRule type="endsWith" dxfId="32688" priority="39130" stopIfTrue="1" operator="endsWith" text="AT">
      <formula>RIGHT(ACZ3,LEN("AT"))="AT"</formula>
    </cfRule>
    <cfRule type="containsText" dxfId="32687" priority="39131" stopIfTrue="1" operator="containsText" text="Congés">
      <formula>NOT(ISERROR(SEARCH("Congés",ACZ3)))</formula>
    </cfRule>
    <cfRule type="containsText" dxfId="32686" priority="39132" stopIfTrue="1" operator="containsText" text="RTT">
      <formula>NOT(ISERROR(SEARCH("RTT",ACZ3)))</formula>
    </cfRule>
    <cfRule type="containsText" dxfId="32685" priority="39133" stopIfTrue="1" operator="containsText" text="FORMATION">
      <formula>NOT(ISERROR(SEARCH("FORMATION",ACZ3)))</formula>
    </cfRule>
    <cfRule type="containsText" dxfId="32684" priority="39134" stopIfTrue="1" operator="containsText" text="REPOS">
      <formula>NOT(ISERROR(SEARCH("REPOS",ACZ3)))</formula>
    </cfRule>
  </conditionalFormatting>
  <conditionalFormatting sqref="ACZ3:ADD3">
    <cfRule type="containsText" dxfId="32683" priority="39125" stopIfTrue="1" operator="containsText" text="RECUP DEBIT">
      <formula>NOT(ISERROR(SEARCH("RECUP DEBIT",ACZ3)))</formula>
    </cfRule>
    <cfRule type="containsText" dxfId="32682" priority="39126" stopIfTrue="1" operator="containsText" text="Bonification">
      <formula>NOT(ISERROR(SEARCH("Bonification",ACZ3)))</formula>
    </cfRule>
  </conditionalFormatting>
  <conditionalFormatting sqref="ACZ3:ADD3">
    <cfRule type="containsText" dxfId="32681" priority="39123" stopIfTrue="1" operator="containsText" text="BONIFICATION">
      <formula>NOT(ISERROR(SEARCH("BONIFICATION",ACZ3)))</formula>
    </cfRule>
    <cfRule type="containsText" dxfId="32680" priority="39124" stopIfTrue="1" operator="containsText" text="RECUP DEBIT">
      <formula>NOT(ISERROR(SEARCH("RECUP DEBIT",ACZ3)))</formula>
    </cfRule>
  </conditionalFormatting>
  <conditionalFormatting sqref="ACZ3:ADD3">
    <cfRule type="containsText" dxfId="32679" priority="39122" stopIfTrue="1" operator="containsText" text="ENFANT MALADE">
      <formula>NOT(ISERROR(SEARCH("ENFANT MALADE",ACZ3)))</formula>
    </cfRule>
  </conditionalFormatting>
  <conditionalFormatting sqref="ADA3">
    <cfRule type="expression" dxfId="32678" priority="39114" stopIfTrue="1">
      <formula>WEEKDAY(ADA$1)=1</formula>
    </cfRule>
    <cfRule type="expression" dxfId="32677" priority="39115" stopIfTrue="1">
      <formula>WEEKDAY(ADA$1)=7</formula>
    </cfRule>
    <cfRule type="containsText" dxfId="32676" priority="39116" stopIfTrue="1" operator="containsText" text="Maladie">
      <formula>NOT(ISERROR(SEARCH("Maladie",ADA3)))</formula>
    </cfRule>
    <cfRule type="endsWith" dxfId="32675" priority="39117" stopIfTrue="1" operator="endsWith" text="AT">
      <formula>RIGHT(ADA3,LEN("AT"))="AT"</formula>
    </cfRule>
    <cfRule type="containsText" dxfId="32674" priority="39118" stopIfTrue="1" operator="containsText" text="Congés">
      <formula>NOT(ISERROR(SEARCH("Congés",ADA3)))</formula>
    </cfRule>
    <cfRule type="containsText" dxfId="32673" priority="39119" stopIfTrue="1" operator="containsText" text="RTT">
      <formula>NOT(ISERROR(SEARCH("RTT",ADA3)))</formula>
    </cfRule>
    <cfRule type="containsText" dxfId="32672" priority="39120" stopIfTrue="1" operator="containsText" text="FORMATION">
      <formula>NOT(ISERROR(SEARCH("FORMATION",ADA3)))</formula>
    </cfRule>
    <cfRule type="containsText" dxfId="32671" priority="39121" stopIfTrue="1" operator="containsText" text="REPOS">
      <formula>NOT(ISERROR(SEARCH("REPOS",ADA3)))</formula>
    </cfRule>
  </conditionalFormatting>
  <conditionalFormatting sqref="ADA3">
    <cfRule type="containsText" dxfId="32670" priority="39112" stopIfTrue="1" operator="containsText" text="RECUP DEBIT">
      <formula>NOT(ISERROR(SEARCH("RECUP DEBIT",ADA3)))</formula>
    </cfRule>
    <cfRule type="containsText" dxfId="32669" priority="39113" stopIfTrue="1" operator="containsText" text="Bonification">
      <formula>NOT(ISERROR(SEARCH("Bonification",ADA3)))</formula>
    </cfRule>
  </conditionalFormatting>
  <conditionalFormatting sqref="ADD3">
    <cfRule type="expression" dxfId="32668" priority="39104" stopIfTrue="1">
      <formula>WEEKDAY(ADD$1)=1</formula>
    </cfRule>
    <cfRule type="expression" dxfId="32667" priority="39105" stopIfTrue="1">
      <formula>WEEKDAY(ADD$1)=7</formula>
    </cfRule>
    <cfRule type="containsText" dxfId="32666" priority="39106" stopIfTrue="1" operator="containsText" text="Maladie">
      <formula>NOT(ISERROR(SEARCH("Maladie",ADD3)))</formula>
    </cfRule>
    <cfRule type="endsWith" dxfId="32665" priority="39107" stopIfTrue="1" operator="endsWith" text="AT">
      <formula>RIGHT(ADD3,LEN("AT"))="AT"</formula>
    </cfRule>
    <cfRule type="containsText" dxfId="32664" priority="39108" stopIfTrue="1" operator="containsText" text="Congés">
      <formula>NOT(ISERROR(SEARCH("Congés",ADD3)))</formula>
    </cfRule>
    <cfRule type="containsText" dxfId="32663" priority="39109" stopIfTrue="1" operator="containsText" text="RTT">
      <formula>NOT(ISERROR(SEARCH("RTT",ADD3)))</formula>
    </cfRule>
    <cfRule type="containsText" dxfId="32662" priority="39110" stopIfTrue="1" operator="containsText" text="FORMATION">
      <formula>NOT(ISERROR(SEARCH("FORMATION",ADD3)))</formula>
    </cfRule>
    <cfRule type="containsText" dxfId="32661" priority="39111" stopIfTrue="1" operator="containsText" text="REPOS">
      <formula>NOT(ISERROR(SEARCH("REPOS",ADD3)))</formula>
    </cfRule>
  </conditionalFormatting>
  <conditionalFormatting sqref="ADD3">
    <cfRule type="containsText" dxfId="32660" priority="39102" stopIfTrue="1" operator="containsText" text="RECUP DEBIT">
      <formula>NOT(ISERROR(SEARCH("RECUP DEBIT",ADD3)))</formula>
    </cfRule>
    <cfRule type="containsText" dxfId="32659" priority="39103" stopIfTrue="1" operator="containsText" text="Bonification">
      <formula>NOT(ISERROR(SEARCH("Bonification",ADD3)))</formula>
    </cfRule>
  </conditionalFormatting>
  <conditionalFormatting sqref="ADC3">
    <cfRule type="expression" dxfId="32658" priority="39094" stopIfTrue="1">
      <formula>WEEKDAY(ADC$1)=1</formula>
    </cfRule>
    <cfRule type="expression" dxfId="32657" priority="39095" stopIfTrue="1">
      <formula>WEEKDAY(ADC$1)=7</formula>
    </cfRule>
    <cfRule type="containsText" dxfId="32656" priority="39096" stopIfTrue="1" operator="containsText" text="Maladie">
      <formula>NOT(ISERROR(SEARCH("Maladie",ADC3)))</formula>
    </cfRule>
    <cfRule type="endsWith" dxfId="32655" priority="39097" stopIfTrue="1" operator="endsWith" text="AT">
      <formula>RIGHT(ADC3,LEN("AT"))="AT"</formula>
    </cfRule>
    <cfRule type="containsText" dxfId="32654" priority="39098" stopIfTrue="1" operator="containsText" text="Congés">
      <formula>NOT(ISERROR(SEARCH("Congés",ADC3)))</formula>
    </cfRule>
    <cfRule type="containsText" dxfId="32653" priority="39099" stopIfTrue="1" operator="containsText" text="RTT">
      <formula>NOT(ISERROR(SEARCH("RTT",ADC3)))</formula>
    </cfRule>
    <cfRule type="containsText" dxfId="32652" priority="39100" stopIfTrue="1" operator="containsText" text="FORMATION">
      <formula>NOT(ISERROR(SEARCH("FORMATION",ADC3)))</formula>
    </cfRule>
    <cfRule type="containsText" dxfId="32651" priority="39101" stopIfTrue="1" operator="containsText" text="REPOS">
      <formula>NOT(ISERROR(SEARCH("REPOS",ADC3)))</formula>
    </cfRule>
  </conditionalFormatting>
  <conditionalFormatting sqref="ADC3">
    <cfRule type="containsText" dxfId="32650" priority="39092" stopIfTrue="1" operator="containsText" text="RECUP DEBIT">
      <formula>NOT(ISERROR(SEARCH("RECUP DEBIT",ADC3)))</formula>
    </cfRule>
    <cfRule type="containsText" dxfId="32649" priority="39093" stopIfTrue="1" operator="containsText" text="Bonification">
      <formula>NOT(ISERROR(SEARCH("Bonification",ADC3)))</formula>
    </cfRule>
  </conditionalFormatting>
  <conditionalFormatting sqref="ACK2">
    <cfRule type="expression" dxfId="32648" priority="34288" stopIfTrue="1">
      <formula>WEEKDAY(ACK$1)=1</formula>
    </cfRule>
    <cfRule type="expression" dxfId="32647" priority="34289" stopIfTrue="1">
      <formula>WEEKDAY(ACK$1)=7</formula>
    </cfRule>
    <cfRule type="containsText" dxfId="32646" priority="34290" stopIfTrue="1" operator="containsText" text="Maladie">
      <formula>NOT(ISERROR(SEARCH("Maladie",ACK2)))</formula>
    </cfRule>
    <cfRule type="endsWith" dxfId="32645" priority="34291" stopIfTrue="1" operator="endsWith" text="AT">
      <formula>RIGHT(ACK2,LEN("AT"))="AT"</formula>
    </cfRule>
    <cfRule type="containsText" dxfId="32644" priority="34292" stopIfTrue="1" operator="containsText" text="Congés">
      <formula>NOT(ISERROR(SEARCH("Congés",ACK2)))</formula>
    </cfRule>
    <cfRule type="containsText" dxfId="32643" priority="34293" stopIfTrue="1" operator="containsText" text="RTT">
      <formula>NOT(ISERROR(SEARCH("RTT",ACK2)))</formula>
    </cfRule>
    <cfRule type="containsText" dxfId="32642" priority="34294" stopIfTrue="1" operator="containsText" text="FORMATION">
      <formula>NOT(ISERROR(SEARCH("FORMATION",ACK2)))</formula>
    </cfRule>
    <cfRule type="containsText" dxfId="32641" priority="34295" stopIfTrue="1" operator="containsText" text="REPOS">
      <formula>NOT(ISERROR(SEARCH("REPOS",ACK2)))</formula>
    </cfRule>
  </conditionalFormatting>
  <conditionalFormatting sqref="ACK2">
    <cfRule type="containsText" dxfId="32640" priority="34286" stopIfTrue="1" operator="containsText" text="RECUP DEBIT">
      <formula>NOT(ISERROR(SEARCH("RECUP DEBIT",ACK2)))</formula>
    </cfRule>
    <cfRule type="containsText" dxfId="32639" priority="34287" stopIfTrue="1" operator="containsText" text="Bonification">
      <formula>NOT(ISERROR(SEARCH("Bonification",ACK2)))</formula>
    </cfRule>
  </conditionalFormatting>
  <conditionalFormatting sqref="ACK2">
    <cfRule type="containsText" dxfId="32638" priority="34284" stopIfTrue="1" operator="containsText" text="BONIFICATION">
      <formula>NOT(ISERROR(SEARCH("BONIFICATION",ACK2)))</formula>
    </cfRule>
    <cfRule type="containsText" dxfId="32637" priority="34285" stopIfTrue="1" operator="containsText" text="RECUP DEBIT">
      <formula>NOT(ISERROR(SEARCH("RECUP DEBIT",ACK2)))</formula>
    </cfRule>
  </conditionalFormatting>
  <conditionalFormatting sqref="ACK2">
    <cfRule type="containsText" dxfId="32636" priority="34283" stopIfTrue="1" operator="containsText" text="ENFANT MALADE">
      <formula>NOT(ISERROR(SEARCH("ENFANT MALADE",ACK2)))</formula>
    </cfRule>
  </conditionalFormatting>
  <conditionalFormatting sqref="ACK2">
    <cfRule type="containsText" dxfId="32635" priority="34281" stopIfTrue="1" operator="containsText" text="RECUP DEBIT">
      <formula>NOT(ISERROR(SEARCH("RECUP DEBIT",ACK2)))</formula>
    </cfRule>
    <cfRule type="containsText" dxfId="32634" priority="34282" stopIfTrue="1" operator="containsText" text="Bonification">
      <formula>NOT(ISERROR(SEARCH("Bonification",ACK2)))</formula>
    </cfRule>
  </conditionalFormatting>
  <conditionalFormatting sqref="ACK2">
    <cfRule type="expression" dxfId="32633" priority="34273" stopIfTrue="1">
      <formula>WEEKDAY(ACD$1)=1</formula>
    </cfRule>
    <cfRule type="expression" dxfId="32632" priority="34274" stopIfTrue="1">
      <formula>WEEKDAY(ACD$1)=7</formula>
    </cfRule>
    <cfRule type="containsText" dxfId="32631" priority="34275" stopIfTrue="1" operator="containsText" text="Maladie">
      <formula>NOT(ISERROR(SEARCH("Maladie",ACK2)))</formula>
    </cfRule>
    <cfRule type="endsWith" dxfId="32630" priority="34276" stopIfTrue="1" operator="endsWith" text="AT">
      <formula>RIGHT(ACK2,LEN("AT"))="AT"</formula>
    </cfRule>
    <cfRule type="containsText" dxfId="32629" priority="34277" stopIfTrue="1" operator="containsText" text="Congés">
      <formula>NOT(ISERROR(SEARCH("Congés",ACK2)))</formula>
    </cfRule>
    <cfRule type="containsText" dxfId="32628" priority="34278" stopIfTrue="1" operator="containsText" text="RTT">
      <formula>NOT(ISERROR(SEARCH("RTT",ACK2)))</formula>
    </cfRule>
    <cfRule type="containsText" dxfId="32627" priority="34279" stopIfTrue="1" operator="containsText" text="REPOS">
      <formula>NOT(ISERROR(SEARCH("REPOS",ACK2)))</formula>
    </cfRule>
    <cfRule type="containsText" dxfId="32626" priority="34280" stopIfTrue="1" operator="containsText" text="FORMATION">
      <formula>NOT(ISERROR(SEARCH("FORMATION",ACK2)))</formula>
    </cfRule>
  </conditionalFormatting>
  <conditionalFormatting sqref="ACK2">
    <cfRule type="expression" dxfId="32625" priority="34265" stopIfTrue="1">
      <formula>WEEKDAY(ACD$1)=1</formula>
    </cfRule>
    <cfRule type="expression" dxfId="32624" priority="34266" stopIfTrue="1">
      <formula>WEEKDAY(ACD$1)=7</formula>
    </cfRule>
    <cfRule type="containsText" dxfId="32623" priority="34267" stopIfTrue="1" operator="containsText" text="Maladie">
      <formula>NOT(ISERROR(SEARCH("Maladie",ACK2)))</formula>
    </cfRule>
    <cfRule type="endsWith" dxfId="32622" priority="34268" stopIfTrue="1" operator="endsWith" text="AT">
      <formula>RIGHT(ACK2,LEN("AT"))="AT"</formula>
    </cfRule>
    <cfRule type="containsText" dxfId="32621" priority="34269" stopIfTrue="1" operator="containsText" text="Congés">
      <formula>NOT(ISERROR(SEARCH("Congés",ACK2)))</formula>
    </cfRule>
    <cfRule type="containsText" dxfId="32620" priority="34270" stopIfTrue="1" operator="containsText" text="RTT">
      <formula>NOT(ISERROR(SEARCH("RTT",ACK2)))</formula>
    </cfRule>
    <cfRule type="containsText" dxfId="32619" priority="34271" stopIfTrue="1" operator="containsText" text="REPOS">
      <formula>NOT(ISERROR(SEARCH("REPOS",ACK2)))</formula>
    </cfRule>
    <cfRule type="containsText" dxfId="32618" priority="34272" stopIfTrue="1" operator="containsText" text="FORMATION">
      <formula>NOT(ISERROR(SEARCH("FORMATION",ACK2)))</formula>
    </cfRule>
  </conditionalFormatting>
  <conditionalFormatting sqref="ACJ2">
    <cfRule type="expression" dxfId="32617" priority="34257" stopIfTrue="1">
      <formula>WEEKDAY(ACJ$1)=1</formula>
    </cfRule>
    <cfRule type="expression" dxfId="32616" priority="34258" stopIfTrue="1">
      <formula>WEEKDAY(ACJ$1)=7</formula>
    </cfRule>
    <cfRule type="containsText" dxfId="32615" priority="34259" stopIfTrue="1" operator="containsText" text="Maladie">
      <formula>NOT(ISERROR(SEARCH("Maladie",ACJ2)))</formula>
    </cfRule>
    <cfRule type="endsWith" dxfId="32614" priority="34260" stopIfTrue="1" operator="endsWith" text="AT">
      <formula>RIGHT(ACJ2,LEN("AT"))="AT"</formula>
    </cfRule>
    <cfRule type="containsText" dxfId="32613" priority="34261" stopIfTrue="1" operator="containsText" text="Congés">
      <formula>NOT(ISERROR(SEARCH("Congés",ACJ2)))</formula>
    </cfRule>
    <cfRule type="containsText" dxfId="32612" priority="34262" stopIfTrue="1" operator="containsText" text="RTT">
      <formula>NOT(ISERROR(SEARCH("RTT",ACJ2)))</formula>
    </cfRule>
    <cfRule type="containsText" dxfId="32611" priority="34263" stopIfTrue="1" operator="containsText" text="FORMATION">
      <formula>NOT(ISERROR(SEARCH("FORMATION",ACJ2)))</formula>
    </cfRule>
    <cfRule type="containsText" dxfId="32610" priority="34264" stopIfTrue="1" operator="containsText" text="REPOS">
      <formula>NOT(ISERROR(SEARCH("REPOS",ACJ2)))</formula>
    </cfRule>
  </conditionalFormatting>
  <conditionalFormatting sqref="ACJ2">
    <cfRule type="containsText" dxfId="32609" priority="34255" stopIfTrue="1" operator="containsText" text="RECUP DEBIT">
      <formula>NOT(ISERROR(SEARCH("RECUP DEBIT",ACJ2)))</formula>
    </cfRule>
    <cfRule type="containsText" dxfId="32608" priority="34256" stopIfTrue="1" operator="containsText" text="Bonification">
      <formula>NOT(ISERROR(SEARCH("Bonification",ACJ2)))</formula>
    </cfRule>
  </conditionalFormatting>
  <conditionalFormatting sqref="ACJ2">
    <cfRule type="containsText" dxfId="32607" priority="34253" stopIfTrue="1" operator="containsText" text="BONIFICATION">
      <formula>NOT(ISERROR(SEARCH("BONIFICATION",ACJ2)))</formula>
    </cfRule>
    <cfRule type="containsText" dxfId="32606" priority="34254" stopIfTrue="1" operator="containsText" text="RECUP DEBIT">
      <formula>NOT(ISERROR(SEARCH("RECUP DEBIT",ACJ2)))</formula>
    </cfRule>
  </conditionalFormatting>
  <conditionalFormatting sqref="ACJ2">
    <cfRule type="containsText" dxfId="32605" priority="34252" stopIfTrue="1" operator="containsText" text="ENFANT MALADE">
      <formula>NOT(ISERROR(SEARCH("ENFANT MALADE",ACJ2)))</formula>
    </cfRule>
  </conditionalFormatting>
  <conditionalFormatting sqref="ACJ2">
    <cfRule type="containsText" dxfId="32604" priority="34250" stopIfTrue="1" operator="containsText" text="RECUP DEBIT">
      <formula>NOT(ISERROR(SEARCH("RECUP DEBIT",ACJ2)))</formula>
    </cfRule>
    <cfRule type="containsText" dxfId="32603" priority="34251" stopIfTrue="1" operator="containsText" text="Bonification">
      <formula>NOT(ISERROR(SEARCH("Bonification",ACJ2)))</formula>
    </cfRule>
  </conditionalFormatting>
  <conditionalFormatting sqref="ACJ2">
    <cfRule type="expression" dxfId="32602" priority="34242" stopIfTrue="1">
      <formula>WEEKDAY(ACC$1)=1</formula>
    </cfRule>
    <cfRule type="expression" dxfId="32601" priority="34243" stopIfTrue="1">
      <formula>WEEKDAY(ACC$1)=7</formula>
    </cfRule>
    <cfRule type="containsText" dxfId="32600" priority="34244" stopIfTrue="1" operator="containsText" text="Maladie">
      <formula>NOT(ISERROR(SEARCH("Maladie",ACJ2)))</formula>
    </cfRule>
    <cfRule type="endsWith" dxfId="32599" priority="34245" stopIfTrue="1" operator="endsWith" text="AT">
      <formula>RIGHT(ACJ2,LEN("AT"))="AT"</formula>
    </cfRule>
    <cfRule type="containsText" dxfId="32598" priority="34246" stopIfTrue="1" operator="containsText" text="Congés">
      <formula>NOT(ISERROR(SEARCH("Congés",ACJ2)))</formula>
    </cfRule>
    <cfRule type="containsText" dxfId="32597" priority="34247" stopIfTrue="1" operator="containsText" text="RTT">
      <formula>NOT(ISERROR(SEARCH("RTT",ACJ2)))</formula>
    </cfRule>
    <cfRule type="containsText" dxfId="32596" priority="34248" stopIfTrue="1" operator="containsText" text="REPOS">
      <formula>NOT(ISERROR(SEARCH("REPOS",ACJ2)))</formula>
    </cfRule>
    <cfRule type="containsText" dxfId="32595" priority="34249" stopIfTrue="1" operator="containsText" text="FORMATION">
      <formula>NOT(ISERROR(SEARCH("FORMATION",ACJ2)))</formula>
    </cfRule>
  </conditionalFormatting>
  <conditionalFormatting sqref="ACJ2">
    <cfRule type="expression" dxfId="32594" priority="34234" stopIfTrue="1">
      <formula>WEEKDAY(ACJ$1)=1</formula>
    </cfRule>
    <cfRule type="expression" dxfId="32593" priority="34235" stopIfTrue="1">
      <formula>WEEKDAY(ACJ$1)=7</formula>
    </cfRule>
    <cfRule type="containsText" dxfId="32592" priority="34236" stopIfTrue="1" operator="containsText" text="Maladie">
      <formula>NOT(ISERROR(SEARCH("Maladie",ACJ2)))</formula>
    </cfRule>
    <cfRule type="endsWith" dxfId="32591" priority="34237" stopIfTrue="1" operator="endsWith" text="AT">
      <formula>RIGHT(ACJ2,LEN("AT"))="AT"</formula>
    </cfRule>
    <cfRule type="containsText" dxfId="32590" priority="34238" stopIfTrue="1" operator="containsText" text="Congés">
      <formula>NOT(ISERROR(SEARCH("Congés",ACJ2)))</formula>
    </cfRule>
    <cfRule type="containsText" dxfId="32589" priority="34239" stopIfTrue="1" operator="containsText" text="RTT">
      <formula>NOT(ISERROR(SEARCH("RTT",ACJ2)))</formula>
    </cfRule>
    <cfRule type="containsText" dxfId="32588" priority="34240" stopIfTrue="1" operator="containsText" text="FORMATION">
      <formula>NOT(ISERROR(SEARCH("FORMATION",ACJ2)))</formula>
    </cfRule>
    <cfRule type="containsText" dxfId="32587" priority="34241" stopIfTrue="1" operator="containsText" text="REPOS">
      <formula>NOT(ISERROR(SEARCH("REPOS",ACJ2)))</formula>
    </cfRule>
  </conditionalFormatting>
  <conditionalFormatting sqref="ACJ2">
    <cfRule type="containsText" dxfId="32586" priority="34232" stopIfTrue="1" operator="containsText" text="RECUP DEBIT">
      <formula>NOT(ISERROR(SEARCH("RECUP DEBIT",ACJ2)))</formula>
    </cfRule>
    <cfRule type="containsText" dxfId="32585" priority="34233" stopIfTrue="1" operator="containsText" text="Bonification">
      <formula>NOT(ISERROR(SEARCH("Bonification",ACJ2)))</formula>
    </cfRule>
  </conditionalFormatting>
  <conditionalFormatting sqref="ACJ2">
    <cfRule type="containsText" dxfId="32584" priority="34230" stopIfTrue="1" operator="containsText" text="BONIFICATION">
      <formula>NOT(ISERROR(SEARCH("BONIFICATION",ACJ2)))</formula>
    </cfRule>
    <cfRule type="containsText" dxfId="32583" priority="34231" stopIfTrue="1" operator="containsText" text="RECUP DEBIT">
      <formula>NOT(ISERROR(SEARCH("RECUP DEBIT",ACJ2)))</formula>
    </cfRule>
  </conditionalFormatting>
  <conditionalFormatting sqref="ACJ2">
    <cfRule type="containsText" dxfId="32582" priority="34229" stopIfTrue="1" operator="containsText" text="ENFANT MALADE">
      <formula>NOT(ISERROR(SEARCH("ENFANT MALADE",ACJ2)))</formula>
    </cfRule>
  </conditionalFormatting>
  <conditionalFormatting sqref="ACJ2">
    <cfRule type="containsText" dxfId="32581" priority="34227" stopIfTrue="1" operator="containsText" text="RECUP DEBIT">
      <formula>NOT(ISERROR(SEARCH("RECUP DEBIT",ACJ2)))</formula>
    </cfRule>
    <cfRule type="containsText" dxfId="32580" priority="34228" stopIfTrue="1" operator="containsText" text="Bonification">
      <formula>NOT(ISERROR(SEARCH("Bonification",ACJ2)))</formula>
    </cfRule>
  </conditionalFormatting>
  <conditionalFormatting sqref="ACJ2">
    <cfRule type="expression" dxfId="32579" priority="34219" stopIfTrue="1">
      <formula>WEEKDAY(ACC$1)=1</formula>
    </cfRule>
    <cfRule type="expression" dxfId="32578" priority="34220" stopIfTrue="1">
      <formula>WEEKDAY(ACC$1)=7</formula>
    </cfRule>
    <cfRule type="containsText" dxfId="32577" priority="34221" stopIfTrue="1" operator="containsText" text="Maladie">
      <formula>NOT(ISERROR(SEARCH("Maladie",ACJ2)))</formula>
    </cfRule>
    <cfRule type="endsWith" dxfId="32576" priority="34222" stopIfTrue="1" operator="endsWith" text="AT">
      <formula>RIGHT(ACJ2,LEN("AT"))="AT"</formula>
    </cfRule>
    <cfRule type="containsText" dxfId="32575" priority="34223" stopIfTrue="1" operator="containsText" text="Congés">
      <formula>NOT(ISERROR(SEARCH("Congés",ACJ2)))</formula>
    </cfRule>
    <cfRule type="containsText" dxfId="32574" priority="34224" stopIfTrue="1" operator="containsText" text="RTT">
      <formula>NOT(ISERROR(SEARCH("RTT",ACJ2)))</formula>
    </cfRule>
    <cfRule type="containsText" dxfId="32573" priority="34225" stopIfTrue="1" operator="containsText" text="REPOS">
      <formula>NOT(ISERROR(SEARCH("REPOS",ACJ2)))</formula>
    </cfRule>
    <cfRule type="containsText" dxfId="32572" priority="34226" stopIfTrue="1" operator="containsText" text="FORMATION">
      <formula>NOT(ISERROR(SEARCH("FORMATION",ACJ2)))</formula>
    </cfRule>
  </conditionalFormatting>
  <conditionalFormatting sqref="ACJ2">
    <cfRule type="expression" dxfId="32571" priority="34211" stopIfTrue="1">
      <formula>WEEKDAY(ACJ$1)=1</formula>
    </cfRule>
    <cfRule type="expression" dxfId="32570" priority="34212" stopIfTrue="1">
      <formula>WEEKDAY(ACJ$1)=7</formula>
    </cfRule>
    <cfRule type="containsText" dxfId="32569" priority="34213" stopIfTrue="1" operator="containsText" text="Maladie">
      <formula>NOT(ISERROR(SEARCH("Maladie",ACJ2)))</formula>
    </cfRule>
    <cfRule type="endsWith" dxfId="32568" priority="34214" stopIfTrue="1" operator="endsWith" text="AT">
      <formula>RIGHT(ACJ2,LEN("AT"))="AT"</formula>
    </cfRule>
    <cfRule type="containsText" dxfId="32567" priority="34215" stopIfTrue="1" operator="containsText" text="Congés">
      <formula>NOT(ISERROR(SEARCH("Congés",ACJ2)))</formula>
    </cfRule>
    <cfRule type="containsText" dxfId="32566" priority="34216" stopIfTrue="1" operator="containsText" text="RTT">
      <formula>NOT(ISERROR(SEARCH("RTT",ACJ2)))</formula>
    </cfRule>
    <cfRule type="containsText" dxfId="32565" priority="34217" stopIfTrue="1" operator="containsText" text="FORMATION">
      <formula>NOT(ISERROR(SEARCH("FORMATION",ACJ2)))</formula>
    </cfRule>
    <cfRule type="containsText" dxfId="32564" priority="34218" stopIfTrue="1" operator="containsText" text="REPOS">
      <formula>NOT(ISERROR(SEARCH("REPOS",ACJ2)))</formula>
    </cfRule>
  </conditionalFormatting>
  <conditionalFormatting sqref="ACJ2">
    <cfRule type="containsText" dxfId="32563" priority="34209" stopIfTrue="1" operator="containsText" text="RECUP DEBIT">
      <formula>NOT(ISERROR(SEARCH("RECUP DEBIT",ACJ2)))</formula>
    </cfRule>
    <cfRule type="containsText" dxfId="32562" priority="34210" stopIfTrue="1" operator="containsText" text="Bonification">
      <formula>NOT(ISERROR(SEARCH("Bonification",ACJ2)))</formula>
    </cfRule>
  </conditionalFormatting>
  <conditionalFormatting sqref="ACJ2">
    <cfRule type="containsText" dxfId="32561" priority="34207" stopIfTrue="1" operator="containsText" text="BONIFICATION">
      <formula>NOT(ISERROR(SEARCH("BONIFICATION",ACJ2)))</formula>
    </cfRule>
    <cfRule type="containsText" dxfId="32560" priority="34208" stopIfTrue="1" operator="containsText" text="RECUP DEBIT">
      <formula>NOT(ISERROR(SEARCH("RECUP DEBIT",ACJ2)))</formula>
    </cfRule>
  </conditionalFormatting>
  <conditionalFormatting sqref="ACJ2">
    <cfRule type="containsText" dxfId="32559" priority="34206" stopIfTrue="1" operator="containsText" text="ENFANT MALADE">
      <formula>NOT(ISERROR(SEARCH("ENFANT MALADE",ACJ2)))</formula>
    </cfRule>
  </conditionalFormatting>
  <conditionalFormatting sqref="ACJ2">
    <cfRule type="containsText" dxfId="32558" priority="34204" stopIfTrue="1" operator="containsText" text="RECUP DEBIT">
      <formula>NOT(ISERROR(SEARCH("RECUP DEBIT",ACJ2)))</formula>
    </cfRule>
    <cfRule type="containsText" dxfId="32557" priority="34205" stopIfTrue="1" operator="containsText" text="Bonification">
      <formula>NOT(ISERROR(SEARCH("Bonification",ACJ2)))</formula>
    </cfRule>
  </conditionalFormatting>
  <conditionalFormatting sqref="ACJ2">
    <cfRule type="expression" dxfId="32556" priority="34196" stopIfTrue="1">
      <formula>WEEKDAY(ACC$1)=1</formula>
    </cfRule>
    <cfRule type="expression" dxfId="32555" priority="34197" stopIfTrue="1">
      <formula>WEEKDAY(ACC$1)=7</formula>
    </cfRule>
    <cfRule type="containsText" dxfId="32554" priority="34198" stopIfTrue="1" operator="containsText" text="Maladie">
      <formula>NOT(ISERROR(SEARCH("Maladie",ACJ2)))</formula>
    </cfRule>
    <cfRule type="endsWith" dxfId="32553" priority="34199" stopIfTrue="1" operator="endsWith" text="AT">
      <formula>RIGHT(ACJ2,LEN("AT"))="AT"</formula>
    </cfRule>
    <cfRule type="containsText" dxfId="32552" priority="34200" stopIfTrue="1" operator="containsText" text="Congés">
      <formula>NOT(ISERROR(SEARCH("Congés",ACJ2)))</formula>
    </cfRule>
    <cfRule type="containsText" dxfId="32551" priority="34201" stopIfTrue="1" operator="containsText" text="RTT">
      <formula>NOT(ISERROR(SEARCH("RTT",ACJ2)))</formula>
    </cfRule>
    <cfRule type="containsText" dxfId="32550" priority="34202" stopIfTrue="1" operator="containsText" text="REPOS">
      <formula>NOT(ISERROR(SEARCH("REPOS",ACJ2)))</formula>
    </cfRule>
    <cfRule type="containsText" dxfId="32549" priority="34203" stopIfTrue="1" operator="containsText" text="FORMATION">
      <formula>NOT(ISERROR(SEARCH("FORMATION",ACJ2)))</formula>
    </cfRule>
  </conditionalFormatting>
  <conditionalFormatting sqref="ACJ2">
    <cfRule type="expression" dxfId="32548" priority="34188" stopIfTrue="1">
      <formula>WEEKDAY(ACJ$1)=1</formula>
    </cfRule>
    <cfRule type="expression" dxfId="32547" priority="34189" stopIfTrue="1">
      <formula>WEEKDAY(ACJ$1)=7</formula>
    </cfRule>
    <cfRule type="containsText" dxfId="32546" priority="34190" stopIfTrue="1" operator="containsText" text="Maladie">
      <formula>NOT(ISERROR(SEARCH("Maladie",ACJ2)))</formula>
    </cfRule>
    <cfRule type="endsWith" dxfId="32545" priority="34191" stopIfTrue="1" operator="endsWith" text="AT">
      <formula>RIGHT(ACJ2,LEN("AT"))="AT"</formula>
    </cfRule>
    <cfRule type="containsText" dxfId="32544" priority="34192" stopIfTrue="1" operator="containsText" text="Congés">
      <formula>NOT(ISERROR(SEARCH("Congés",ACJ2)))</formula>
    </cfRule>
    <cfRule type="containsText" dxfId="32543" priority="34193" stopIfTrue="1" operator="containsText" text="RTT">
      <formula>NOT(ISERROR(SEARCH("RTT",ACJ2)))</formula>
    </cfRule>
    <cfRule type="containsText" dxfId="32542" priority="34194" stopIfTrue="1" operator="containsText" text="FORMATION">
      <formula>NOT(ISERROR(SEARCH("FORMATION",ACJ2)))</formula>
    </cfRule>
    <cfRule type="containsText" dxfId="32541" priority="34195" stopIfTrue="1" operator="containsText" text="REPOS">
      <formula>NOT(ISERROR(SEARCH("REPOS",ACJ2)))</formula>
    </cfRule>
  </conditionalFormatting>
  <conditionalFormatting sqref="ACJ2">
    <cfRule type="containsText" dxfId="32540" priority="34186" stopIfTrue="1" operator="containsText" text="RECUP DEBIT">
      <formula>NOT(ISERROR(SEARCH("RECUP DEBIT",ACJ2)))</formula>
    </cfRule>
    <cfRule type="containsText" dxfId="32539" priority="34187" stopIfTrue="1" operator="containsText" text="Bonification">
      <formula>NOT(ISERROR(SEARCH("Bonification",ACJ2)))</formula>
    </cfRule>
  </conditionalFormatting>
  <conditionalFormatting sqref="ACJ2">
    <cfRule type="containsText" dxfId="32538" priority="34184" stopIfTrue="1" operator="containsText" text="BONIFICATION">
      <formula>NOT(ISERROR(SEARCH("BONIFICATION",ACJ2)))</formula>
    </cfRule>
    <cfRule type="containsText" dxfId="32537" priority="34185" stopIfTrue="1" operator="containsText" text="RECUP DEBIT">
      <formula>NOT(ISERROR(SEARCH("RECUP DEBIT",ACJ2)))</formula>
    </cfRule>
  </conditionalFormatting>
  <conditionalFormatting sqref="ACJ2">
    <cfRule type="containsText" dxfId="32536" priority="34183" stopIfTrue="1" operator="containsText" text="ENFANT MALADE">
      <formula>NOT(ISERROR(SEARCH("ENFANT MALADE",ACJ2)))</formula>
    </cfRule>
  </conditionalFormatting>
  <conditionalFormatting sqref="ACJ2">
    <cfRule type="containsText" dxfId="32535" priority="34181" stopIfTrue="1" operator="containsText" text="RECUP DEBIT">
      <formula>NOT(ISERROR(SEARCH("RECUP DEBIT",ACJ2)))</formula>
    </cfRule>
    <cfRule type="containsText" dxfId="32534" priority="34182" stopIfTrue="1" operator="containsText" text="Bonification">
      <formula>NOT(ISERROR(SEARCH("Bonification",ACJ2)))</formula>
    </cfRule>
  </conditionalFormatting>
  <conditionalFormatting sqref="ACJ2">
    <cfRule type="expression" dxfId="32533" priority="34173" stopIfTrue="1">
      <formula>WEEKDAY(ACC$1)=1</formula>
    </cfRule>
    <cfRule type="expression" dxfId="32532" priority="34174" stopIfTrue="1">
      <formula>WEEKDAY(ACC$1)=7</formula>
    </cfRule>
    <cfRule type="containsText" dxfId="32531" priority="34175" stopIfTrue="1" operator="containsText" text="Maladie">
      <formula>NOT(ISERROR(SEARCH("Maladie",ACJ2)))</formula>
    </cfRule>
    <cfRule type="endsWith" dxfId="32530" priority="34176" stopIfTrue="1" operator="endsWith" text="AT">
      <formula>RIGHT(ACJ2,LEN("AT"))="AT"</formula>
    </cfRule>
    <cfRule type="containsText" dxfId="32529" priority="34177" stopIfTrue="1" operator="containsText" text="Congés">
      <formula>NOT(ISERROR(SEARCH("Congés",ACJ2)))</formula>
    </cfRule>
    <cfRule type="containsText" dxfId="32528" priority="34178" stopIfTrue="1" operator="containsText" text="RTT">
      <formula>NOT(ISERROR(SEARCH("RTT",ACJ2)))</formula>
    </cfRule>
    <cfRule type="containsText" dxfId="32527" priority="34179" stopIfTrue="1" operator="containsText" text="REPOS">
      <formula>NOT(ISERROR(SEARCH("REPOS",ACJ2)))</formula>
    </cfRule>
    <cfRule type="containsText" dxfId="32526" priority="34180" stopIfTrue="1" operator="containsText" text="FORMATION">
      <formula>NOT(ISERROR(SEARCH("FORMATION",ACJ2)))</formula>
    </cfRule>
  </conditionalFormatting>
  <conditionalFormatting sqref="ACJ2">
    <cfRule type="expression" dxfId="32525" priority="34165" stopIfTrue="1">
      <formula>WEEKDAY(ACJ$1)=1</formula>
    </cfRule>
    <cfRule type="expression" dxfId="32524" priority="34166" stopIfTrue="1">
      <formula>WEEKDAY(ACJ$1)=7</formula>
    </cfRule>
    <cfRule type="containsText" dxfId="32523" priority="34167" stopIfTrue="1" operator="containsText" text="Maladie">
      <formula>NOT(ISERROR(SEARCH("Maladie",ACJ2)))</formula>
    </cfRule>
    <cfRule type="endsWith" dxfId="32522" priority="34168" stopIfTrue="1" operator="endsWith" text="AT">
      <formula>RIGHT(ACJ2,LEN("AT"))="AT"</formula>
    </cfRule>
    <cfRule type="containsText" dxfId="32521" priority="34169" stopIfTrue="1" operator="containsText" text="Congés">
      <formula>NOT(ISERROR(SEARCH("Congés",ACJ2)))</formula>
    </cfRule>
    <cfRule type="containsText" dxfId="32520" priority="34170" stopIfTrue="1" operator="containsText" text="RTT">
      <formula>NOT(ISERROR(SEARCH("RTT",ACJ2)))</formula>
    </cfRule>
    <cfRule type="containsText" dxfId="32519" priority="34171" stopIfTrue="1" operator="containsText" text="FORMATION">
      <formula>NOT(ISERROR(SEARCH("FORMATION",ACJ2)))</formula>
    </cfRule>
    <cfRule type="containsText" dxfId="32518" priority="34172" stopIfTrue="1" operator="containsText" text="REPOS">
      <formula>NOT(ISERROR(SEARCH("REPOS",ACJ2)))</formula>
    </cfRule>
  </conditionalFormatting>
  <conditionalFormatting sqref="ACJ2">
    <cfRule type="containsText" dxfId="32517" priority="34163" stopIfTrue="1" operator="containsText" text="RECUP DEBIT">
      <formula>NOT(ISERROR(SEARCH("RECUP DEBIT",ACJ2)))</formula>
    </cfRule>
    <cfRule type="containsText" dxfId="32516" priority="34164" stopIfTrue="1" operator="containsText" text="Bonification">
      <formula>NOT(ISERROR(SEARCH("Bonification",ACJ2)))</formula>
    </cfRule>
  </conditionalFormatting>
  <conditionalFormatting sqref="ACJ2">
    <cfRule type="containsText" dxfId="32515" priority="34161" stopIfTrue="1" operator="containsText" text="BONIFICATION">
      <formula>NOT(ISERROR(SEARCH("BONIFICATION",ACJ2)))</formula>
    </cfRule>
    <cfRule type="containsText" dxfId="32514" priority="34162" stopIfTrue="1" operator="containsText" text="RECUP DEBIT">
      <formula>NOT(ISERROR(SEARCH("RECUP DEBIT",ACJ2)))</formula>
    </cfRule>
  </conditionalFormatting>
  <conditionalFormatting sqref="ACJ2">
    <cfRule type="containsText" dxfId="32513" priority="34160" stopIfTrue="1" operator="containsText" text="ENFANT MALADE">
      <formula>NOT(ISERROR(SEARCH("ENFANT MALADE",ACJ2)))</formula>
    </cfRule>
  </conditionalFormatting>
  <conditionalFormatting sqref="ACJ2">
    <cfRule type="expression" dxfId="32512" priority="34152" stopIfTrue="1">
      <formula>WEEKDAY(ACC$1)=1</formula>
    </cfRule>
    <cfRule type="expression" dxfId="32511" priority="34153" stopIfTrue="1">
      <formula>WEEKDAY(ACC$1)=7</formula>
    </cfRule>
    <cfRule type="containsText" dxfId="32510" priority="34154" stopIfTrue="1" operator="containsText" text="Maladie">
      <formula>NOT(ISERROR(SEARCH("Maladie",ACJ2)))</formula>
    </cfRule>
    <cfRule type="endsWith" dxfId="32509" priority="34155" stopIfTrue="1" operator="endsWith" text="AT">
      <formula>RIGHT(ACJ2,LEN("AT"))="AT"</formula>
    </cfRule>
    <cfRule type="containsText" dxfId="32508" priority="34156" stopIfTrue="1" operator="containsText" text="Congés">
      <formula>NOT(ISERROR(SEARCH("Congés",ACJ2)))</formula>
    </cfRule>
    <cfRule type="containsText" dxfId="32507" priority="34157" stopIfTrue="1" operator="containsText" text="RTT">
      <formula>NOT(ISERROR(SEARCH("RTT",ACJ2)))</formula>
    </cfRule>
    <cfRule type="containsText" dxfId="32506" priority="34158" stopIfTrue="1" operator="containsText" text="REPOS">
      <formula>NOT(ISERROR(SEARCH("REPOS",ACJ2)))</formula>
    </cfRule>
    <cfRule type="containsText" dxfId="32505" priority="34159" stopIfTrue="1" operator="containsText" text="FORMATION">
      <formula>NOT(ISERROR(SEARCH("FORMATION",ACJ2)))</formula>
    </cfRule>
  </conditionalFormatting>
  <conditionalFormatting sqref="ACJ2">
    <cfRule type="expression" dxfId="32504" priority="34144" stopIfTrue="1">
      <formula>WEEKDAY(ACJ$1)=1</formula>
    </cfRule>
    <cfRule type="expression" dxfId="32503" priority="34145" stopIfTrue="1">
      <formula>WEEKDAY(ACJ$1)=7</formula>
    </cfRule>
    <cfRule type="containsText" dxfId="32502" priority="34146" stopIfTrue="1" operator="containsText" text="Maladie">
      <formula>NOT(ISERROR(SEARCH("Maladie",ACJ2)))</formula>
    </cfRule>
    <cfRule type="endsWith" dxfId="32501" priority="34147" stopIfTrue="1" operator="endsWith" text="AT">
      <formula>RIGHT(ACJ2,LEN("AT"))="AT"</formula>
    </cfRule>
    <cfRule type="containsText" dxfId="32500" priority="34148" stopIfTrue="1" operator="containsText" text="Congés">
      <formula>NOT(ISERROR(SEARCH("Congés",ACJ2)))</formula>
    </cfRule>
    <cfRule type="containsText" dxfId="32499" priority="34149" stopIfTrue="1" operator="containsText" text="RTT">
      <formula>NOT(ISERROR(SEARCH("RTT",ACJ2)))</formula>
    </cfRule>
    <cfRule type="containsText" dxfId="32498" priority="34150" stopIfTrue="1" operator="containsText" text="FORMATION">
      <formula>NOT(ISERROR(SEARCH("FORMATION",ACJ2)))</formula>
    </cfRule>
    <cfRule type="containsText" dxfId="32497" priority="34151" stopIfTrue="1" operator="containsText" text="REPOS">
      <formula>NOT(ISERROR(SEARCH("REPOS",ACJ2)))</formula>
    </cfRule>
  </conditionalFormatting>
  <conditionalFormatting sqref="ACJ2">
    <cfRule type="containsText" dxfId="32496" priority="34142" stopIfTrue="1" operator="containsText" text="RECUP DEBIT">
      <formula>NOT(ISERROR(SEARCH("RECUP DEBIT",ACJ2)))</formula>
    </cfRule>
    <cfRule type="containsText" dxfId="32495" priority="34143" stopIfTrue="1" operator="containsText" text="Bonification">
      <formula>NOT(ISERROR(SEARCH("Bonification",ACJ2)))</formula>
    </cfRule>
  </conditionalFormatting>
  <conditionalFormatting sqref="ACJ2">
    <cfRule type="containsText" dxfId="32494" priority="34140" stopIfTrue="1" operator="containsText" text="BONIFICATION">
      <formula>NOT(ISERROR(SEARCH("BONIFICATION",ACJ2)))</formula>
    </cfRule>
    <cfRule type="containsText" dxfId="32493" priority="34141" stopIfTrue="1" operator="containsText" text="RECUP DEBIT">
      <formula>NOT(ISERROR(SEARCH("RECUP DEBIT",ACJ2)))</formula>
    </cfRule>
  </conditionalFormatting>
  <conditionalFormatting sqref="ACJ2">
    <cfRule type="containsText" dxfId="32492" priority="34139" stopIfTrue="1" operator="containsText" text="ENFANT MALADE">
      <formula>NOT(ISERROR(SEARCH("ENFANT MALADE",ACJ2)))</formula>
    </cfRule>
  </conditionalFormatting>
  <conditionalFormatting sqref="ACJ2">
    <cfRule type="containsText" dxfId="32491" priority="34137" stopIfTrue="1" operator="containsText" text="RECUP DEBIT">
      <formula>NOT(ISERROR(SEARCH("RECUP DEBIT",ACJ2)))</formula>
    </cfRule>
    <cfRule type="containsText" dxfId="32490" priority="34138" stopIfTrue="1" operator="containsText" text="Bonification">
      <formula>NOT(ISERROR(SEARCH("Bonification",ACJ2)))</formula>
    </cfRule>
  </conditionalFormatting>
  <conditionalFormatting sqref="ACJ2">
    <cfRule type="expression" dxfId="32489" priority="34129" stopIfTrue="1">
      <formula>WEEKDAY(ACC$1)=1</formula>
    </cfRule>
    <cfRule type="expression" dxfId="32488" priority="34130" stopIfTrue="1">
      <formula>WEEKDAY(ACC$1)=7</formula>
    </cfRule>
    <cfRule type="containsText" dxfId="32487" priority="34131" stopIfTrue="1" operator="containsText" text="Maladie">
      <formula>NOT(ISERROR(SEARCH("Maladie",ACJ2)))</formula>
    </cfRule>
    <cfRule type="endsWith" dxfId="32486" priority="34132" stopIfTrue="1" operator="endsWith" text="AT">
      <formula>RIGHT(ACJ2,LEN("AT"))="AT"</formula>
    </cfRule>
    <cfRule type="containsText" dxfId="32485" priority="34133" stopIfTrue="1" operator="containsText" text="Congés">
      <formula>NOT(ISERROR(SEARCH("Congés",ACJ2)))</formula>
    </cfRule>
    <cfRule type="containsText" dxfId="32484" priority="34134" stopIfTrue="1" operator="containsText" text="RTT">
      <formula>NOT(ISERROR(SEARCH("RTT",ACJ2)))</formula>
    </cfRule>
    <cfRule type="containsText" dxfId="32483" priority="34135" stopIfTrue="1" operator="containsText" text="REPOS">
      <formula>NOT(ISERROR(SEARCH("REPOS",ACJ2)))</formula>
    </cfRule>
    <cfRule type="containsText" dxfId="32482" priority="34136" stopIfTrue="1" operator="containsText" text="FORMATION">
      <formula>NOT(ISERROR(SEARCH("FORMATION",ACJ2)))</formula>
    </cfRule>
  </conditionalFormatting>
  <conditionalFormatting sqref="ACJ2">
    <cfRule type="expression" dxfId="32481" priority="34121" stopIfTrue="1">
      <formula>WEEKDAY(ACJ$1)=1</formula>
    </cfRule>
    <cfRule type="expression" dxfId="32480" priority="34122" stopIfTrue="1">
      <formula>WEEKDAY(ACJ$1)=7</formula>
    </cfRule>
    <cfRule type="containsText" dxfId="32479" priority="34123" stopIfTrue="1" operator="containsText" text="Maladie">
      <formula>NOT(ISERROR(SEARCH("Maladie",ACJ2)))</formula>
    </cfRule>
    <cfRule type="endsWith" dxfId="32478" priority="34124" stopIfTrue="1" operator="endsWith" text="AT">
      <formula>RIGHT(ACJ2,LEN("AT"))="AT"</formula>
    </cfRule>
    <cfRule type="containsText" dxfId="32477" priority="34125" stopIfTrue="1" operator="containsText" text="Congés">
      <formula>NOT(ISERROR(SEARCH("Congés",ACJ2)))</formula>
    </cfRule>
    <cfRule type="containsText" dxfId="32476" priority="34126" stopIfTrue="1" operator="containsText" text="RTT">
      <formula>NOT(ISERROR(SEARCH("RTT",ACJ2)))</formula>
    </cfRule>
    <cfRule type="containsText" dxfId="32475" priority="34127" stopIfTrue="1" operator="containsText" text="FORMATION">
      <formula>NOT(ISERROR(SEARCH("FORMATION",ACJ2)))</formula>
    </cfRule>
    <cfRule type="containsText" dxfId="32474" priority="34128" stopIfTrue="1" operator="containsText" text="REPOS">
      <formula>NOT(ISERROR(SEARCH("REPOS",ACJ2)))</formula>
    </cfRule>
  </conditionalFormatting>
  <conditionalFormatting sqref="ACJ2">
    <cfRule type="containsText" dxfId="32473" priority="34119" stopIfTrue="1" operator="containsText" text="RECUP DEBIT">
      <formula>NOT(ISERROR(SEARCH("RECUP DEBIT",ACJ2)))</formula>
    </cfRule>
    <cfRule type="containsText" dxfId="32472" priority="34120" stopIfTrue="1" operator="containsText" text="Bonification">
      <formula>NOT(ISERROR(SEARCH("Bonification",ACJ2)))</formula>
    </cfRule>
  </conditionalFormatting>
  <conditionalFormatting sqref="ACJ2">
    <cfRule type="containsText" dxfId="32471" priority="34117" stopIfTrue="1" operator="containsText" text="BONIFICATION">
      <formula>NOT(ISERROR(SEARCH("BONIFICATION",ACJ2)))</formula>
    </cfRule>
    <cfRule type="containsText" dxfId="32470" priority="34118" stopIfTrue="1" operator="containsText" text="RECUP DEBIT">
      <formula>NOT(ISERROR(SEARCH("RECUP DEBIT",ACJ2)))</formula>
    </cfRule>
  </conditionalFormatting>
  <conditionalFormatting sqref="ACJ2">
    <cfRule type="containsText" dxfId="32469" priority="34116" stopIfTrue="1" operator="containsText" text="ENFANT MALADE">
      <formula>NOT(ISERROR(SEARCH("ENFANT MALADE",ACJ2)))</formula>
    </cfRule>
  </conditionalFormatting>
  <conditionalFormatting sqref="ACJ2">
    <cfRule type="containsText" dxfId="32468" priority="34114" stopIfTrue="1" operator="containsText" text="RECUP DEBIT">
      <formula>NOT(ISERROR(SEARCH("RECUP DEBIT",ACJ2)))</formula>
    </cfRule>
    <cfRule type="containsText" dxfId="32467" priority="34115" stopIfTrue="1" operator="containsText" text="Bonification">
      <formula>NOT(ISERROR(SEARCH("Bonification",ACJ2)))</formula>
    </cfRule>
  </conditionalFormatting>
  <conditionalFormatting sqref="ACJ2">
    <cfRule type="expression" dxfId="32466" priority="34106" stopIfTrue="1">
      <formula>WEEKDAY(ACC$1)=1</formula>
    </cfRule>
    <cfRule type="expression" dxfId="32465" priority="34107" stopIfTrue="1">
      <formula>WEEKDAY(ACC$1)=7</formula>
    </cfRule>
    <cfRule type="containsText" dxfId="32464" priority="34108" stopIfTrue="1" operator="containsText" text="Maladie">
      <formula>NOT(ISERROR(SEARCH("Maladie",ACJ2)))</formula>
    </cfRule>
    <cfRule type="endsWith" dxfId="32463" priority="34109" stopIfTrue="1" operator="endsWith" text="AT">
      <formula>RIGHT(ACJ2,LEN("AT"))="AT"</formula>
    </cfRule>
    <cfRule type="containsText" dxfId="32462" priority="34110" stopIfTrue="1" operator="containsText" text="Congés">
      <formula>NOT(ISERROR(SEARCH("Congés",ACJ2)))</formula>
    </cfRule>
    <cfRule type="containsText" dxfId="32461" priority="34111" stopIfTrue="1" operator="containsText" text="RTT">
      <formula>NOT(ISERROR(SEARCH("RTT",ACJ2)))</formula>
    </cfRule>
    <cfRule type="containsText" dxfId="32460" priority="34112" stopIfTrue="1" operator="containsText" text="REPOS">
      <formula>NOT(ISERROR(SEARCH("REPOS",ACJ2)))</formula>
    </cfRule>
    <cfRule type="containsText" dxfId="32459" priority="34113" stopIfTrue="1" operator="containsText" text="FORMATION">
      <formula>NOT(ISERROR(SEARCH("FORMATION",ACJ2)))</formula>
    </cfRule>
  </conditionalFormatting>
  <conditionalFormatting sqref="ACJ2">
    <cfRule type="expression" dxfId="32458" priority="34098" stopIfTrue="1">
      <formula>WEEKDAY(ACJ$1)=1</formula>
    </cfRule>
    <cfRule type="expression" dxfId="32457" priority="34099" stopIfTrue="1">
      <formula>WEEKDAY(ACJ$1)=7</formula>
    </cfRule>
    <cfRule type="containsText" dxfId="32456" priority="34100" stopIfTrue="1" operator="containsText" text="Maladie">
      <formula>NOT(ISERROR(SEARCH("Maladie",ACJ2)))</formula>
    </cfRule>
    <cfRule type="endsWith" dxfId="32455" priority="34101" stopIfTrue="1" operator="endsWith" text="AT">
      <formula>RIGHT(ACJ2,LEN("AT"))="AT"</formula>
    </cfRule>
    <cfRule type="containsText" dxfId="32454" priority="34102" stopIfTrue="1" operator="containsText" text="Congés">
      <formula>NOT(ISERROR(SEARCH("Congés",ACJ2)))</formula>
    </cfRule>
    <cfRule type="containsText" dxfId="32453" priority="34103" stopIfTrue="1" operator="containsText" text="RTT">
      <formula>NOT(ISERROR(SEARCH("RTT",ACJ2)))</formula>
    </cfRule>
    <cfRule type="containsText" dxfId="32452" priority="34104" stopIfTrue="1" operator="containsText" text="FORMATION">
      <formula>NOT(ISERROR(SEARCH("FORMATION",ACJ2)))</formula>
    </cfRule>
    <cfRule type="containsText" dxfId="32451" priority="34105" stopIfTrue="1" operator="containsText" text="REPOS">
      <formula>NOT(ISERROR(SEARCH("REPOS",ACJ2)))</formula>
    </cfRule>
  </conditionalFormatting>
  <conditionalFormatting sqref="ACJ2">
    <cfRule type="containsText" dxfId="32450" priority="34096" stopIfTrue="1" operator="containsText" text="RECUP DEBIT">
      <formula>NOT(ISERROR(SEARCH("RECUP DEBIT",ACJ2)))</formula>
    </cfRule>
    <cfRule type="containsText" dxfId="32449" priority="34097" stopIfTrue="1" operator="containsText" text="Bonification">
      <formula>NOT(ISERROR(SEARCH("Bonification",ACJ2)))</formula>
    </cfRule>
  </conditionalFormatting>
  <conditionalFormatting sqref="ACJ2">
    <cfRule type="containsText" dxfId="32448" priority="34094" stopIfTrue="1" operator="containsText" text="BONIFICATION">
      <formula>NOT(ISERROR(SEARCH("BONIFICATION",ACJ2)))</formula>
    </cfRule>
    <cfRule type="containsText" dxfId="32447" priority="34095" stopIfTrue="1" operator="containsText" text="RECUP DEBIT">
      <formula>NOT(ISERROR(SEARCH("RECUP DEBIT",ACJ2)))</formula>
    </cfRule>
  </conditionalFormatting>
  <conditionalFormatting sqref="ACJ2">
    <cfRule type="containsText" dxfId="32446" priority="34093" stopIfTrue="1" operator="containsText" text="ENFANT MALADE">
      <formula>NOT(ISERROR(SEARCH("ENFANT MALADE",ACJ2)))</formula>
    </cfRule>
  </conditionalFormatting>
  <conditionalFormatting sqref="ACJ2">
    <cfRule type="containsText" dxfId="32445" priority="34091" stopIfTrue="1" operator="containsText" text="RECUP DEBIT">
      <formula>NOT(ISERROR(SEARCH("RECUP DEBIT",ACJ2)))</formula>
    </cfRule>
    <cfRule type="containsText" dxfId="32444" priority="34092" stopIfTrue="1" operator="containsText" text="Bonification">
      <formula>NOT(ISERROR(SEARCH("Bonification",ACJ2)))</formula>
    </cfRule>
  </conditionalFormatting>
  <conditionalFormatting sqref="ACJ2">
    <cfRule type="expression" dxfId="32443" priority="34083" stopIfTrue="1">
      <formula>WEEKDAY(ACC$1)=1</formula>
    </cfRule>
    <cfRule type="expression" dxfId="32442" priority="34084" stopIfTrue="1">
      <formula>WEEKDAY(ACC$1)=7</formula>
    </cfRule>
    <cfRule type="containsText" dxfId="32441" priority="34085" stopIfTrue="1" operator="containsText" text="Maladie">
      <formula>NOT(ISERROR(SEARCH("Maladie",ACJ2)))</formula>
    </cfRule>
    <cfRule type="endsWith" dxfId="32440" priority="34086" stopIfTrue="1" operator="endsWith" text="AT">
      <formula>RIGHT(ACJ2,LEN("AT"))="AT"</formula>
    </cfRule>
    <cfRule type="containsText" dxfId="32439" priority="34087" stopIfTrue="1" operator="containsText" text="Congés">
      <formula>NOT(ISERROR(SEARCH("Congés",ACJ2)))</formula>
    </cfRule>
    <cfRule type="containsText" dxfId="32438" priority="34088" stopIfTrue="1" operator="containsText" text="RTT">
      <formula>NOT(ISERROR(SEARCH("RTT",ACJ2)))</formula>
    </cfRule>
    <cfRule type="containsText" dxfId="32437" priority="34089" stopIfTrue="1" operator="containsText" text="REPOS">
      <formula>NOT(ISERROR(SEARCH("REPOS",ACJ2)))</formula>
    </cfRule>
    <cfRule type="containsText" dxfId="32436" priority="34090" stopIfTrue="1" operator="containsText" text="FORMATION">
      <formula>NOT(ISERROR(SEARCH("FORMATION",ACJ2)))</formula>
    </cfRule>
  </conditionalFormatting>
  <conditionalFormatting sqref="ACJ2">
    <cfRule type="expression" dxfId="32435" priority="34075" stopIfTrue="1">
      <formula>WEEKDAY(ACJ$1)=1</formula>
    </cfRule>
    <cfRule type="expression" dxfId="32434" priority="34076" stopIfTrue="1">
      <formula>WEEKDAY(ACJ$1)=7</formula>
    </cfRule>
    <cfRule type="containsText" dxfId="32433" priority="34077" stopIfTrue="1" operator="containsText" text="Maladie">
      <formula>NOT(ISERROR(SEARCH("Maladie",ACJ2)))</formula>
    </cfRule>
    <cfRule type="endsWith" dxfId="32432" priority="34078" stopIfTrue="1" operator="endsWith" text="AT">
      <formula>RIGHT(ACJ2,LEN("AT"))="AT"</formula>
    </cfRule>
    <cfRule type="containsText" dxfId="32431" priority="34079" stopIfTrue="1" operator="containsText" text="Congés">
      <formula>NOT(ISERROR(SEARCH("Congés",ACJ2)))</formula>
    </cfRule>
    <cfRule type="containsText" dxfId="32430" priority="34080" stopIfTrue="1" operator="containsText" text="RTT">
      <formula>NOT(ISERROR(SEARCH("RTT",ACJ2)))</formula>
    </cfRule>
    <cfRule type="containsText" dxfId="32429" priority="34081" stopIfTrue="1" operator="containsText" text="FORMATION">
      <formula>NOT(ISERROR(SEARCH("FORMATION",ACJ2)))</formula>
    </cfRule>
    <cfRule type="containsText" dxfId="32428" priority="34082" stopIfTrue="1" operator="containsText" text="REPOS">
      <formula>NOT(ISERROR(SEARCH("REPOS",ACJ2)))</formula>
    </cfRule>
  </conditionalFormatting>
  <conditionalFormatting sqref="ACJ2">
    <cfRule type="containsText" dxfId="32427" priority="34073" stopIfTrue="1" operator="containsText" text="RECUP DEBIT">
      <formula>NOT(ISERROR(SEARCH("RECUP DEBIT",ACJ2)))</formula>
    </cfRule>
    <cfRule type="containsText" dxfId="32426" priority="34074" stopIfTrue="1" operator="containsText" text="Bonification">
      <formula>NOT(ISERROR(SEARCH("Bonification",ACJ2)))</formula>
    </cfRule>
  </conditionalFormatting>
  <conditionalFormatting sqref="ACJ2">
    <cfRule type="containsText" dxfId="32425" priority="34071" stopIfTrue="1" operator="containsText" text="BONIFICATION">
      <formula>NOT(ISERROR(SEARCH("BONIFICATION",ACJ2)))</formula>
    </cfRule>
    <cfRule type="containsText" dxfId="32424" priority="34072" stopIfTrue="1" operator="containsText" text="RECUP DEBIT">
      <formula>NOT(ISERROR(SEARCH("RECUP DEBIT",ACJ2)))</formula>
    </cfRule>
  </conditionalFormatting>
  <conditionalFormatting sqref="ACJ2">
    <cfRule type="containsText" dxfId="32423" priority="34070" stopIfTrue="1" operator="containsText" text="ENFANT MALADE">
      <formula>NOT(ISERROR(SEARCH("ENFANT MALADE",ACJ2)))</formula>
    </cfRule>
  </conditionalFormatting>
  <conditionalFormatting sqref="ACJ2">
    <cfRule type="containsText" dxfId="32422" priority="34068" stopIfTrue="1" operator="containsText" text="RECUP DEBIT">
      <formula>NOT(ISERROR(SEARCH("RECUP DEBIT",ACJ2)))</formula>
    </cfRule>
    <cfRule type="containsText" dxfId="32421" priority="34069" stopIfTrue="1" operator="containsText" text="Bonification">
      <formula>NOT(ISERROR(SEARCH("Bonification",ACJ2)))</formula>
    </cfRule>
  </conditionalFormatting>
  <conditionalFormatting sqref="ACJ2">
    <cfRule type="expression" dxfId="32420" priority="34060" stopIfTrue="1">
      <formula>WEEKDAY(ACC$1)=1</formula>
    </cfRule>
    <cfRule type="expression" dxfId="32419" priority="34061" stopIfTrue="1">
      <formula>WEEKDAY(ACC$1)=7</formula>
    </cfRule>
    <cfRule type="containsText" dxfId="32418" priority="34062" stopIfTrue="1" operator="containsText" text="Maladie">
      <formula>NOT(ISERROR(SEARCH("Maladie",ACJ2)))</formula>
    </cfRule>
    <cfRule type="endsWith" dxfId="32417" priority="34063" stopIfTrue="1" operator="endsWith" text="AT">
      <formula>RIGHT(ACJ2,LEN("AT"))="AT"</formula>
    </cfRule>
    <cfRule type="containsText" dxfId="32416" priority="34064" stopIfTrue="1" operator="containsText" text="Congés">
      <formula>NOT(ISERROR(SEARCH("Congés",ACJ2)))</formula>
    </cfRule>
    <cfRule type="containsText" dxfId="32415" priority="34065" stopIfTrue="1" operator="containsText" text="RTT">
      <formula>NOT(ISERROR(SEARCH("RTT",ACJ2)))</formula>
    </cfRule>
    <cfRule type="containsText" dxfId="32414" priority="34066" stopIfTrue="1" operator="containsText" text="REPOS">
      <formula>NOT(ISERROR(SEARCH("REPOS",ACJ2)))</formula>
    </cfRule>
    <cfRule type="containsText" dxfId="32413" priority="34067" stopIfTrue="1" operator="containsText" text="FORMATION">
      <formula>NOT(ISERROR(SEARCH("FORMATION",ACJ2)))</formula>
    </cfRule>
  </conditionalFormatting>
  <conditionalFormatting sqref="ACJ2">
    <cfRule type="expression" dxfId="32412" priority="34052" stopIfTrue="1">
      <formula>WEEKDAY(ACJ$1)=1</formula>
    </cfRule>
    <cfRule type="expression" dxfId="32411" priority="34053" stopIfTrue="1">
      <formula>WEEKDAY(ACJ$1)=7</formula>
    </cfRule>
    <cfRule type="containsText" dxfId="32410" priority="34054" stopIfTrue="1" operator="containsText" text="Maladie">
      <formula>NOT(ISERROR(SEARCH("Maladie",ACJ2)))</formula>
    </cfRule>
    <cfRule type="endsWith" dxfId="32409" priority="34055" stopIfTrue="1" operator="endsWith" text="AT">
      <formula>RIGHT(ACJ2,LEN("AT"))="AT"</formula>
    </cfRule>
    <cfRule type="containsText" dxfId="32408" priority="34056" stopIfTrue="1" operator="containsText" text="Congés">
      <formula>NOT(ISERROR(SEARCH("Congés",ACJ2)))</formula>
    </cfRule>
    <cfRule type="containsText" dxfId="32407" priority="34057" stopIfTrue="1" operator="containsText" text="RTT">
      <formula>NOT(ISERROR(SEARCH("RTT",ACJ2)))</formula>
    </cfRule>
    <cfRule type="containsText" dxfId="32406" priority="34058" stopIfTrue="1" operator="containsText" text="FORMATION">
      <formula>NOT(ISERROR(SEARCH("FORMATION",ACJ2)))</formula>
    </cfRule>
    <cfRule type="containsText" dxfId="32405" priority="34059" stopIfTrue="1" operator="containsText" text="REPOS">
      <formula>NOT(ISERROR(SEARCH("REPOS",ACJ2)))</formula>
    </cfRule>
  </conditionalFormatting>
  <conditionalFormatting sqref="ACJ2">
    <cfRule type="containsText" dxfId="32404" priority="34050" stopIfTrue="1" operator="containsText" text="RECUP DEBIT">
      <formula>NOT(ISERROR(SEARCH("RECUP DEBIT",ACJ2)))</formula>
    </cfRule>
    <cfRule type="containsText" dxfId="32403" priority="34051" stopIfTrue="1" operator="containsText" text="Bonification">
      <formula>NOT(ISERROR(SEARCH("Bonification",ACJ2)))</formula>
    </cfRule>
  </conditionalFormatting>
  <conditionalFormatting sqref="ACJ2">
    <cfRule type="containsText" dxfId="32402" priority="34048" stopIfTrue="1" operator="containsText" text="BONIFICATION">
      <formula>NOT(ISERROR(SEARCH("BONIFICATION",ACJ2)))</formula>
    </cfRule>
    <cfRule type="containsText" dxfId="32401" priority="34049" stopIfTrue="1" operator="containsText" text="RECUP DEBIT">
      <formula>NOT(ISERROR(SEARCH("RECUP DEBIT",ACJ2)))</formula>
    </cfRule>
  </conditionalFormatting>
  <conditionalFormatting sqref="ACJ2">
    <cfRule type="containsText" dxfId="32400" priority="34047" stopIfTrue="1" operator="containsText" text="ENFANT MALADE">
      <formula>NOT(ISERROR(SEARCH("ENFANT MALADE",ACJ2)))</formula>
    </cfRule>
  </conditionalFormatting>
  <conditionalFormatting sqref="ACJ2">
    <cfRule type="containsText" dxfId="32399" priority="34045" stopIfTrue="1" operator="containsText" text="RECUP DEBIT">
      <formula>NOT(ISERROR(SEARCH("RECUP DEBIT",ACJ2)))</formula>
    </cfRule>
    <cfRule type="containsText" dxfId="32398" priority="34046" stopIfTrue="1" operator="containsText" text="Bonification">
      <formula>NOT(ISERROR(SEARCH("Bonification",ACJ2)))</formula>
    </cfRule>
  </conditionalFormatting>
  <conditionalFormatting sqref="ACJ2">
    <cfRule type="expression" dxfId="32397" priority="34037" stopIfTrue="1">
      <formula>WEEKDAY(ACC$1)=1</formula>
    </cfRule>
    <cfRule type="expression" dxfId="32396" priority="34038" stopIfTrue="1">
      <formula>WEEKDAY(ACC$1)=7</formula>
    </cfRule>
    <cfRule type="containsText" dxfId="32395" priority="34039" stopIfTrue="1" operator="containsText" text="Maladie">
      <formula>NOT(ISERROR(SEARCH("Maladie",ACJ2)))</formula>
    </cfRule>
    <cfRule type="endsWith" dxfId="32394" priority="34040" stopIfTrue="1" operator="endsWith" text="AT">
      <formula>RIGHT(ACJ2,LEN("AT"))="AT"</formula>
    </cfRule>
    <cfRule type="containsText" dxfId="32393" priority="34041" stopIfTrue="1" operator="containsText" text="Congés">
      <formula>NOT(ISERROR(SEARCH("Congés",ACJ2)))</formula>
    </cfRule>
    <cfRule type="containsText" dxfId="32392" priority="34042" stopIfTrue="1" operator="containsText" text="RTT">
      <formula>NOT(ISERROR(SEARCH("RTT",ACJ2)))</formula>
    </cfRule>
    <cfRule type="containsText" dxfId="32391" priority="34043" stopIfTrue="1" operator="containsText" text="REPOS">
      <formula>NOT(ISERROR(SEARCH("REPOS",ACJ2)))</formula>
    </cfRule>
    <cfRule type="containsText" dxfId="32390" priority="34044" stopIfTrue="1" operator="containsText" text="FORMATION">
      <formula>NOT(ISERROR(SEARCH("FORMATION",ACJ2)))</formula>
    </cfRule>
  </conditionalFormatting>
  <conditionalFormatting sqref="ACG2">
    <cfRule type="expression" dxfId="32389" priority="34008" stopIfTrue="1">
      <formula>WEEKDAY(ACG$1)=1</formula>
    </cfRule>
    <cfRule type="expression" dxfId="32388" priority="34009" stopIfTrue="1">
      <formula>WEEKDAY(ACG$1)=7</formula>
    </cfRule>
    <cfRule type="containsText" dxfId="32387" priority="34010" stopIfTrue="1" operator="containsText" text="Maladie">
      <formula>NOT(ISERROR(SEARCH("Maladie",ACG2)))</formula>
    </cfRule>
    <cfRule type="endsWith" dxfId="32386" priority="34011" stopIfTrue="1" operator="endsWith" text="AT">
      <formula>RIGHT(ACG2,LEN("AT"))="AT"</formula>
    </cfRule>
    <cfRule type="containsText" dxfId="32385" priority="34012" stopIfTrue="1" operator="containsText" text="Congés">
      <formula>NOT(ISERROR(SEARCH("Congés",ACG2)))</formula>
    </cfRule>
    <cfRule type="containsText" dxfId="32384" priority="34013" stopIfTrue="1" operator="containsText" text="RTT">
      <formula>NOT(ISERROR(SEARCH("RTT",ACG2)))</formula>
    </cfRule>
    <cfRule type="containsText" dxfId="32383" priority="34014" stopIfTrue="1" operator="containsText" text="FORMATION">
      <formula>NOT(ISERROR(SEARCH("FORMATION",ACG2)))</formula>
    </cfRule>
    <cfRule type="containsText" dxfId="32382" priority="34015" stopIfTrue="1" operator="containsText" text="REPOS">
      <formula>NOT(ISERROR(SEARCH("REPOS",ACG2)))</formula>
    </cfRule>
  </conditionalFormatting>
  <conditionalFormatting sqref="ACG2">
    <cfRule type="containsText" dxfId="32381" priority="34006" stopIfTrue="1" operator="containsText" text="RECUP DEBIT">
      <formula>NOT(ISERROR(SEARCH("RECUP DEBIT",ACG2)))</formula>
    </cfRule>
    <cfRule type="containsText" dxfId="32380" priority="34007" stopIfTrue="1" operator="containsText" text="Bonification">
      <formula>NOT(ISERROR(SEARCH("Bonification",ACG2)))</formula>
    </cfRule>
  </conditionalFormatting>
  <conditionalFormatting sqref="ACG2">
    <cfRule type="containsText" dxfId="32379" priority="34004" stopIfTrue="1" operator="containsText" text="BONIFICATION">
      <formula>NOT(ISERROR(SEARCH("BONIFICATION",ACG2)))</formula>
    </cfRule>
    <cfRule type="containsText" dxfId="32378" priority="34005" stopIfTrue="1" operator="containsText" text="RECUP DEBIT">
      <formula>NOT(ISERROR(SEARCH("RECUP DEBIT",ACG2)))</formula>
    </cfRule>
  </conditionalFormatting>
  <conditionalFormatting sqref="ACG2">
    <cfRule type="containsText" dxfId="32377" priority="34003" stopIfTrue="1" operator="containsText" text="ENFANT MALADE">
      <formula>NOT(ISERROR(SEARCH("ENFANT MALADE",ACG2)))</formula>
    </cfRule>
  </conditionalFormatting>
  <conditionalFormatting sqref="ACG2">
    <cfRule type="expression" dxfId="32376" priority="33995" stopIfTrue="1">
      <formula>WEEKDAY(ACG$1)=1</formula>
    </cfRule>
    <cfRule type="expression" dxfId="32375" priority="33996" stopIfTrue="1">
      <formula>WEEKDAY(ACG$1)=7</formula>
    </cfRule>
    <cfRule type="containsText" dxfId="32374" priority="33997" stopIfTrue="1" operator="containsText" text="Maladie">
      <formula>NOT(ISERROR(SEARCH("Maladie",ACG2)))</formula>
    </cfRule>
    <cfRule type="endsWith" dxfId="32373" priority="33998" stopIfTrue="1" operator="endsWith" text="AT">
      <formula>RIGHT(ACG2,LEN("AT"))="AT"</formula>
    </cfRule>
    <cfRule type="containsText" dxfId="32372" priority="33999" stopIfTrue="1" operator="containsText" text="Congés">
      <formula>NOT(ISERROR(SEARCH("Congés",ACG2)))</formula>
    </cfRule>
    <cfRule type="containsText" dxfId="32371" priority="34000" stopIfTrue="1" operator="containsText" text="RTT">
      <formula>NOT(ISERROR(SEARCH("RTT",ACG2)))</formula>
    </cfRule>
    <cfRule type="containsText" dxfId="32370" priority="34001" stopIfTrue="1" operator="containsText" text="FORMATION">
      <formula>NOT(ISERROR(SEARCH("FORMATION",ACG2)))</formula>
    </cfRule>
    <cfRule type="containsText" dxfId="32369" priority="34002" stopIfTrue="1" operator="containsText" text="REPOS">
      <formula>NOT(ISERROR(SEARCH("REPOS",ACG2)))</formula>
    </cfRule>
  </conditionalFormatting>
  <conditionalFormatting sqref="ACG2">
    <cfRule type="containsText" dxfId="32368" priority="33993" stopIfTrue="1" operator="containsText" text="RECUP DEBIT">
      <formula>NOT(ISERROR(SEARCH("RECUP DEBIT",ACG2)))</formula>
    </cfRule>
    <cfRule type="containsText" dxfId="32367" priority="33994" stopIfTrue="1" operator="containsText" text="Bonification">
      <formula>NOT(ISERROR(SEARCH("Bonification",ACG2)))</formula>
    </cfRule>
  </conditionalFormatting>
  <conditionalFormatting sqref="ACG2">
    <cfRule type="expression" dxfId="32366" priority="33985" stopIfTrue="1">
      <formula>WEEKDAY(ACG$1)=1</formula>
    </cfRule>
    <cfRule type="expression" dxfId="32365" priority="33986" stopIfTrue="1">
      <formula>WEEKDAY(ACG$1)=7</formula>
    </cfRule>
    <cfRule type="containsText" dxfId="32364" priority="33987" stopIfTrue="1" operator="containsText" text="Maladie">
      <formula>NOT(ISERROR(SEARCH("Maladie",ACG2)))</formula>
    </cfRule>
    <cfRule type="endsWith" dxfId="32363" priority="33988" stopIfTrue="1" operator="endsWith" text="AT">
      <formula>RIGHT(ACG2,LEN("AT"))="AT"</formula>
    </cfRule>
    <cfRule type="containsText" dxfId="32362" priority="33989" stopIfTrue="1" operator="containsText" text="Congés">
      <formula>NOT(ISERROR(SEARCH("Congés",ACG2)))</formula>
    </cfRule>
    <cfRule type="containsText" dxfId="32361" priority="33990" stopIfTrue="1" operator="containsText" text="RTT">
      <formula>NOT(ISERROR(SEARCH("RTT",ACG2)))</formula>
    </cfRule>
    <cfRule type="containsText" dxfId="32360" priority="33991" stopIfTrue="1" operator="containsText" text="FORMATION">
      <formula>NOT(ISERROR(SEARCH("FORMATION",ACG2)))</formula>
    </cfRule>
    <cfRule type="containsText" dxfId="32359" priority="33992" stopIfTrue="1" operator="containsText" text="REPOS">
      <formula>NOT(ISERROR(SEARCH("REPOS",ACG2)))</formula>
    </cfRule>
  </conditionalFormatting>
  <conditionalFormatting sqref="ACG2">
    <cfRule type="containsText" dxfId="32358" priority="33983" stopIfTrue="1" operator="containsText" text="RECUP DEBIT">
      <formula>NOT(ISERROR(SEARCH("RECUP DEBIT",ACG2)))</formula>
    </cfRule>
    <cfRule type="containsText" dxfId="32357" priority="33984" stopIfTrue="1" operator="containsText" text="Bonification">
      <formula>NOT(ISERROR(SEARCH("Bonification",ACG2)))</formula>
    </cfRule>
  </conditionalFormatting>
  <conditionalFormatting sqref="ACG2">
    <cfRule type="expression" dxfId="32356" priority="33975" stopIfTrue="1">
      <formula>WEEKDAY(ACG$1)=1</formula>
    </cfRule>
    <cfRule type="expression" dxfId="32355" priority="33976" stopIfTrue="1">
      <formula>WEEKDAY(ACG$1)=7</formula>
    </cfRule>
    <cfRule type="containsText" dxfId="32354" priority="33977" stopIfTrue="1" operator="containsText" text="Maladie">
      <formula>NOT(ISERROR(SEARCH("Maladie",ACG2)))</formula>
    </cfRule>
    <cfRule type="endsWith" dxfId="32353" priority="33978" stopIfTrue="1" operator="endsWith" text="AT">
      <formula>RIGHT(ACG2,LEN("AT"))="AT"</formula>
    </cfRule>
    <cfRule type="containsText" dxfId="32352" priority="33979" stopIfTrue="1" operator="containsText" text="Congés">
      <formula>NOT(ISERROR(SEARCH("Congés",ACG2)))</formula>
    </cfRule>
    <cfRule type="containsText" dxfId="32351" priority="33980" stopIfTrue="1" operator="containsText" text="RTT">
      <formula>NOT(ISERROR(SEARCH("RTT",ACG2)))</formula>
    </cfRule>
    <cfRule type="containsText" dxfId="32350" priority="33981" stopIfTrue="1" operator="containsText" text="FORMATION">
      <formula>NOT(ISERROR(SEARCH("FORMATION",ACG2)))</formula>
    </cfRule>
    <cfRule type="containsText" dxfId="32349" priority="33982" stopIfTrue="1" operator="containsText" text="REPOS">
      <formula>NOT(ISERROR(SEARCH("REPOS",ACG2)))</formula>
    </cfRule>
  </conditionalFormatting>
  <conditionalFormatting sqref="ACG2">
    <cfRule type="containsText" dxfId="32348" priority="33973" stopIfTrue="1" operator="containsText" text="RECUP DEBIT">
      <formula>NOT(ISERROR(SEARCH("RECUP DEBIT",ACG2)))</formula>
    </cfRule>
    <cfRule type="containsText" dxfId="32347" priority="33974" stopIfTrue="1" operator="containsText" text="Bonification">
      <formula>NOT(ISERROR(SEARCH("Bonification",ACG2)))</formula>
    </cfRule>
  </conditionalFormatting>
  <conditionalFormatting sqref="ACG2">
    <cfRule type="expression" dxfId="32346" priority="33965" stopIfTrue="1">
      <formula>WEEKDAY(ACG$1)=1</formula>
    </cfRule>
    <cfRule type="expression" dxfId="32345" priority="33966" stopIfTrue="1">
      <formula>WEEKDAY(ACG$1)=7</formula>
    </cfRule>
    <cfRule type="containsText" dxfId="32344" priority="33967" stopIfTrue="1" operator="containsText" text="Maladie">
      <formula>NOT(ISERROR(SEARCH("Maladie",ACG2)))</formula>
    </cfRule>
    <cfRule type="endsWith" dxfId="32343" priority="33968" stopIfTrue="1" operator="endsWith" text="AT">
      <formula>RIGHT(ACG2,LEN("AT"))="AT"</formula>
    </cfRule>
    <cfRule type="containsText" dxfId="32342" priority="33969" stopIfTrue="1" operator="containsText" text="Congés">
      <formula>NOT(ISERROR(SEARCH("Congés",ACG2)))</formula>
    </cfRule>
    <cfRule type="containsText" dxfId="32341" priority="33970" stopIfTrue="1" operator="containsText" text="RTT">
      <formula>NOT(ISERROR(SEARCH("RTT",ACG2)))</formula>
    </cfRule>
    <cfRule type="containsText" dxfId="32340" priority="33971" stopIfTrue="1" operator="containsText" text="FORMATION">
      <formula>NOT(ISERROR(SEARCH("FORMATION",ACG2)))</formula>
    </cfRule>
    <cfRule type="containsText" dxfId="32339" priority="33972" stopIfTrue="1" operator="containsText" text="REPOS">
      <formula>NOT(ISERROR(SEARCH("REPOS",ACG2)))</formula>
    </cfRule>
  </conditionalFormatting>
  <conditionalFormatting sqref="ACG2">
    <cfRule type="containsText" dxfId="32338" priority="33963" stopIfTrue="1" operator="containsText" text="RECUP DEBIT">
      <formula>NOT(ISERROR(SEARCH("RECUP DEBIT",ACG2)))</formula>
    </cfRule>
    <cfRule type="containsText" dxfId="32337" priority="33964" stopIfTrue="1" operator="containsText" text="Bonification">
      <formula>NOT(ISERROR(SEARCH("Bonification",ACG2)))</formula>
    </cfRule>
  </conditionalFormatting>
  <conditionalFormatting sqref="ACG2">
    <cfRule type="containsText" dxfId="32336" priority="33961" stopIfTrue="1" operator="containsText" text="BONIFICATION">
      <formula>NOT(ISERROR(SEARCH("BONIFICATION",ACG2)))</formula>
    </cfRule>
    <cfRule type="containsText" dxfId="32335" priority="33962" stopIfTrue="1" operator="containsText" text="RECUP DEBIT">
      <formula>NOT(ISERROR(SEARCH("RECUP DEBIT",ACG2)))</formula>
    </cfRule>
  </conditionalFormatting>
  <conditionalFormatting sqref="ACG2">
    <cfRule type="containsText" dxfId="32334" priority="33960" stopIfTrue="1" operator="containsText" text="ENFANT MALADE">
      <formula>NOT(ISERROR(SEARCH("ENFANT MALADE",ACG2)))</formula>
    </cfRule>
  </conditionalFormatting>
  <conditionalFormatting sqref="ACG2">
    <cfRule type="expression" dxfId="32333" priority="33952" stopIfTrue="1">
      <formula>WEEKDAY(ACG$1)=1</formula>
    </cfRule>
    <cfRule type="expression" dxfId="32332" priority="33953" stopIfTrue="1">
      <formula>WEEKDAY(ACG$1)=7</formula>
    </cfRule>
    <cfRule type="containsText" dxfId="32331" priority="33954" stopIfTrue="1" operator="containsText" text="Maladie">
      <formula>NOT(ISERROR(SEARCH("Maladie",ACG2)))</formula>
    </cfRule>
    <cfRule type="endsWith" dxfId="32330" priority="33955" stopIfTrue="1" operator="endsWith" text="AT">
      <formula>RIGHT(ACG2,LEN("AT"))="AT"</formula>
    </cfRule>
    <cfRule type="containsText" dxfId="32329" priority="33956" stopIfTrue="1" operator="containsText" text="Congés">
      <formula>NOT(ISERROR(SEARCH("Congés",ACG2)))</formula>
    </cfRule>
    <cfRule type="containsText" dxfId="32328" priority="33957" stopIfTrue="1" operator="containsText" text="RTT">
      <formula>NOT(ISERROR(SEARCH("RTT",ACG2)))</formula>
    </cfRule>
    <cfRule type="containsText" dxfId="32327" priority="33958" stopIfTrue="1" operator="containsText" text="FORMATION">
      <formula>NOT(ISERROR(SEARCH("FORMATION",ACG2)))</formula>
    </cfRule>
    <cfRule type="containsText" dxfId="32326" priority="33959" stopIfTrue="1" operator="containsText" text="REPOS">
      <formula>NOT(ISERROR(SEARCH("REPOS",ACG2)))</formula>
    </cfRule>
  </conditionalFormatting>
  <conditionalFormatting sqref="ACG2">
    <cfRule type="containsText" dxfId="32325" priority="33950" stopIfTrue="1" operator="containsText" text="RECUP DEBIT">
      <formula>NOT(ISERROR(SEARCH("RECUP DEBIT",ACG2)))</formula>
    </cfRule>
    <cfRule type="containsText" dxfId="32324" priority="33951" stopIfTrue="1" operator="containsText" text="Bonification">
      <formula>NOT(ISERROR(SEARCH("Bonification",ACG2)))</formula>
    </cfRule>
  </conditionalFormatting>
  <conditionalFormatting sqref="ACG2">
    <cfRule type="expression" dxfId="32323" priority="33942" stopIfTrue="1">
      <formula>WEEKDAY(ACG$1)=1</formula>
    </cfRule>
    <cfRule type="expression" dxfId="32322" priority="33943" stopIfTrue="1">
      <formula>WEEKDAY(ACG$1)=7</formula>
    </cfRule>
    <cfRule type="containsText" dxfId="32321" priority="33944" stopIfTrue="1" operator="containsText" text="Maladie">
      <formula>NOT(ISERROR(SEARCH("Maladie",ACG2)))</formula>
    </cfRule>
    <cfRule type="endsWith" dxfId="32320" priority="33945" stopIfTrue="1" operator="endsWith" text="AT">
      <formula>RIGHT(ACG2,LEN("AT"))="AT"</formula>
    </cfRule>
    <cfRule type="containsText" dxfId="32319" priority="33946" stopIfTrue="1" operator="containsText" text="Congés">
      <formula>NOT(ISERROR(SEARCH("Congés",ACG2)))</formula>
    </cfRule>
    <cfRule type="containsText" dxfId="32318" priority="33947" stopIfTrue="1" operator="containsText" text="RTT">
      <formula>NOT(ISERROR(SEARCH("RTT",ACG2)))</formula>
    </cfRule>
    <cfRule type="containsText" dxfId="32317" priority="33948" stopIfTrue="1" operator="containsText" text="FORMATION">
      <formula>NOT(ISERROR(SEARCH("FORMATION",ACG2)))</formula>
    </cfRule>
    <cfRule type="containsText" dxfId="32316" priority="33949" stopIfTrue="1" operator="containsText" text="REPOS">
      <formula>NOT(ISERROR(SEARCH("REPOS",ACG2)))</formula>
    </cfRule>
  </conditionalFormatting>
  <conditionalFormatting sqref="ACG2">
    <cfRule type="containsText" dxfId="32315" priority="33940" stopIfTrue="1" operator="containsText" text="RECUP DEBIT">
      <formula>NOT(ISERROR(SEARCH("RECUP DEBIT",ACG2)))</formula>
    </cfRule>
    <cfRule type="containsText" dxfId="32314" priority="33941" stopIfTrue="1" operator="containsText" text="Bonification">
      <formula>NOT(ISERROR(SEARCH("Bonification",ACG2)))</formula>
    </cfRule>
  </conditionalFormatting>
  <conditionalFormatting sqref="ACG2">
    <cfRule type="expression" dxfId="32313" priority="33932" stopIfTrue="1">
      <formula>WEEKDAY(ACG$1)=1</formula>
    </cfRule>
    <cfRule type="expression" dxfId="32312" priority="33933" stopIfTrue="1">
      <formula>WEEKDAY(ACG$1)=7</formula>
    </cfRule>
    <cfRule type="containsText" dxfId="32311" priority="33934" stopIfTrue="1" operator="containsText" text="Maladie">
      <formula>NOT(ISERROR(SEARCH("Maladie",ACG2)))</formula>
    </cfRule>
    <cfRule type="endsWith" dxfId="32310" priority="33935" stopIfTrue="1" operator="endsWith" text="AT">
      <formula>RIGHT(ACG2,LEN("AT"))="AT"</formula>
    </cfRule>
    <cfRule type="containsText" dxfId="32309" priority="33936" stopIfTrue="1" operator="containsText" text="Congés">
      <formula>NOT(ISERROR(SEARCH("Congés",ACG2)))</formula>
    </cfRule>
    <cfRule type="containsText" dxfId="32308" priority="33937" stopIfTrue="1" operator="containsText" text="RTT">
      <formula>NOT(ISERROR(SEARCH("RTT",ACG2)))</formula>
    </cfRule>
    <cfRule type="containsText" dxfId="32307" priority="33938" stopIfTrue="1" operator="containsText" text="FORMATION">
      <formula>NOT(ISERROR(SEARCH("FORMATION",ACG2)))</formula>
    </cfRule>
    <cfRule type="containsText" dxfId="32306" priority="33939" stopIfTrue="1" operator="containsText" text="REPOS">
      <formula>NOT(ISERROR(SEARCH("REPOS",ACG2)))</formula>
    </cfRule>
  </conditionalFormatting>
  <conditionalFormatting sqref="ACG2">
    <cfRule type="containsText" dxfId="32305" priority="33930" stopIfTrue="1" operator="containsText" text="RECUP DEBIT">
      <formula>NOT(ISERROR(SEARCH("RECUP DEBIT",ACG2)))</formula>
    </cfRule>
    <cfRule type="containsText" dxfId="32304" priority="33931" stopIfTrue="1" operator="containsText" text="Bonification">
      <formula>NOT(ISERROR(SEARCH("Bonification",ACG2)))</formula>
    </cfRule>
  </conditionalFormatting>
  <conditionalFormatting sqref="ACI2">
    <cfRule type="expression" dxfId="32303" priority="33902" stopIfTrue="1">
      <formula>WEEKDAY(ACI$1)=1</formula>
    </cfRule>
    <cfRule type="expression" dxfId="32302" priority="33903" stopIfTrue="1">
      <formula>WEEKDAY(ACI$1)=7</formula>
    </cfRule>
    <cfRule type="containsText" dxfId="32301" priority="33904" stopIfTrue="1" operator="containsText" text="Maladie">
      <formula>NOT(ISERROR(SEARCH("Maladie",ACI2)))</formula>
    </cfRule>
    <cfRule type="endsWith" dxfId="32300" priority="33905" stopIfTrue="1" operator="endsWith" text="AT">
      <formula>RIGHT(ACI2,LEN("AT"))="AT"</formula>
    </cfRule>
    <cfRule type="containsText" dxfId="32299" priority="33906" stopIfTrue="1" operator="containsText" text="Congés">
      <formula>NOT(ISERROR(SEARCH("Congés",ACI2)))</formula>
    </cfRule>
    <cfRule type="containsText" dxfId="32298" priority="33907" stopIfTrue="1" operator="containsText" text="RTT">
      <formula>NOT(ISERROR(SEARCH("RTT",ACI2)))</formula>
    </cfRule>
    <cfRule type="containsText" dxfId="32297" priority="33908" stopIfTrue="1" operator="containsText" text="FORMATION">
      <formula>NOT(ISERROR(SEARCH("FORMATION",ACI2)))</formula>
    </cfRule>
    <cfRule type="containsText" dxfId="32296" priority="33909" stopIfTrue="1" operator="containsText" text="REPOS">
      <formula>NOT(ISERROR(SEARCH("REPOS",ACI2)))</formula>
    </cfRule>
  </conditionalFormatting>
  <conditionalFormatting sqref="ACI2">
    <cfRule type="containsText" dxfId="32295" priority="33900" stopIfTrue="1" operator="containsText" text="RECUP DEBIT">
      <formula>NOT(ISERROR(SEARCH("RECUP DEBIT",ACI2)))</formula>
    </cfRule>
    <cfRule type="containsText" dxfId="32294" priority="33901" stopIfTrue="1" operator="containsText" text="Bonification">
      <formula>NOT(ISERROR(SEARCH("Bonification",ACI2)))</formula>
    </cfRule>
  </conditionalFormatting>
  <conditionalFormatting sqref="ACI2">
    <cfRule type="containsText" dxfId="32293" priority="33898" stopIfTrue="1" operator="containsText" text="BONIFICATION">
      <formula>NOT(ISERROR(SEARCH("BONIFICATION",ACI2)))</formula>
    </cfRule>
    <cfRule type="containsText" dxfId="32292" priority="33899" stopIfTrue="1" operator="containsText" text="RECUP DEBIT">
      <formula>NOT(ISERROR(SEARCH("RECUP DEBIT",ACI2)))</formula>
    </cfRule>
  </conditionalFormatting>
  <conditionalFormatting sqref="ACI2">
    <cfRule type="containsText" dxfId="32291" priority="33897" stopIfTrue="1" operator="containsText" text="ENFANT MALADE">
      <formula>NOT(ISERROR(SEARCH("ENFANT MALADE",ACI2)))</formula>
    </cfRule>
  </conditionalFormatting>
  <conditionalFormatting sqref="ACI2">
    <cfRule type="expression" dxfId="32290" priority="33889" stopIfTrue="1">
      <formula>WEEKDAY(ACI$1)=1</formula>
    </cfRule>
    <cfRule type="expression" dxfId="32289" priority="33890" stopIfTrue="1">
      <formula>WEEKDAY(ACI$1)=7</formula>
    </cfRule>
    <cfRule type="containsText" dxfId="32288" priority="33891" stopIfTrue="1" operator="containsText" text="Maladie">
      <formula>NOT(ISERROR(SEARCH("Maladie",ACI2)))</formula>
    </cfRule>
    <cfRule type="endsWith" dxfId="32287" priority="33892" stopIfTrue="1" operator="endsWith" text="AT">
      <formula>RIGHT(ACI2,LEN("AT"))="AT"</formula>
    </cfRule>
    <cfRule type="containsText" dxfId="32286" priority="33893" stopIfTrue="1" operator="containsText" text="Congés">
      <formula>NOT(ISERROR(SEARCH("Congés",ACI2)))</formula>
    </cfRule>
    <cfRule type="containsText" dxfId="32285" priority="33894" stopIfTrue="1" operator="containsText" text="RTT">
      <formula>NOT(ISERROR(SEARCH("RTT",ACI2)))</formula>
    </cfRule>
    <cfRule type="containsText" dxfId="32284" priority="33895" stopIfTrue="1" operator="containsText" text="FORMATION">
      <formula>NOT(ISERROR(SEARCH("FORMATION",ACI2)))</formula>
    </cfRule>
    <cfRule type="containsText" dxfId="32283" priority="33896" stopIfTrue="1" operator="containsText" text="REPOS">
      <formula>NOT(ISERROR(SEARCH("REPOS",ACI2)))</formula>
    </cfRule>
  </conditionalFormatting>
  <conditionalFormatting sqref="ACI2">
    <cfRule type="containsText" dxfId="32282" priority="33887" stopIfTrue="1" operator="containsText" text="RECUP DEBIT">
      <formula>NOT(ISERROR(SEARCH("RECUP DEBIT",ACI2)))</formula>
    </cfRule>
    <cfRule type="containsText" dxfId="32281" priority="33888" stopIfTrue="1" operator="containsText" text="Bonification">
      <formula>NOT(ISERROR(SEARCH("Bonification",ACI2)))</formula>
    </cfRule>
  </conditionalFormatting>
  <conditionalFormatting sqref="ACI2">
    <cfRule type="expression" dxfId="32280" priority="33879" stopIfTrue="1">
      <formula>WEEKDAY(ACI$1)=1</formula>
    </cfRule>
    <cfRule type="expression" dxfId="32279" priority="33880" stopIfTrue="1">
      <formula>WEEKDAY(ACI$1)=7</formula>
    </cfRule>
    <cfRule type="containsText" dxfId="32278" priority="33881" stopIfTrue="1" operator="containsText" text="Maladie">
      <formula>NOT(ISERROR(SEARCH("Maladie",ACI2)))</formula>
    </cfRule>
    <cfRule type="endsWith" dxfId="32277" priority="33882" stopIfTrue="1" operator="endsWith" text="AT">
      <formula>RIGHT(ACI2,LEN("AT"))="AT"</formula>
    </cfRule>
    <cfRule type="containsText" dxfId="32276" priority="33883" stopIfTrue="1" operator="containsText" text="Congés">
      <formula>NOT(ISERROR(SEARCH("Congés",ACI2)))</formula>
    </cfRule>
    <cfRule type="containsText" dxfId="32275" priority="33884" stopIfTrue="1" operator="containsText" text="RTT">
      <formula>NOT(ISERROR(SEARCH("RTT",ACI2)))</formula>
    </cfRule>
    <cfRule type="containsText" dxfId="32274" priority="33885" stopIfTrue="1" operator="containsText" text="FORMATION">
      <formula>NOT(ISERROR(SEARCH("FORMATION",ACI2)))</formula>
    </cfRule>
    <cfRule type="containsText" dxfId="32273" priority="33886" stopIfTrue="1" operator="containsText" text="REPOS">
      <formula>NOT(ISERROR(SEARCH("REPOS",ACI2)))</formula>
    </cfRule>
  </conditionalFormatting>
  <conditionalFormatting sqref="ACI2">
    <cfRule type="containsText" dxfId="32272" priority="33877" stopIfTrue="1" operator="containsText" text="RECUP DEBIT">
      <formula>NOT(ISERROR(SEARCH("RECUP DEBIT",ACI2)))</formula>
    </cfRule>
    <cfRule type="containsText" dxfId="32271" priority="33878" stopIfTrue="1" operator="containsText" text="Bonification">
      <formula>NOT(ISERROR(SEARCH("Bonification",ACI2)))</formula>
    </cfRule>
  </conditionalFormatting>
  <conditionalFormatting sqref="ACI2">
    <cfRule type="expression" dxfId="32270" priority="33869" stopIfTrue="1">
      <formula>WEEKDAY(ACI$1)=1</formula>
    </cfRule>
    <cfRule type="expression" dxfId="32269" priority="33870" stopIfTrue="1">
      <formula>WEEKDAY(ACI$1)=7</formula>
    </cfRule>
    <cfRule type="containsText" dxfId="32268" priority="33871" stopIfTrue="1" operator="containsText" text="Maladie">
      <formula>NOT(ISERROR(SEARCH("Maladie",ACI2)))</formula>
    </cfRule>
    <cfRule type="endsWith" dxfId="32267" priority="33872" stopIfTrue="1" operator="endsWith" text="AT">
      <formula>RIGHT(ACI2,LEN("AT"))="AT"</formula>
    </cfRule>
    <cfRule type="containsText" dxfId="32266" priority="33873" stopIfTrue="1" operator="containsText" text="Congés">
      <formula>NOT(ISERROR(SEARCH("Congés",ACI2)))</formula>
    </cfRule>
    <cfRule type="containsText" dxfId="32265" priority="33874" stopIfTrue="1" operator="containsText" text="RTT">
      <formula>NOT(ISERROR(SEARCH("RTT",ACI2)))</formula>
    </cfRule>
    <cfRule type="containsText" dxfId="32264" priority="33875" stopIfTrue="1" operator="containsText" text="FORMATION">
      <formula>NOT(ISERROR(SEARCH("FORMATION",ACI2)))</formula>
    </cfRule>
    <cfRule type="containsText" dxfId="32263" priority="33876" stopIfTrue="1" operator="containsText" text="REPOS">
      <formula>NOT(ISERROR(SEARCH("REPOS",ACI2)))</formula>
    </cfRule>
  </conditionalFormatting>
  <conditionalFormatting sqref="ACI2">
    <cfRule type="containsText" dxfId="32262" priority="33867" stopIfTrue="1" operator="containsText" text="RECUP DEBIT">
      <formula>NOT(ISERROR(SEARCH("RECUP DEBIT",ACI2)))</formula>
    </cfRule>
    <cfRule type="containsText" dxfId="32261" priority="33868" stopIfTrue="1" operator="containsText" text="Bonification">
      <formula>NOT(ISERROR(SEARCH("Bonification",ACI2)))</formula>
    </cfRule>
  </conditionalFormatting>
  <conditionalFormatting sqref="ACI2">
    <cfRule type="expression" dxfId="32260" priority="33859" stopIfTrue="1">
      <formula>WEEKDAY(ACI$1)=1</formula>
    </cfRule>
    <cfRule type="expression" dxfId="32259" priority="33860" stopIfTrue="1">
      <formula>WEEKDAY(ACI$1)=7</formula>
    </cfRule>
    <cfRule type="containsText" dxfId="32258" priority="33861" stopIfTrue="1" operator="containsText" text="Maladie">
      <formula>NOT(ISERROR(SEARCH("Maladie",ACI2)))</formula>
    </cfRule>
    <cfRule type="endsWith" dxfId="32257" priority="33862" stopIfTrue="1" operator="endsWith" text="AT">
      <formula>RIGHT(ACI2,LEN("AT"))="AT"</formula>
    </cfRule>
    <cfRule type="containsText" dxfId="32256" priority="33863" stopIfTrue="1" operator="containsText" text="Congés">
      <formula>NOT(ISERROR(SEARCH("Congés",ACI2)))</formula>
    </cfRule>
    <cfRule type="containsText" dxfId="32255" priority="33864" stopIfTrue="1" operator="containsText" text="RTT">
      <formula>NOT(ISERROR(SEARCH("RTT",ACI2)))</formula>
    </cfRule>
    <cfRule type="containsText" dxfId="32254" priority="33865" stopIfTrue="1" operator="containsText" text="FORMATION">
      <formula>NOT(ISERROR(SEARCH("FORMATION",ACI2)))</formula>
    </cfRule>
    <cfRule type="containsText" dxfId="32253" priority="33866" stopIfTrue="1" operator="containsText" text="REPOS">
      <formula>NOT(ISERROR(SEARCH("REPOS",ACI2)))</formula>
    </cfRule>
  </conditionalFormatting>
  <conditionalFormatting sqref="ACI2">
    <cfRule type="containsText" dxfId="32252" priority="33857" stopIfTrue="1" operator="containsText" text="RECUP DEBIT">
      <formula>NOT(ISERROR(SEARCH("RECUP DEBIT",ACI2)))</formula>
    </cfRule>
    <cfRule type="containsText" dxfId="32251" priority="33858" stopIfTrue="1" operator="containsText" text="Bonification">
      <formula>NOT(ISERROR(SEARCH("Bonification",ACI2)))</formula>
    </cfRule>
  </conditionalFormatting>
  <conditionalFormatting sqref="ACI2">
    <cfRule type="containsText" dxfId="32250" priority="33855" stopIfTrue="1" operator="containsText" text="BONIFICATION">
      <formula>NOT(ISERROR(SEARCH("BONIFICATION",ACI2)))</formula>
    </cfRule>
    <cfRule type="containsText" dxfId="32249" priority="33856" stopIfTrue="1" operator="containsText" text="RECUP DEBIT">
      <formula>NOT(ISERROR(SEARCH("RECUP DEBIT",ACI2)))</formula>
    </cfRule>
  </conditionalFormatting>
  <conditionalFormatting sqref="ACI2">
    <cfRule type="containsText" dxfId="32248" priority="33854" stopIfTrue="1" operator="containsText" text="ENFANT MALADE">
      <formula>NOT(ISERROR(SEARCH("ENFANT MALADE",ACI2)))</formula>
    </cfRule>
  </conditionalFormatting>
  <conditionalFormatting sqref="ACI2">
    <cfRule type="expression" dxfId="32247" priority="33846" stopIfTrue="1">
      <formula>WEEKDAY(ACI$1)=1</formula>
    </cfRule>
    <cfRule type="expression" dxfId="32246" priority="33847" stopIfTrue="1">
      <formula>WEEKDAY(ACI$1)=7</formula>
    </cfRule>
    <cfRule type="containsText" dxfId="32245" priority="33848" stopIfTrue="1" operator="containsText" text="Maladie">
      <formula>NOT(ISERROR(SEARCH("Maladie",ACI2)))</formula>
    </cfRule>
    <cfRule type="endsWith" dxfId="32244" priority="33849" stopIfTrue="1" operator="endsWith" text="AT">
      <formula>RIGHT(ACI2,LEN("AT"))="AT"</formula>
    </cfRule>
    <cfRule type="containsText" dxfId="32243" priority="33850" stopIfTrue="1" operator="containsText" text="Congés">
      <formula>NOT(ISERROR(SEARCH("Congés",ACI2)))</formula>
    </cfRule>
    <cfRule type="containsText" dxfId="32242" priority="33851" stopIfTrue="1" operator="containsText" text="RTT">
      <formula>NOT(ISERROR(SEARCH("RTT",ACI2)))</formula>
    </cfRule>
    <cfRule type="containsText" dxfId="32241" priority="33852" stopIfTrue="1" operator="containsText" text="FORMATION">
      <formula>NOT(ISERROR(SEARCH("FORMATION",ACI2)))</formula>
    </cfRule>
    <cfRule type="containsText" dxfId="32240" priority="33853" stopIfTrue="1" operator="containsText" text="REPOS">
      <formula>NOT(ISERROR(SEARCH("REPOS",ACI2)))</formula>
    </cfRule>
  </conditionalFormatting>
  <conditionalFormatting sqref="ACI2">
    <cfRule type="containsText" dxfId="32239" priority="33844" stopIfTrue="1" operator="containsText" text="RECUP DEBIT">
      <formula>NOT(ISERROR(SEARCH("RECUP DEBIT",ACI2)))</formula>
    </cfRule>
    <cfRule type="containsText" dxfId="32238" priority="33845" stopIfTrue="1" operator="containsText" text="Bonification">
      <formula>NOT(ISERROR(SEARCH("Bonification",ACI2)))</formula>
    </cfRule>
  </conditionalFormatting>
  <conditionalFormatting sqref="ACI2">
    <cfRule type="expression" dxfId="32237" priority="33836" stopIfTrue="1">
      <formula>WEEKDAY(ACI$1)=1</formula>
    </cfRule>
    <cfRule type="expression" dxfId="32236" priority="33837" stopIfTrue="1">
      <formula>WEEKDAY(ACI$1)=7</formula>
    </cfRule>
    <cfRule type="containsText" dxfId="32235" priority="33838" stopIfTrue="1" operator="containsText" text="Maladie">
      <formula>NOT(ISERROR(SEARCH("Maladie",ACI2)))</formula>
    </cfRule>
    <cfRule type="endsWith" dxfId="32234" priority="33839" stopIfTrue="1" operator="endsWith" text="AT">
      <formula>RIGHT(ACI2,LEN("AT"))="AT"</formula>
    </cfRule>
    <cfRule type="containsText" dxfId="32233" priority="33840" stopIfTrue="1" operator="containsText" text="Congés">
      <formula>NOT(ISERROR(SEARCH("Congés",ACI2)))</formula>
    </cfRule>
    <cfRule type="containsText" dxfId="32232" priority="33841" stopIfTrue="1" operator="containsText" text="RTT">
      <formula>NOT(ISERROR(SEARCH("RTT",ACI2)))</formula>
    </cfRule>
    <cfRule type="containsText" dxfId="32231" priority="33842" stopIfTrue="1" operator="containsText" text="FORMATION">
      <formula>NOT(ISERROR(SEARCH("FORMATION",ACI2)))</formula>
    </cfRule>
    <cfRule type="containsText" dxfId="32230" priority="33843" stopIfTrue="1" operator="containsText" text="REPOS">
      <formula>NOT(ISERROR(SEARCH("REPOS",ACI2)))</formula>
    </cfRule>
  </conditionalFormatting>
  <conditionalFormatting sqref="ACI2">
    <cfRule type="containsText" dxfId="32229" priority="33834" stopIfTrue="1" operator="containsText" text="RECUP DEBIT">
      <formula>NOT(ISERROR(SEARCH("RECUP DEBIT",ACI2)))</formula>
    </cfRule>
    <cfRule type="containsText" dxfId="32228" priority="33835" stopIfTrue="1" operator="containsText" text="Bonification">
      <formula>NOT(ISERROR(SEARCH("Bonification",ACI2)))</formula>
    </cfRule>
  </conditionalFormatting>
  <conditionalFormatting sqref="ACI2">
    <cfRule type="expression" dxfId="32227" priority="33826" stopIfTrue="1">
      <formula>WEEKDAY(ACI$1)=1</formula>
    </cfRule>
    <cfRule type="expression" dxfId="32226" priority="33827" stopIfTrue="1">
      <formula>WEEKDAY(ACI$1)=7</formula>
    </cfRule>
    <cfRule type="containsText" dxfId="32225" priority="33828" stopIfTrue="1" operator="containsText" text="Maladie">
      <formula>NOT(ISERROR(SEARCH("Maladie",ACI2)))</formula>
    </cfRule>
    <cfRule type="endsWith" dxfId="32224" priority="33829" stopIfTrue="1" operator="endsWith" text="AT">
      <formula>RIGHT(ACI2,LEN("AT"))="AT"</formula>
    </cfRule>
    <cfRule type="containsText" dxfId="32223" priority="33830" stopIfTrue="1" operator="containsText" text="Congés">
      <formula>NOT(ISERROR(SEARCH("Congés",ACI2)))</formula>
    </cfRule>
    <cfRule type="containsText" dxfId="32222" priority="33831" stopIfTrue="1" operator="containsText" text="RTT">
      <formula>NOT(ISERROR(SEARCH("RTT",ACI2)))</formula>
    </cfRule>
    <cfRule type="containsText" dxfId="32221" priority="33832" stopIfTrue="1" operator="containsText" text="FORMATION">
      <formula>NOT(ISERROR(SEARCH("FORMATION",ACI2)))</formula>
    </cfRule>
    <cfRule type="containsText" dxfId="32220" priority="33833" stopIfTrue="1" operator="containsText" text="REPOS">
      <formula>NOT(ISERROR(SEARCH("REPOS",ACI2)))</formula>
    </cfRule>
  </conditionalFormatting>
  <conditionalFormatting sqref="ACI2">
    <cfRule type="containsText" dxfId="32219" priority="33824" stopIfTrue="1" operator="containsText" text="RECUP DEBIT">
      <formula>NOT(ISERROR(SEARCH("RECUP DEBIT",ACI2)))</formula>
    </cfRule>
    <cfRule type="containsText" dxfId="32218" priority="33825" stopIfTrue="1" operator="containsText" text="Bonification">
      <formula>NOT(ISERROR(SEARCH("Bonification",ACI2)))</formula>
    </cfRule>
  </conditionalFormatting>
  <conditionalFormatting sqref="ACY3">
    <cfRule type="expression" dxfId="32217" priority="33639" stopIfTrue="1">
      <formula>WEEKDAY(ACY$1)=1</formula>
    </cfRule>
    <cfRule type="expression" dxfId="32216" priority="33640" stopIfTrue="1">
      <formula>WEEKDAY(ACY$1)=7</formula>
    </cfRule>
    <cfRule type="containsText" dxfId="32215" priority="33641" stopIfTrue="1" operator="containsText" text="Maladie">
      <formula>NOT(ISERROR(SEARCH("Maladie",ACY3)))</formula>
    </cfRule>
    <cfRule type="endsWith" dxfId="32214" priority="33642" stopIfTrue="1" operator="endsWith" text="AT">
      <formula>RIGHT(ACY3,LEN("AT"))="AT"</formula>
    </cfRule>
    <cfRule type="containsText" dxfId="32213" priority="33643" stopIfTrue="1" operator="containsText" text="Congés">
      <formula>NOT(ISERROR(SEARCH("Congés",ACY3)))</formula>
    </cfRule>
    <cfRule type="containsText" dxfId="32212" priority="33644" stopIfTrue="1" operator="containsText" text="RTT">
      <formula>NOT(ISERROR(SEARCH("RTT",ACY3)))</formula>
    </cfRule>
    <cfRule type="containsText" dxfId="32211" priority="33645" stopIfTrue="1" operator="containsText" text="FORMATION">
      <formula>NOT(ISERROR(SEARCH("FORMATION",ACY3)))</formula>
    </cfRule>
    <cfRule type="containsText" dxfId="32210" priority="33646" stopIfTrue="1" operator="containsText" text="REPOS">
      <formula>NOT(ISERROR(SEARCH("REPOS",ACY3)))</formula>
    </cfRule>
  </conditionalFormatting>
  <conditionalFormatting sqref="ACY3">
    <cfRule type="containsText" dxfId="32209" priority="33637" stopIfTrue="1" operator="containsText" text="RECUP DEBIT">
      <formula>NOT(ISERROR(SEARCH("RECUP DEBIT",ACY3)))</formula>
    </cfRule>
    <cfRule type="containsText" dxfId="32208" priority="33638" stopIfTrue="1" operator="containsText" text="Bonification">
      <formula>NOT(ISERROR(SEARCH("Bonification",ACY3)))</formula>
    </cfRule>
  </conditionalFormatting>
  <conditionalFormatting sqref="ACY3">
    <cfRule type="containsText" dxfId="32207" priority="33635" stopIfTrue="1" operator="containsText" text="BONIFICATION">
      <formula>NOT(ISERROR(SEARCH("BONIFICATION",ACY3)))</formula>
    </cfRule>
    <cfRule type="containsText" dxfId="32206" priority="33636" stopIfTrue="1" operator="containsText" text="RECUP DEBIT">
      <formula>NOT(ISERROR(SEARCH("RECUP DEBIT",ACY3)))</formula>
    </cfRule>
  </conditionalFormatting>
  <conditionalFormatting sqref="ACY3">
    <cfRule type="containsText" dxfId="32205" priority="33634" stopIfTrue="1" operator="containsText" text="ENFANT MALADE">
      <formula>NOT(ISERROR(SEARCH("ENFANT MALADE",ACY3)))</formula>
    </cfRule>
  </conditionalFormatting>
  <conditionalFormatting sqref="ACY3">
    <cfRule type="containsText" dxfId="32204" priority="33632" stopIfTrue="1" operator="containsText" text="RECUP DEBIT">
      <formula>NOT(ISERROR(SEARCH("RECUP DEBIT",ACY3)))</formula>
    </cfRule>
    <cfRule type="containsText" dxfId="32203" priority="33633" stopIfTrue="1" operator="containsText" text="Bonification">
      <formula>NOT(ISERROR(SEARCH("Bonification",ACY3)))</formula>
    </cfRule>
  </conditionalFormatting>
  <conditionalFormatting sqref="ACY3">
    <cfRule type="expression" dxfId="32202" priority="33624" stopIfTrue="1">
      <formula>WEEKDAY(ACR$1)=1</formula>
    </cfRule>
    <cfRule type="expression" dxfId="32201" priority="33625" stopIfTrue="1">
      <formula>WEEKDAY(ACR$1)=7</formula>
    </cfRule>
    <cfRule type="containsText" dxfId="32200" priority="33626" stopIfTrue="1" operator="containsText" text="Maladie">
      <formula>NOT(ISERROR(SEARCH("Maladie",ACY3)))</formula>
    </cfRule>
    <cfRule type="endsWith" dxfId="32199" priority="33627" stopIfTrue="1" operator="endsWith" text="AT">
      <formula>RIGHT(ACY3,LEN("AT"))="AT"</formula>
    </cfRule>
    <cfRule type="containsText" dxfId="32198" priority="33628" stopIfTrue="1" operator="containsText" text="Congés">
      <formula>NOT(ISERROR(SEARCH("Congés",ACY3)))</formula>
    </cfRule>
    <cfRule type="containsText" dxfId="32197" priority="33629" stopIfTrue="1" operator="containsText" text="RTT">
      <formula>NOT(ISERROR(SEARCH("RTT",ACY3)))</formula>
    </cfRule>
    <cfRule type="containsText" dxfId="32196" priority="33630" stopIfTrue="1" operator="containsText" text="REPOS">
      <formula>NOT(ISERROR(SEARCH("REPOS",ACY3)))</formula>
    </cfRule>
    <cfRule type="containsText" dxfId="32195" priority="33631" stopIfTrue="1" operator="containsText" text="FORMATION">
      <formula>NOT(ISERROR(SEARCH("FORMATION",ACY3)))</formula>
    </cfRule>
  </conditionalFormatting>
  <conditionalFormatting sqref="ACY3">
    <cfRule type="expression" dxfId="32194" priority="33616" stopIfTrue="1">
      <formula>WEEKDAY(ACR$1)=1</formula>
    </cfRule>
    <cfRule type="expression" dxfId="32193" priority="33617" stopIfTrue="1">
      <formula>WEEKDAY(ACR$1)=7</formula>
    </cfRule>
    <cfRule type="containsText" dxfId="32192" priority="33618" stopIfTrue="1" operator="containsText" text="Maladie">
      <formula>NOT(ISERROR(SEARCH("Maladie",ACY3)))</formula>
    </cfRule>
    <cfRule type="endsWith" dxfId="32191" priority="33619" stopIfTrue="1" operator="endsWith" text="AT">
      <formula>RIGHT(ACY3,LEN("AT"))="AT"</formula>
    </cfRule>
    <cfRule type="containsText" dxfId="32190" priority="33620" stopIfTrue="1" operator="containsText" text="Congés">
      <formula>NOT(ISERROR(SEARCH("Congés",ACY3)))</formula>
    </cfRule>
    <cfRule type="containsText" dxfId="32189" priority="33621" stopIfTrue="1" operator="containsText" text="RTT">
      <formula>NOT(ISERROR(SEARCH("RTT",ACY3)))</formula>
    </cfRule>
    <cfRule type="containsText" dxfId="32188" priority="33622" stopIfTrue="1" operator="containsText" text="REPOS">
      <formula>NOT(ISERROR(SEARCH("REPOS",ACY3)))</formula>
    </cfRule>
    <cfRule type="containsText" dxfId="32187" priority="33623" stopIfTrue="1" operator="containsText" text="FORMATION">
      <formula>NOT(ISERROR(SEARCH("FORMATION",ACY3)))</formula>
    </cfRule>
  </conditionalFormatting>
  <conditionalFormatting sqref="ADF3">
    <cfRule type="expression" dxfId="32186" priority="33608" stopIfTrue="1">
      <formula>WEEKDAY(ADF$1)=1</formula>
    </cfRule>
    <cfRule type="expression" dxfId="32185" priority="33609" stopIfTrue="1">
      <formula>WEEKDAY(ADF$1)=7</formula>
    </cfRule>
    <cfRule type="containsText" dxfId="32184" priority="33610" stopIfTrue="1" operator="containsText" text="Maladie">
      <formula>NOT(ISERROR(SEARCH("Maladie",ADF3)))</formula>
    </cfRule>
    <cfRule type="endsWith" dxfId="32183" priority="33611" stopIfTrue="1" operator="endsWith" text="AT">
      <formula>RIGHT(ADF3,LEN("AT"))="AT"</formula>
    </cfRule>
    <cfRule type="containsText" dxfId="32182" priority="33612" stopIfTrue="1" operator="containsText" text="Congés">
      <formula>NOT(ISERROR(SEARCH("Congés",ADF3)))</formula>
    </cfRule>
    <cfRule type="containsText" dxfId="32181" priority="33613" stopIfTrue="1" operator="containsText" text="RTT">
      <formula>NOT(ISERROR(SEARCH("RTT",ADF3)))</formula>
    </cfRule>
    <cfRule type="containsText" dxfId="32180" priority="33614" stopIfTrue="1" operator="containsText" text="FORMATION">
      <formula>NOT(ISERROR(SEARCH("FORMATION",ADF3)))</formula>
    </cfRule>
    <cfRule type="containsText" dxfId="32179" priority="33615" stopIfTrue="1" operator="containsText" text="REPOS">
      <formula>NOT(ISERROR(SEARCH("REPOS",ADF3)))</formula>
    </cfRule>
  </conditionalFormatting>
  <conditionalFormatting sqref="ADF3">
    <cfRule type="containsText" dxfId="32178" priority="33606" stopIfTrue="1" operator="containsText" text="RECUP DEBIT">
      <formula>NOT(ISERROR(SEARCH("RECUP DEBIT",ADF3)))</formula>
    </cfRule>
    <cfRule type="containsText" dxfId="32177" priority="33607" stopIfTrue="1" operator="containsText" text="Bonification">
      <formula>NOT(ISERROR(SEARCH("Bonification",ADF3)))</formula>
    </cfRule>
  </conditionalFormatting>
  <conditionalFormatting sqref="ADF3">
    <cfRule type="containsText" dxfId="32176" priority="33604" stopIfTrue="1" operator="containsText" text="BONIFICATION">
      <formula>NOT(ISERROR(SEARCH("BONIFICATION",ADF3)))</formula>
    </cfRule>
    <cfRule type="containsText" dxfId="32175" priority="33605" stopIfTrue="1" operator="containsText" text="RECUP DEBIT">
      <formula>NOT(ISERROR(SEARCH("RECUP DEBIT",ADF3)))</formula>
    </cfRule>
  </conditionalFormatting>
  <conditionalFormatting sqref="ADF3">
    <cfRule type="containsText" dxfId="32174" priority="33603" stopIfTrue="1" operator="containsText" text="ENFANT MALADE">
      <formula>NOT(ISERROR(SEARCH("ENFANT MALADE",ADF3)))</formula>
    </cfRule>
  </conditionalFormatting>
  <conditionalFormatting sqref="ADF3">
    <cfRule type="containsText" dxfId="32173" priority="33601" stopIfTrue="1" operator="containsText" text="RECUP DEBIT">
      <formula>NOT(ISERROR(SEARCH("RECUP DEBIT",ADF3)))</formula>
    </cfRule>
    <cfRule type="containsText" dxfId="32172" priority="33602" stopIfTrue="1" operator="containsText" text="Bonification">
      <formula>NOT(ISERROR(SEARCH("Bonification",ADF3)))</formula>
    </cfRule>
  </conditionalFormatting>
  <conditionalFormatting sqref="ADF3">
    <cfRule type="expression" dxfId="32171" priority="33593" stopIfTrue="1">
      <formula>WEEKDAY(ACY$1)=1</formula>
    </cfRule>
    <cfRule type="expression" dxfId="32170" priority="33594" stopIfTrue="1">
      <formula>WEEKDAY(ACY$1)=7</formula>
    </cfRule>
    <cfRule type="containsText" dxfId="32169" priority="33595" stopIfTrue="1" operator="containsText" text="Maladie">
      <formula>NOT(ISERROR(SEARCH("Maladie",ADF3)))</formula>
    </cfRule>
    <cfRule type="endsWith" dxfId="32168" priority="33596" stopIfTrue="1" operator="endsWith" text="AT">
      <formula>RIGHT(ADF3,LEN("AT"))="AT"</formula>
    </cfRule>
    <cfRule type="containsText" dxfId="32167" priority="33597" stopIfTrue="1" operator="containsText" text="Congés">
      <formula>NOT(ISERROR(SEARCH("Congés",ADF3)))</formula>
    </cfRule>
    <cfRule type="containsText" dxfId="32166" priority="33598" stopIfTrue="1" operator="containsText" text="RTT">
      <formula>NOT(ISERROR(SEARCH("RTT",ADF3)))</formula>
    </cfRule>
    <cfRule type="containsText" dxfId="32165" priority="33599" stopIfTrue="1" operator="containsText" text="REPOS">
      <formula>NOT(ISERROR(SEARCH("REPOS",ADF3)))</formula>
    </cfRule>
    <cfRule type="containsText" dxfId="32164" priority="33600" stopIfTrue="1" operator="containsText" text="FORMATION">
      <formula>NOT(ISERROR(SEARCH("FORMATION",ADF3)))</formula>
    </cfRule>
  </conditionalFormatting>
  <conditionalFormatting sqref="ADG2:ADJ2">
    <cfRule type="expression" dxfId="32163" priority="23435" stopIfTrue="1">
      <formula>WEEKDAY(ADG$1)=1</formula>
    </cfRule>
    <cfRule type="expression" dxfId="32162" priority="23436" stopIfTrue="1">
      <formula>WEEKDAY(ADG$1)=7</formula>
    </cfRule>
    <cfRule type="containsText" dxfId="32161" priority="23437" stopIfTrue="1" operator="containsText" text="Maladie">
      <formula>NOT(ISERROR(SEARCH("Maladie",ADG2)))</formula>
    </cfRule>
    <cfRule type="endsWith" dxfId="32160" priority="23438" stopIfTrue="1" operator="endsWith" text="AT">
      <formula>RIGHT(ADG2,LEN("AT"))="AT"</formula>
    </cfRule>
    <cfRule type="containsText" dxfId="32159" priority="23439" stopIfTrue="1" operator="containsText" text="Congés">
      <formula>NOT(ISERROR(SEARCH("Congés",ADG2)))</formula>
    </cfRule>
    <cfRule type="containsText" dxfId="32158" priority="23440" stopIfTrue="1" operator="containsText" text="RTT">
      <formula>NOT(ISERROR(SEARCH("RTT",ADG2)))</formula>
    </cfRule>
    <cfRule type="containsText" dxfId="32157" priority="23441" stopIfTrue="1" operator="containsText" text="FORMATION">
      <formula>NOT(ISERROR(SEARCH("FORMATION",ADG2)))</formula>
    </cfRule>
    <cfRule type="containsText" dxfId="32156" priority="23442" stopIfTrue="1" operator="containsText" text="REPOS">
      <formula>NOT(ISERROR(SEARCH("REPOS",ADG2)))</formula>
    </cfRule>
  </conditionalFormatting>
  <conditionalFormatting sqref="ADG2:ADJ2">
    <cfRule type="containsText" dxfId="32155" priority="23433" stopIfTrue="1" operator="containsText" text="RECUP DEBIT">
      <formula>NOT(ISERROR(SEARCH("RECUP DEBIT",ADG2)))</formula>
    </cfRule>
    <cfRule type="containsText" dxfId="32154" priority="23434" stopIfTrue="1" operator="containsText" text="Bonification">
      <formula>NOT(ISERROR(SEARCH("Bonification",ADG2)))</formula>
    </cfRule>
  </conditionalFormatting>
  <conditionalFormatting sqref="ADG2:ADJ2">
    <cfRule type="containsText" dxfId="32153" priority="23431" stopIfTrue="1" operator="containsText" text="BONIFICATION">
      <formula>NOT(ISERROR(SEARCH("BONIFICATION",ADG2)))</formula>
    </cfRule>
    <cfRule type="containsText" dxfId="32152" priority="23432" stopIfTrue="1" operator="containsText" text="RECUP DEBIT">
      <formula>NOT(ISERROR(SEARCH("RECUP DEBIT",ADG2)))</formula>
    </cfRule>
  </conditionalFormatting>
  <conditionalFormatting sqref="ADG2:ADJ2">
    <cfRule type="containsText" dxfId="32151" priority="23430" stopIfTrue="1" operator="containsText" text="ENFANT MALADE">
      <formula>NOT(ISERROR(SEARCH("ENFANT MALADE",ADG2)))</formula>
    </cfRule>
  </conditionalFormatting>
  <conditionalFormatting sqref="ADG3:ADJ3">
    <cfRule type="expression" dxfId="32150" priority="23409" stopIfTrue="1">
      <formula>WEEKDAY(ADG$1)=1</formula>
    </cfRule>
    <cfRule type="expression" dxfId="32149" priority="23410" stopIfTrue="1">
      <formula>WEEKDAY(ADG$1)=7</formula>
    </cfRule>
    <cfRule type="containsText" dxfId="32148" priority="23411" stopIfTrue="1" operator="containsText" text="Maladie">
      <formula>NOT(ISERROR(SEARCH("Maladie",ADG3)))</formula>
    </cfRule>
    <cfRule type="endsWith" dxfId="32147" priority="23412" stopIfTrue="1" operator="endsWith" text="AT">
      <formula>RIGHT(ADG3,LEN("AT"))="AT"</formula>
    </cfRule>
    <cfRule type="containsText" dxfId="32146" priority="23413" stopIfTrue="1" operator="containsText" text="Congés">
      <formula>NOT(ISERROR(SEARCH("Congés",ADG3)))</formula>
    </cfRule>
    <cfRule type="containsText" dxfId="32145" priority="23414" stopIfTrue="1" operator="containsText" text="RTT">
      <formula>NOT(ISERROR(SEARCH("RTT",ADG3)))</formula>
    </cfRule>
    <cfRule type="containsText" dxfId="32144" priority="23415" stopIfTrue="1" operator="containsText" text="FORMATION">
      <formula>NOT(ISERROR(SEARCH("FORMATION",ADG3)))</formula>
    </cfRule>
    <cfRule type="containsText" dxfId="32143" priority="23416" stopIfTrue="1" operator="containsText" text="REPOS">
      <formula>NOT(ISERROR(SEARCH("REPOS",ADG3)))</formula>
    </cfRule>
  </conditionalFormatting>
  <conditionalFormatting sqref="ADG3:ADJ3">
    <cfRule type="containsText" dxfId="32142" priority="23407" stopIfTrue="1" operator="containsText" text="RECUP DEBIT">
      <formula>NOT(ISERROR(SEARCH("RECUP DEBIT",ADG3)))</formula>
    </cfRule>
    <cfRule type="containsText" dxfId="32141" priority="23408" stopIfTrue="1" operator="containsText" text="Bonification">
      <formula>NOT(ISERROR(SEARCH("Bonification",ADG3)))</formula>
    </cfRule>
  </conditionalFormatting>
  <conditionalFormatting sqref="ADG3:ADJ3">
    <cfRule type="containsText" dxfId="32140" priority="23405" stopIfTrue="1" operator="containsText" text="BONIFICATION">
      <formula>NOT(ISERROR(SEARCH("BONIFICATION",ADG3)))</formula>
    </cfRule>
    <cfRule type="containsText" dxfId="32139" priority="23406" stopIfTrue="1" operator="containsText" text="RECUP DEBIT">
      <formula>NOT(ISERROR(SEARCH("RECUP DEBIT",ADG3)))</formula>
    </cfRule>
  </conditionalFormatting>
  <conditionalFormatting sqref="ADG3:ADJ3">
    <cfRule type="containsText" dxfId="32138" priority="23404" stopIfTrue="1" operator="containsText" text="ENFANT MALADE">
      <formula>NOT(ISERROR(SEARCH("ENFANT MALADE",ADG3)))</formula>
    </cfRule>
  </conditionalFormatting>
  <conditionalFormatting sqref="ADH3">
    <cfRule type="expression" dxfId="32137" priority="23396" stopIfTrue="1">
      <formula>WEEKDAY(ADH$1)=1</formula>
    </cfRule>
    <cfRule type="expression" dxfId="32136" priority="23397" stopIfTrue="1">
      <formula>WEEKDAY(ADH$1)=7</formula>
    </cfRule>
    <cfRule type="containsText" dxfId="32135" priority="23398" stopIfTrue="1" operator="containsText" text="Maladie">
      <formula>NOT(ISERROR(SEARCH("Maladie",ADH3)))</formula>
    </cfRule>
    <cfRule type="endsWith" dxfId="32134" priority="23399" stopIfTrue="1" operator="endsWith" text="AT">
      <formula>RIGHT(ADH3,LEN("AT"))="AT"</formula>
    </cfRule>
    <cfRule type="containsText" dxfId="32133" priority="23400" stopIfTrue="1" operator="containsText" text="Congés">
      <formula>NOT(ISERROR(SEARCH("Congés",ADH3)))</formula>
    </cfRule>
    <cfRule type="containsText" dxfId="32132" priority="23401" stopIfTrue="1" operator="containsText" text="RTT">
      <formula>NOT(ISERROR(SEARCH("RTT",ADH3)))</formula>
    </cfRule>
    <cfRule type="containsText" dxfId="32131" priority="23402" stopIfTrue="1" operator="containsText" text="FORMATION">
      <formula>NOT(ISERROR(SEARCH("FORMATION",ADH3)))</formula>
    </cfRule>
    <cfRule type="containsText" dxfId="32130" priority="23403" stopIfTrue="1" operator="containsText" text="REPOS">
      <formula>NOT(ISERROR(SEARCH("REPOS",ADH3)))</formula>
    </cfRule>
  </conditionalFormatting>
  <conditionalFormatting sqref="ADH3">
    <cfRule type="containsText" dxfId="32129" priority="23394" stopIfTrue="1" operator="containsText" text="RECUP DEBIT">
      <formula>NOT(ISERROR(SEARCH("RECUP DEBIT",ADH3)))</formula>
    </cfRule>
    <cfRule type="containsText" dxfId="32128" priority="23395" stopIfTrue="1" operator="containsText" text="Bonification">
      <formula>NOT(ISERROR(SEARCH("Bonification",ADH3)))</formula>
    </cfRule>
  </conditionalFormatting>
  <conditionalFormatting sqref="ADG3:ADJ3">
    <cfRule type="expression" dxfId="32127" priority="23000" stopIfTrue="1">
      <formula>WEEKDAY(ADG$1)=1</formula>
    </cfRule>
    <cfRule type="expression" dxfId="32126" priority="23001" stopIfTrue="1">
      <formula>WEEKDAY(ADG$1)=7</formula>
    </cfRule>
    <cfRule type="containsText" dxfId="32125" priority="23002" stopIfTrue="1" operator="containsText" text="Maladie">
      <formula>NOT(ISERROR(SEARCH("Maladie",ADG3)))</formula>
    </cfRule>
    <cfRule type="endsWith" dxfId="32124" priority="23003" stopIfTrue="1" operator="endsWith" text="AT">
      <formula>RIGHT(ADG3,LEN("AT"))="AT"</formula>
    </cfRule>
    <cfRule type="containsText" dxfId="32123" priority="23004" stopIfTrue="1" operator="containsText" text="Congés">
      <formula>NOT(ISERROR(SEARCH("Congés",ADG3)))</formula>
    </cfRule>
    <cfRule type="containsText" dxfId="32122" priority="23005" stopIfTrue="1" operator="containsText" text="RTT">
      <formula>NOT(ISERROR(SEARCH("RTT",ADG3)))</formula>
    </cfRule>
    <cfRule type="containsText" dxfId="32121" priority="23006" stopIfTrue="1" operator="containsText" text="FORMATION">
      <formula>NOT(ISERROR(SEARCH("FORMATION",ADG3)))</formula>
    </cfRule>
    <cfRule type="containsText" dxfId="32120" priority="23007" stopIfTrue="1" operator="containsText" text="REPOS">
      <formula>NOT(ISERROR(SEARCH("REPOS",ADG3)))</formula>
    </cfRule>
  </conditionalFormatting>
  <conditionalFormatting sqref="ADG3:ADJ3">
    <cfRule type="containsText" dxfId="32119" priority="22998" stopIfTrue="1" operator="containsText" text="RECUP DEBIT">
      <formula>NOT(ISERROR(SEARCH("RECUP DEBIT",ADG3)))</formula>
    </cfRule>
    <cfRule type="containsText" dxfId="32118" priority="22999" stopIfTrue="1" operator="containsText" text="Bonification">
      <formula>NOT(ISERROR(SEARCH("Bonification",ADG3)))</formula>
    </cfRule>
  </conditionalFormatting>
  <conditionalFormatting sqref="ADG3:ADJ3">
    <cfRule type="containsText" dxfId="32117" priority="22996" stopIfTrue="1" operator="containsText" text="BONIFICATION">
      <formula>NOT(ISERROR(SEARCH("BONIFICATION",ADG3)))</formula>
    </cfRule>
    <cfRule type="containsText" dxfId="32116" priority="22997" stopIfTrue="1" operator="containsText" text="RECUP DEBIT">
      <formula>NOT(ISERROR(SEARCH("RECUP DEBIT",ADG3)))</formula>
    </cfRule>
  </conditionalFormatting>
  <conditionalFormatting sqref="ADG3:ADJ3">
    <cfRule type="containsText" dxfId="32115" priority="22995" stopIfTrue="1" operator="containsText" text="ENFANT MALADE">
      <formula>NOT(ISERROR(SEARCH("ENFANT MALADE",ADG3)))</formula>
    </cfRule>
  </conditionalFormatting>
  <conditionalFormatting sqref="ADH3">
    <cfRule type="expression" dxfId="32114" priority="22987" stopIfTrue="1">
      <formula>WEEKDAY(ADH$1)=1</formula>
    </cfRule>
    <cfRule type="expression" dxfId="32113" priority="22988" stopIfTrue="1">
      <formula>WEEKDAY(ADH$1)=7</formula>
    </cfRule>
    <cfRule type="containsText" dxfId="32112" priority="22989" stopIfTrue="1" operator="containsText" text="Maladie">
      <formula>NOT(ISERROR(SEARCH("Maladie",ADH3)))</formula>
    </cfRule>
    <cfRule type="endsWith" dxfId="32111" priority="22990" stopIfTrue="1" operator="endsWith" text="AT">
      <formula>RIGHT(ADH3,LEN("AT"))="AT"</formula>
    </cfRule>
    <cfRule type="containsText" dxfId="32110" priority="22991" stopIfTrue="1" operator="containsText" text="Congés">
      <formula>NOT(ISERROR(SEARCH("Congés",ADH3)))</formula>
    </cfRule>
    <cfRule type="containsText" dxfId="32109" priority="22992" stopIfTrue="1" operator="containsText" text="RTT">
      <formula>NOT(ISERROR(SEARCH("RTT",ADH3)))</formula>
    </cfRule>
    <cfRule type="containsText" dxfId="32108" priority="22993" stopIfTrue="1" operator="containsText" text="FORMATION">
      <formula>NOT(ISERROR(SEARCH("FORMATION",ADH3)))</formula>
    </cfRule>
    <cfRule type="containsText" dxfId="32107" priority="22994" stopIfTrue="1" operator="containsText" text="REPOS">
      <formula>NOT(ISERROR(SEARCH("REPOS",ADH3)))</formula>
    </cfRule>
  </conditionalFormatting>
  <conditionalFormatting sqref="ADH3">
    <cfRule type="containsText" dxfId="32106" priority="22985" stopIfTrue="1" operator="containsText" text="RECUP DEBIT">
      <formula>NOT(ISERROR(SEARCH("RECUP DEBIT",ADH3)))</formula>
    </cfRule>
    <cfRule type="containsText" dxfId="32105" priority="22986" stopIfTrue="1" operator="containsText" text="Bonification">
      <formula>NOT(ISERROR(SEARCH("Bonification",ADH3)))</formula>
    </cfRule>
  </conditionalFormatting>
  <conditionalFormatting sqref="ADJ3">
    <cfRule type="expression" dxfId="32104" priority="22977" stopIfTrue="1">
      <formula>WEEKDAY(ADJ$1)=1</formula>
    </cfRule>
    <cfRule type="expression" dxfId="32103" priority="22978" stopIfTrue="1">
      <formula>WEEKDAY(ADJ$1)=7</formula>
    </cfRule>
    <cfRule type="containsText" dxfId="32102" priority="22979" stopIfTrue="1" operator="containsText" text="Maladie">
      <formula>NOT(ISERROR(SEARCH("Maladie",ADJ3)))</formula>
    </cfRule>
    <cfRule type="endsWith" dxfId="32101" priority="22980" stopIfTrue="1" operator="endsWith" text="AT">
      <formula>RIGHT(ADJ3,LEN("AT"))="AT"</formula>
    </cfRule>
    <cfRule type="containsText" dxfId="32100" priority="22981" stopIfTrue="1" operator="containsText" text="Congés">
      <formula>NOT(ISERROR(SEARCH("Congés",ADJ3)))</formula>
    </cfRule>
    <cfRule type="containsText" dxfId="32099" priority="22982" stopIfTrue="1" operator="containsText" text="RTT">
      <formula>NOT(ISERROR(SEARCH("RTT",ADJ3)))</formula>
    </cfRule>
    <cfRule type="containsText" dxfId="32098" priority="22983" stopIfTrue="1" operator="containsText" text="FORMATION">
      <formula>NOT(ISERROR(SEARCH("FORMATION",ADJ3)))</formula>
    </cfRule>
    <cfRule type="containsText" dxfId="32097" priority="22984" stopIfTrue="1" operator="containsText" text="REPOS">
      <formula>NOT(ISERROR(SEARCH("REPOS",ADJ3)))</formula>
    </cfRule>
  </conditionalFormatting>
  <conditionalFormatting sqref="ADJ3">
    <cfRule type="containsText" dxfId="32096" priority="22975" stopIfTrue="1" operator="containsText" text="RECUP DEBIT">
      <formula>NOT(ISERROR(SEARCH("RECUP DEBIT",ADJ3)))</formula>
    </cfRule>
    <cfRule type="containsText" dxfId="32095" priority="22976" stopIfTrue="1" operator="containsText" text="Bonification">
      <formula>NOT(ISERROR(SEARCH("Bonification",ADJ3)))</formula>
    </cfRule>
  </conditionalFormatting>
  <conditionalFormatting sqref="ADG3">
    <cfRule type="expression" dxfId="32094" priority="22967" stopIfTrue="1">
      <formula>WEEKDAY(ADG$1)=1</formula>
    </cfRule>
    <cfRule type="expression" dxfId="32093" priority="22968" stopIfTrue="1">
      <formula>WEEKDAY(ADG$1)=7</formula>
    </cfRule>
    <cfRule type="containsText" dxfId="32092" priority="22969" stopIfTrue="1" operator="containsText" text="Maladie">
      <formula>NOT(ISERROR(SEARCH("Maladie",ADG3)))</formula>
    </cfRule>
    <cfRule type="endsWith" dxfId="32091" priority="22970" stopIfTrue="1" operator="endsWith" text="AT">
      <formula>RIGHT(ADG3,LEN("AT"))="AT"</formula>
    </cfRule>
    <cfRule type="containsText" dxfId="32090" priority="22971" stopIfTrue="1" operator="containsText" text="Congés">
      <formula>NOT(ISERROR(SEARCH("Congés",ADG3)))</formula>
    </cfRule>
    <cfRule type="containsText" dxfId="32089" priority="22972" stopIfTrue="1" operator="containsText" text="RTT">
      <formula>NOT(ISERROR(SEARCH("RTT",ADG3)))</formula>
    </cfRule>
    <cfRule type="containsText" dxfId="32088" priority="22973" stopIfTrue="1" operator="containsText" text="FORMATION">
      <formula>NOT(ISERROR(SEARCH("FORMATION",ADG3)))</formula>
    </cfRule>
    <cfRule type="containsText" dxfId="32087" priority="22974" stopIfTrue="1" operator="containsText" text="REPOS">
      <formula>NOT(ISERROR(SEARCH("REPOS",ADG3)))</formula>
    </cfRule>
  </conditionalFormatting>
  <conditionalFormatting sqref="ADG3">
    <cfRule type="containsText" dxfId="32086" priority="22965" stopIfTrue="1" operator="containsText" text="RECUP DEBIT">
      <formula>NOT(ISERROR(SEARCH("RECUP DEBIT",ADG3)))</formula>
    </cfRule>
    <cfRule type="containsText" dxfId="32085" priority="22966" stopIfTrue="1" operator="containsText" text="Bonification">
      <formula>NOT(ISERROR(SEARCH("Bonification",ADG3)))</formula>
    </cfRule>
  </conditionalFormatting>
  <conditionalFormatting sqref="ADG3">
    <cfRule type="containsText" dxfId="32084" priority="22963" stopIfTrue="1" operator="containsText" text="BONIFICATION">
      <formula>NOT(ISERROR(SEARCH("BONIFICATION",ADG3)))</formula>
    </cfRule>
    <cfRule type="containsText" dxfId="32083" priority="22964" stopIfTrue="1" operator="containsText" text="RECUP DEBIT">
      <formula>NOT(ISERROR(SEARCH("RECUP DEBIT",ADG3)))</formula>
    </cfRule>
  </conditionalFormatting>
  <conditionalFormatting sqref="ADG3">
    <cfRule type="containsText" dxfId="32082" priority="22962" stopIfTrue="1" operator="containsText" text="ENFANT MALADE">
      <formula>NOT(ISERROR(SEARCH("ENFANT MALADE",ADG3)))</formula>
    </cfRule>
  </conditionalFormatting>
  <conditionalFormatting sqref="ADG3">
    <cfRule type="expression" dxfId="32081" priority="22954" stopIfTrue="1">
      <formula>WEEKDAY(ADG$1)=1</formula>
    </cfRule>
    <cfRule type="expression" dxfId="32080" priority="22955" stopIfTrue="1">
      <formula>WEEKDAY(ADG$1)=7</formula>
    </cfRule>
    <cfRule type="containsText" dxfId="32079" priority="22956" stopIfTrue="1" operator="containsText" text="Maladie">
      <formula>NOT(ISERROR(SEARCH("Maladie",ADG3)))</formula>
    </cfRule>
    <cfRule type="endsWith" dxfId="32078" priority="22957" stopIfTrue="1" operator="endsWith" text="AT">
      <formula>RIGHT(ADG3,LEN("AT"))="AT"</formula>
    </cfRule>
    <cfRule type="containsText" dxfId="32077" priority="22958" stopIfTrue="1" operator="containsText" text="Congés">
      <formula>NOT(ISERROR(SEARCH("Congés",ADG3)))</formula>
    </cfRule>
    <cfRule type="containsText" dxfId="32076" priority="22959" stopIfTrue="1" operator="containsText" text="RTT">
      <formula>NOT(ISERROR(SEARCH("RTT",ADG3)))</formula>
    </cfRule>
    <cfRule type="containsText" dxfId="32075" priority="22960" stopIfTrue="1" operator="containsText" text="FORMATION">
      <formula>NOT(ISERROR(SEARCH("FORMATION",ADG3)))</formula>
    </cfRule>
    <cfRule type="containsText" dxfId="32074" priority="22961" stopIfTrue="1" operator="containsText" text="REPOS">
      <formula>NOT(ISERROR(SEARCH("REPOS",ADG3)))</formula>
    </cfRule>
  </conditionalFormatting>
  <conditionalFormatting sqref="ADG3">
    <cfRule type="containsText" dxfId="32073" priority="22952" stopIfTrue="1" operator="containsText" text="RECUP DEBIT">
      <formula>NOT(ISERROR(SEARCH("RECUP DEBIT",ADG3)))</formula>
    </cfRule>
    <cfRule type="containsText" dxfId="32072" priority="22953" stopIfTrue="1" operator="containsText" text="Bonification">
      <formula>NOT(ISERROR(SEARCH("Bonification",ADG3)))</formula>
    </cfRule>
  </conditionalFormatting>
  <conditionalFormatting sqref="ADG3">
    <cfRule type="expression" dxfId="32071" priority="22944" stopIfTrue="1">
      <formula>WEEKDAY(ADG$1)=1</formula>
    </cfRule>
    <cfRule type="expression" dxfId="32070" priority="22945" stopIfTrue="1">
      <formula>WEEKDAY(ADG$1)=7</formula>
    </cfRule>
    <cfRule type="containsText" dxfId="32069" priority="22946" stopIfTrue="1" operator="containsText" text="Maladie">
      <formula>NOT(ISERROR(SEARCH("Maladie",ADG3)))</formula>
    </cfRule>
    <cfRule type="endsWith" dxfId="32068" priority="22947" stopIfTrue="1" operator="endsWith" text="AT">
      <formula>RIGHT(ADG3,LEN("AT"))="AT"</formula>
    </cfRule>
    <cfRule type="containsText" dxfId="32067" priority="22948" stopIfTrue="1" operator="containsText" text="Congés">
      <formula>NOT(ISERROR(SEARCH("Congés",ADG3)))</formula>
    </cfRule>
    <cfRule type="containsText" dxfId="32066" priority="22949" stopIfTrue="1" operator="containsText" text="RTT">
      <formula>NOT(ISERROR(SEARCH("RTT",ADG3)))</formula>
    </cfRule>
    <cfRule type="containsText" dxfId="32065" priority="22950" stopIfTrue="1" operator="containsText" text="FORMATION">
      <formula>NOT(ISERROR(SEARCH("FORMATION",ADG3)))</formula>
    </cfRule>
    <cfRule type="containsText" dxfId="32064" priority="22951" stopIfTrue="1" operator="containsText" text="REPOS">
      <formula>NOT(ISERROR(SEARCH("REPOS",ADG3)))</formula>
    </cfRule>
  </conditionalFormatting>
  <conditionalFormatting sqref="ADG3">
    <cfRule type="containsText" dxfId="32063" priority="22942" stopIfTrue="1" operator="containsText" text="RECUP DEBIT">
      <formula>NOT(ISERROR(SEARCH("RECUP DEBIT",ADG3)))</formula>
    </cfRule>
    <cfRule type="containsText" dxfId="32062" priority="22943" stopIfTrue="1" operator="containsText" text="Bonification">
      <formula>NOT(ISERROR(SEARCH("Bonification",ADG3)))</formula>
    </cfRule>
  </conditionalFormatting>
  <conditionalFormatting sqref="ADG3">
    <cfRule type="expression" dxfId="32061" priority="22934" stopIfTrue="1">
      <formula>WEEKDAY(ADG$1)=1</formula>
    </cfRule>
    <cfRule type="expression" dxfId="32060" priority="22935" stopIfTrue="1">
      <formula>WEEKDAY(ADG$1)=7</formula>
    </cfRule>
    <cfRule type="containsText" dxfId="32059" priority="22936" stopIfTrue="1" operator="containsText" text="Maladie">
      <formula>NOT(ISERROR(SEARCH("Maladie",ADG3)))</formula>
    </cfRule>
    <cfRule type="endsWith" dxfId="32058" priority="22937" stopIfTrue="1" operator="endsWith" text="AT">
      <formula>RIGHT(ADG3,LEN("AT"))="AT"</formula>
    </cfRule>
    <cfRule type="containsText" dxfId="32057" priority="22938" stopIfTrue="1" operator="containsText" text="Congés">
      <formula>NOT(ISERROR(SEARCH("Congés",ADG3)))</formula>
    </cfRule>
    <cfRule type="containsText" dxfId="32056" priority="22939" stopIfTrue="1" operator="containsText" text="RTT">
      <formula>NOT(ISERROR(SEARCH("RTT",ADG3)))</formula>
    </cfRule>
    <cfRule type="containsText" dxfId="32055" priority="22940" stopIfTrue="1" operator="containsText" text="FORMATION">
      <formula>NOT(ISERROR(SEARCH("FORMATION",ADG3)))</formula>
    </cfRule>
    <cfRule type="containsText" dxfId="32054" priority="22941" stopIfTrue="1" operator="containsText" text="REPOS">
      <formula>NOT(ISERROR(SEARCH("REPOS",ADG3)))</formula>
    </cfRule>
  </conditionalFormatting>
  <conditionalFormatting sqref="ADG3">
    <cfRule type="containsText" dxfId="32053" priority="22932" stopIfTrue="1" operator="containsText" text="RECUP DEBIT">
      <formula>NOT(ISERROR(SEARCH("RECUP DEBIT",ADG3)))</formula>
    </cfRule>
    <cfRule type="containsText" dxfId="32052" priority="22933" stopIfTrue="1" operator="containsText" text="Bonification">
      <formula>NOT(ISERROR(SEARCH("Bonification",ADG3)))</formula>
    </cfRule>
  </conditionalFormatting>
  <conditionalFormatting sqref="ADG3">
    <cfRule type="expression" dxfId="32051" priority="22924" stopIfTrue="1">
      <formula>WEEKDAY(ADG$1)=1</formula>
    </cfRule>
    <cfRule type="expression" dxfId="32050" priority="22925" stopIfTrue="1">
      <formula>WEEKDAY(ADG$1)=7</formula>
    </cfRule>
    <cfRule type="containsText" dxfId="32049" priority="22926" stopIfTrue="1" operator="containsText" text="Maladie">
      <formula>NOT(ISERROR(SEARCH("Maladie",ADG3)))</formula>
    </cfRule>
    <cfRule type="endsWith" dxfId="32048" priority="22927" stopIfTrue="1" operator="endsWith" text="AT">
      <formula>RIGHT(ADG3,LEN("AT"))="AT"</formula>
    </cfRule>
    <cfRule type="containsText" dxfId="32047" priority="22928" stopIfTrue="1" operator="containsText" text="Congés">
      <formula>NOT(ISERROR(SEARCH("Congés",ADG3)))</formula>
    </cfRule>
    <cfRule type="containsText" dxfId="32046" priority="22929" stopIfTrue="1" operator="containsText" text="RTT">
      <formula>NOT(ISERROR(SEARCH("RTT",ADG3)))</formula>
    </cfRule>
    <cfRule type="containsText" dxfId="32045" priority="22930" stopIfTrue="1" operator="containsText" text="FORMATION">
      <formula>NOT(ISERROR(SEARCH("FORMATION",ADG3)))</formula>
    </cfRule>
    <cfRule type="containsText" dxfId="32044" priority="22931" stopIfTrue="1" operator="containsText" text="REPOS">
      <formula>NOT(ISERROR(SEARCH("REPOS",ADG3)))</formula>
    </cfRule>
  </conditionalFormatting>
  <conditionalFormatting sqref="ADG3">
    <cfRule type="containsText" dxfId="32043" priority="22922" stopIfTrue="1" operator="containsText" text="RECUP DEBIT">
      <formula>NOT(ISERROR(SEARCH("RECUP DEBIT",ADG3)))</formula>
    </cfRule>
    <cfRule type="containsText" dxfId="32042" priority="22923" stopIfTrue="1" operator="containsText" text="Bonification">
      <formula>NOT(ISERROR(SEARCH("Bonification",ADG3)))</formula>
    </cfRule>
  </conditionalFormatting>
  <conditionalFormatting sqref="ADG3">
    <cfRule type="containsText" dxfId="32041" priority="22920" stopIfTrue="1" operator="containsText" text="BONIFICATION">
      <formula>NOT(ISERROR(SEARCH("BONIFICATION",ADG3)))</formula>
    </cfRule>
    <cfRule type="containsText" dxfId="32040" priority="22921" stopIfTrue="1" operator="containsText" text="RECUP DEBIT">
      <formula>NOT(ISERROR(SEARCH("RECUP DEBIT",ADG3)))</formula>
    </cfRule>
  </conditionalFormatting>
  <conditionalFormatting sqref="ADG3">
    <cfRule type="containsText" dxfId="32039" priority="22919" stopIfTrue="1" operator="containsText" text="ENFANT MALADE">
      <formula>NOT(ISERROR(SEARCH("ENFANT MALADE",ADG3)))</formula>
    </cfRule>
  </conditionalFormatting>
  <conditionalFormatting sqref="ADG3">
    <cfRule type="expression" dxfId="32038" priority="22911" stopIfTrue="1">
      <formula>WEEKDAY(ADG$1)=1</formula>
    </cfRule>
    <cfRule type="expression" dxfId="32037" priority="22912" stopIfTrue="1">
      <formula>WEEKDAY(ADG$1)=7</formula>
    </cfRule>
    <cfRule type="containsText" dxfId="32036" priority="22913" stopIfTrue="1" operator="containsText" text="Maladie">
      <formula>NOT(ISERROR(SEARCH("Maladie",ADG3)))</formula>
    </cfRule>
    <cfRule type="endsWith" dxfId="32035" priority="22914" stopIfTrue="1" operator="endsWith" text="AT">
      <formula>RIGHT(ADG3,LEN("AT"))="AT"</formula>
    </cfRule>
    <cfRule type="containsText" dxfId="32034" priority="22915" stopIfTrue="1" operator="containsText" text="Congés">
      <formula>NOT(ISERROR(SEARCH("Congés",ADG3)))</formula>
    </cfRule>
    <cfRule type="containsText" dxfId="32033" priority="22916" stopIfTrue="1" operator="containsText" text="RTT">
      <formula>NOT(ISERROR(SEARCH("RTT",ADG3)))</formula>
    </cfRule>
    <cfRule type="containsText" dxfId="32032" priority="22917" stopIfTrue="1" operator="containsText" text="FORMATION">
      <formula>NOT(ISERROR(SEARCH("FORMATION",ADG3)))</formula>
    </cfRule>
    <cfRule type="containsText" dxfId="32031" priority="22918" stopIfTrue="1" operator="containsText" text="REPOS">
      <formula>NOT(ISERROR(SEARCH("REPOS",ADG3)))</formula>
    </cfRule>
  </conditionalFormatting>
  <conditionalFormatting sqref="ADG3">
    <cfRule type="containsText" dxfId="32030" priority="22909" stopIfTrue="1" operator="containsText" text="RECUP DEBIT">
      <formula>NOT(ISERROR(SEARCH("RECUP DEBIT",ADG3)))</formula>
    </cfRule>
    <cfRule type="containsText" dxfId="32029" priority="22910" stopIfTrue="1" operator="containsText" text="Bonification">
      <formula>NOT(ISERROR(SEARCH("Bonification",ADG3)))</formula>
    </cfRule>
  </conditionalFormatting>
  <conditionalFormatting sqref="ADG3">
    <cfRule type="expression" dxfId="32028" priority="22901" stopIfTrue="1">
      <formula>WEEKDAY(ADG$1)=1</formula>
    </cfRule>
    <cfRule type="expression" dxfId="32027" priority="22902" stopIfTrue="1">
      <formula>WEEKDAY(ADG$1)=7</formula>
    </cfRule>
    <cfRule type="containsText" dxfId="32026" priority="22903" stopIfTrue="1" operator="containsText" text="Maladie">
      <formula>NOT(ISERROR(SEARCH("Maladie",ADG3)))</formula>
    </cfRule>
    <cfRule type="endsWith" dxfId="32025" priority="22904" stopIfTrue="1" operator="endsWith" text="AT">
      <formula>RIGHT(ADG3,LEN("AT"))="AT"</formula>
    </cfRule>
    <cfRule type="containsText" dxfId="32024" priority="22905" stopIfTrue="1" operator="containsText" text="Congés">
      <formula>NOT(ISERROR(SEARCH("Congés",ADG3)))</formula>
    </cfRule>
    <cfRule type="containsText" dxfId="32023" priority="22906" stopIfTrue="1" operator="containsText" text="RTT">
      <formula>NOT(ISERROR(SEARCH("RTT",ADG3)))</formula>
    </cfRule>
    <cfRule type="containsText" dxfId="32022" priority="22907" stopIfTrue="1" operator="containsText" text="FORMATION">
      <formula>NOT(ISERROR(SEARCH("FORMATION",ADG3)))</formula>
    </cfRule>
    <cfRule type="containsText" dxfId="32021" priority="22908" stopIfTrue="1" operator="containsText" text="REPOS">
      <formula>NOT(ISERROR(SEARCH("REPOS",ADG3)))</formula>
    </cfRule>
  </conditionalFormatting>
  <conditionalFormatting sqref="ADG3">
    <cfRule type="containsText" dxfId="32020" priority="22899" stopIfTrue="1" operator="containsText" text="RECUP DEBIT">
      <formula>NOT(ISERROR(SEARCH("RECUP DEBIT",ADG3)))</formula>
    </cfRule>
    <cfRule type="containsText" dxfId="32019" priority="22900" stopIfTrue="1" operator="containsText" text="Bonification">
      <formula>NOT(ISERROR(SEARCH("Bonification",ADG3)))</formula>
    </cfRule>
  </conditionalFormatting>
  <conditionalFormatting sqref="ADG3">
    <cfRule type="expression" dxfId="32018" priority="22891" stopIfTrue="1">
      <formula>WEEKDAY(ADG$1)=1</formula>
    </cfRule>
    <cfRule type="expression" dxfId="32017" priority="22892" stopIfTrue="1">
      <formula>WEEKDAY(ADG$1)=7</formula>
    </cfRule>
    <cfRule type="containsText" dxfId="32016" priority="22893" stopIfTrue="1" operator="containsText" text="Maladie">
      <formula>NOT(ISERROR(SEARCH("Maladie",ADG3)))</formula>
    </cfRule>
    <cfRule type="endsWith" dxfId="32015" priority="22894" stopIfTrue="1" operator="endsWith" text="AT">
      <formula>RIGHT(ADG3,LEN("AT"))="AT"</formula>
    </cfRule>
    <cfRule type="containsText" dxfId="32014" priority="22895" stopIfTrue="1" operator="containsText" text="Congés">
      <formula>NOT(ISERROR(SEARCH("Congés",ADG3)))</formula>
    </cfRule>
    <cfRule type="containsText" dxfId="32013" priority="22896" stopIfTrue="1" operator="containsText" text="RTT">
      <formula>NOT(ISERROR(SEARCH("RTT",ADG3)))</formula>
    </cfRule>
    <cfRule type="containsText" dxfId="32012" priority="22897" stopIfTrue="1" operator="containsText" text="FORMATION">
      <formula>NOT(ISERROR(SEARCH("FORMATION",ADG3)))</formula>
    </cfRule>
    <cfRule type="containsText" dxfId="32011" priority="22898" stopIfTrue="1" operator="containsText" text="REPOS">
      <formula>NOT(ISERROR(SEARCH("REPOS",ADG3)))</formula>
    </cfRule>
  </conditionalFormatting>
  <conditionalFormatting sqref="ADG3">
    <cfRule type="containsText" dxfId="32010" priority="22889" stopIfTrue="1" operator="containsText" text="RECUP DEBIT">
      <formula>NOT(ISERROR(SEARCH("RECUP DEBIT",ADG3)))</formula>
    </cfRule>
    <cfRule type="containsText" dxfId="32009" priority="22890" stopIfTrue="1" operator="containsText" text="Bonification">
      <formula>NOT(ISERROR(SEARCH("Bonification",ADG3)))</formula>
    </cfRule>
  </conditionalFormatting>
  <conditionalFormatting sqref="ADG3">
    <cfRule type="expression" dxfId="32008" priority="22881" stopIfTrue="1">
      <formula>WEEKDAY(ADG$1)=1</formula>
    </cfRule>
    <cfRule type="expression" dxfId="32007" priority="22882" stopIfTrue="1">
      <formula>WEEKDAY(ADG$1)=7</formula>
    </cfRule>
    <cfRule type="containsText" dxfId="32006" priority="22883" stopIfTrue="1" operator="containsText" text="Maladie">
      <formula>NOT(ISERROR(SEARCH("Maladie",ADG3)))</formula>
    </cfRule>
    <cfRule type="endsWith" dxfId="32005" priority="22884" stopIfTrue="1" operator="endsWith" text="AT">
      <formula>RIGHT(ADG3,LEN("AT"))="AT"</formula>
    </cfRule>
    <cfRule type="containsText" dxfId="32004" priority="22885" stopIfTrue="1" operator="containsText" text="Congés">
      <formula>NOT(ISERROR(SEARCH("Congés",ADG3)))</formula>
    </cfRule>
    <cfRule type="containsText" dxfId="32003" priority="22886" stopIfTrue="1" operator="containsText" text="RTT">
      <formula>NOT(ISERROR(SEARCH("RTT",ADG3)))</formula>
    </cfRule>
    <cfRule type="containsText" dxfId="32002" priority="22887" stopIfTrue="1" operator="containsText" text="FORMATION">
      <formula>NOT(ISERROR(SEARCH("FORMATION",ADG3)))</formula>
    </cfRule>
    <cfRule type="containsText" dxfId="32001" priority="22888" stopIfTrue="1" operator="containsText" text="REPOS">
      <formula>NOT(ISERROR(SEARCH("REPOS",ADG3)))</formula>
    </cfRule>
  </conditionalFormatting>
  <conditionalFormatting sqref="ADG3">
    <cfRule type="containsText" dxfId="32000" priority="22879" stopIfTrue="1" operator="containsText" text="RECUP DEBIT">
      <formula>NOT(ISERROR(SEARCH("RECUP DEBIT",ADG3)))</formula>
    </cfRule>
    <cfRule type="containsText" dxfId="31999" priority="22880" stopIfTrue="1" operator="containsText" text="Bonification">
      <formula>NOT(ISERROR(SEARCH("Bonification",ADG3)))</formula>
    </cfRule>
  </conditionalFormatting>
  <conditionalFormatting sqref="ADG3">
    <cfRule type="expression" dxfId="31998" priority="22871" stopIfTrue="1">
      <formula>WEEKDAY(ADG$1)=1</formula>
    </cfRule>
    <cfRule type="expression" dxfId="31997" priority="22872" stopIfTrue="1">
      <formula>WEEKDAY(ADG$1)=7</formula>
    </cfRule>
    <cfRule type="containsText" dxfId="31996" priority="22873" stopIfTrue="1" operator="containsText" text="Maladie">
      <formula>NOT(ISERROR(SEARCH("Maladie",ADG3)))</formula>
    </cfRule>
    <cfRule type="endsWith" dxfId="31995" priority="22874" stopIfTrue="1" operator="endsWith" text="AT">
      <formula>RIGHT(ADG3,LEN("AT"))="AT"</formula>
    </cfRule>
    <cfRule type="containsText" dxfId="31994" priority="22875" stopIfTrue="1" operator="containsText" text="Congés">
      <formula>NOT(ISERROR(SEARCH("Congés",ADG3)))</formula>
    </cfRule>
    <cfRule type="containsText" dxfId="31993" priority="22876" stopIfTrue="1" operator="containsText" text="RTT">
      <formula>NOT(ISERROR(SEARCH("RTT",ADG3)))</formula>
    </cfRule>
    <cfRule type="containsText" dxfId="31992" priority="22877" stopIfTrue="1" operator="containsText" text="FORMATION">
      <formula>NOT(ISERROR(SEARCH("FORMATION",ADG3)))</formula>
    </cfRule>
    <cfRule type="containsText" dxfId="31991" priority="22878" stopIfTrue="1" operator="containsText" text="REPOS">
      <formula>NOT(ISERROR(SEARCH("REPOS",ADG3)))</formula>
    </cfRule>
  </conditionalFormatting>
  <conditionalFormatting sqref="ADG3">
    <cfRule type="containsText" dxfId="31990" priority="22869" stopIfTrue="1" operator="containsText" text="RECUP DEBIT">
      <formula>NOT(ISERROR(SEARCH("RECUP DEBIT",ADG3)))</formula>
    </cfRule>
    <cfRule type="containsText" dxfId="31989" priority="22870" stopIfTrue="1" operator="containsText" text="Bonification">
      <formula>NOT(ISERROR(SEARCH("Bonification",ADG3)))</formula>
    </cfRule>
  </conditionalFormatting>
  <conditionalFormatting sqref="ADG3">
    <cfRule type="expression" dxfId="31988" priority="22861" stopIfTrue="1">
      <formula>WEEKDAY(ADG$1)=1</formula>
    </cfRule>
    <cfRule type="expression" dxfId="31987" priority="22862" stopIfTrue="1">
      <formula>WEEKDAY(ADG$1)=7</formula>
    </cfRule>
    <cfRule type="containsText" dxfId="31986" priority="22863" stopIfTrue="1" operator="containsText" text="Maladie">
      <formula>NOT(ISERROR(SEARCH("Maladie",ADG3)))</formula>
    </cfRule>
    <cfRule type="endsWith" dxfId="31985" priority="22864" stopIfTrue="1" operator="endsWith" text="AT">
      <formula>RIGHT(ADG3,LEN("AT"))="AT"</formula>
    </cfRule>
    <cfRule type="containsText" dxfId="31984" priority="22865" stopIfTrue="1" operator="containsText" text="Congés">
      <formula>NOT(ISERROR(SEARCH("Congés",ADG3)))</formula>
    </cfRule>
    <cfRule type="containsText" dxfId="31983" priority="22866" stopIfTrue="1" operator="containsText" text="RTT">
      <formula>NOT(ISERROR(SEARCH("RTT",ADG3)))</formula>
    </cfRule>
    <cfRule type="containsText" dxfId="31982" priority="22867" stopIfTrue="1" operator="containsText" text="FORMATION">
      <formula>NOT(ISERROR(SEARCH("FORMATION",ADG3)))</formula>
    </cfRule>
    <cfRule type="containsText" dxfId="31981" priority="22868" stopIfTrue="1" operator="containsText" text="REPOS">
      <formula>NOT(ISERROR(SEARCH("REPOS",ADG3)))</formula>
    </cfRule>
  </conditionalFormatting>
  <conditionalFormatting sqref="ADG3">
    <cfRule type="containsText" dxfId="31980" priority="22859" stopIfTrue="1" operator="containsText" text="RECUP DEBIT">
      <formula>NOT(ISERROR(SEARCH("RECUP DEBIT",ADG3)))</formula>
    </cfRule>
    <cfRule type="containsText" dxfId="31979" priority="22860" stopIfTrue="1" operator="containsText" text="Bonification">
      <formula>NOT(ISERROR(SEARCH("Bonification",ADG3)))</formula>
    </cfRule>
  </conditionalFormatting>
  <conditionalFormatting sqref="ADG3">
    <cfRule type="containsText" dxfId="31978" priority="22857" stopIfTrue="1" operator="containsText" text="BONIFICATION">
      <formula>NOT(ISERROR(SEARCH("BONIFICATION",ADG3)))</formula>
    </cfRule>
    <cfRule type="containsText" dxfId="31977" priority="22858" stopIfTrue="1" operator="containsText" text="RECUP DEBIT">
      <formula>NOT(ISERROR(SEARCH("RECUP DEBIT",ADG3)))</formula>
    </cfRule>
  </conditionalFormatting>
  <conditionalFormatting sqref="ADG3">
    <cfRule type="containsText" dxfId="31976" priority="22856" stopIfTrue="1" operator="containsText" text="ENFANT MALADE">
      <formula>NOT(ISERROR(SEARCH("ENFANT MALADE",ADG3)))</formula>
    </cfRule>
  </conditionalFormatting>
  <conditionalFormatting sqref="ADG3">
    <cfRule type="expression" dxfId="31975" priority="22848" stopIfTrue="1">
      <formula>WEEKDAY(ADG$1)=1</formula>
    </cfRule>
    <cfRule type="expression" dxfId="31974" priority="22849" stopIfTrue="1">
      <formula>WEEKDAY(ADG$1)=7</formula>
    </cfRule>
    <cfRule type="containsText" dxfId="31973" priority="22850" stopIfTrue="1" operator="containsText" text="Maladie">
      <formula>NOT(ISERROR(SEARCH("Maladie",ADG3)))</formula>
    </cfRule>
    <cfRule type="endsWith" dxfId="31972" priority="22851" stopIfTrue="1" operator="endsWith" text="AT">
      <formula>RIGHT(ADG3,LEN("AT"))="AT"</formula>
    </cfRule>
    <cfRule type="containsText" dxfId="31971" priority="22852" stopIfTrue="1" operator="containsText" text="Congés">
      <formula>NOT(ISERROR(SEARCH("Congés",ADG3)))</formula>
    </cfRule>
    <cfRule type="containsText" dxfId="31970" priority="22853" stopIfTrue="1" operator="containsText" text="RTT">
      <formula>NOT(ISERROR(SEARCH("RTT",ADG3)))</formula>
    </cfRule>
    <cfRule type="containsText" dxfId="31969" priority="22854" stopIfTrue="1" operator="containsText" text="FORMATION">
      <formula>NOT(ISERROR(SEARCH("FORMATION",ADG3)))</formula>
    </cfRule>
    <cfRule type="containsText" dxfId="31968" priority="22855" stopIfTrue="1" operator="containsText" text="REPOS">
      <formula>NOT(ISERROR(SEARCH("REPOS",ADG3)))</formula>
    </cfRule>
  </conditionalFormatting>
  <conditionalFormatting sqref="ADG3">
    <cfRule type="containsText" dxfId="31967" priority="22846" stopIfTrue="1" operator="containsText" text="RECUP DEBIT">
      <formula>NOT(ISERROR(SEARCH("RECUP DEBIT",ADG3)))</formula>
    </cfRule>
    <cfRule type="containsText" dxfId="31966" priority="22847" stopIfTrue="1" operator="containsText" text="Bonification">
      <formula>NOT(ISERROR(SEARCH("Bonification",ADG3)))</formula>
    </cfRule>
  </conditionalFormatting>
  <conditionalFormatting sqref="ADG3">
    <cfRule type="expression" dxfId="31965" priority="22838" stopIfTrue="1">
      <formula>WEEKDAY(ADG$1)=1</formula>
    </cfRule>
    <cfRule type="expression" dxfId="31964" priority="22839" stopIfTrue="1">
      <formula>WEEKDAY(ADG$1)=7</formula>
    </cfRule>
    <cfRule type="containsText" dxfId="31963" priority="22840" stopIfTrue="1" operator="containsText" text="Maladie">
      <formula>NOT(ISERROR(SEARCH("Maladie",ADG3)))</formula>
    </cfRule>
    <cfRule type="endsWith" dxfId="31962" priority="22841" stopIfTrue="1" operator="endsWith" text="AT">
      <formula>RIGHT(ADG3,LEN("AT"))="AT"</formula>
    </cfRule>
    <cfRule type="containsText" dxfId="31961" priority="22842" stopIfTrue="1" operator="containsText" text="Congés">
      <formula>NOT(ISERROR(SEARCH("Congés",ADG3)))</formula>
    </cfRule>
    <cfRule type="containsText" dxfId="31960" priority="22843" stopIfTrue="1" operator="containsText" text="RTT">
      <formula>NOT(ISERROR(SEARCH("RTT",ADG3)))</formula>
    </cfRule>
    <cfRule type="containsText" dxfId="31959" priority="22844" stopIfTrue="1" operator="containsText" text="FORMATION">
      <formula>NOT(ISERROR(SEARCH("FORMATION",ADG3)))</formula>
    </cfRule>
    <cfRule type="containsText" dxfId="31958" priority="22845" stopIfTrue="1" operator="containsText" text="REPOS">
      <formula>NOT(ISERROR(SEARCH("REPOS",ADG3)))</formula>
    </cfRule>
  </conditionalFormatting>
  <conditionalFormatting sqref="ADG3">
    <cfRule type="containsText" dxfId="31957" priority="22836" stopIfTrue="1" operator="containsText" text="RECUP DEBIT">
      <formula>NOT(ISERROR(SEARCH("RECUP DEBIT",ADG3)))</formula>
    </cfRule>
    <cfRule type="containsText" dxfId="31956" priority="22837" stopIfTrue="1" operator="containsText" text="Bonification">
      <formula>NOT(ISERROR(SEARCH("Bonification",ADG3)))</formula>
    </cfRule>
  </conditionalFormatting>
  <conditionalFormatting sqref="ADI3:ADJ3">
    <cfRule type="expression" dxfId="31955" priority="22828" stopIfTrue="1">
      <formula>WEEKDAY(ADI$1)=1</formula>
    </cfRule>
    <cfRule type="expression" dxfId="31954" priority="22829" stopIfTrue="1">
      <formula>WEEKDAY(ADI$1)=7</formula>
    </cfRule>
    <cfRule type="containsText" dxfId="31953" priority="22830" stopIfTrue="1" operator="containsText" text="Maladie">
      <formula>NOT(ISERROR(SEARCH("Maladie",ADI3)))</formula>
    </cfRule>
    <cfRule type="endsWith" dxfId="31952" priority="22831" stopIfTrue="1" operator="endsWith" text="AT">
      <formula>RIGHT(ADI3,LEN("AT"))="AT"</formula>
    </cfRule>
    <cfRule type="containsText" dxfId="31951" priority="22832" stopIfTrue="1" operator="containsText" text="Congés">
      <formula>NOT(ISERROR(SEARCH("Congés",ADI3)))</formula>
    </cfRule>
    <cfRule type="containsText" dxfId="31950" priority="22833" stopIfTrue="1" operator="containsText" text="RTT">
      <formula>NOT(ISERROR(SEARCH("RTT",ADI3)))</formula>
    </cfRule>
    <cfRule type="containsText" dxfId="31949" priority="22834" stopIfTrue="1" operator="containsText" text="FORMATION">
      <formula>NOT(ISERROR(SEARCH("FORMATION",ADI3)))</formula>
    </cfRule>
    <cfRule type="containsText" dxfId="31948" priority="22835" stopIfTrue="1" operator="containsText" text="REPOS">
      <formula>NOT(ISERROR(SEARCH("REPOS",ADI3)))</formula>
    </cfRule>
  </conditionalFormatting>
  <conditionalFormatting sqref="ADI3:ADJ3">
    <cfRule type="containsText" dxfId="31947" priority="22826" stopIfTrue="1" operator="containsText" text="RECUP DEBIT">
      <formula>NOT(ISERROR(SEARCH("RECUP DEBIT",ADI3)))</formula>
    </cfRule>
    <cfRule type="containsText" dxfId="31946" priority="22827" stopIfTrue="1" operator="containsText" text="Bonification">
      <formula>NOT(ISERROR(SEARCH("Bonification",ADI3)))</formula>
    </cfRule>
  </conditionalFormatting>
  <conditionalFormatting sqref="ADI3:ADJ3">
    <cfRule type="containsText" dxfId="31945" priority="22824" stopIfTrue="1" operator="containsText" text="BONIFICATION">
      <formula>NOT(ISERROR(SEARCH("BONIFICATION",ADI3)))</formula>
    </cfRule>
    <cfRule type="containsText" dxfId="31944" priority="22825" stopIfTrue="1" operator="containsText" text="RECUP DEBIT">
      <formula>NOT(ISERROR(SEARCH("RECUP DEBIT",ADI3)))</formula>
    </cfRule>
  </conditionalFormatting>
  <conditionalFormatting sqref="ADI3:ADJ3">
    <cfRule type="containsText" dxfId="31943" priority="22823" stopIfTrue="1" operator="containsText" text="ENFANT MALADE">
      <formula>NOT(ISERROR(SEARCH("ENFANT MALADE",ADI3)))</formula>
    </cfRule>
  </conditionalFormatting>
  <conditionalFormatting sqref="ADJ3">
    <cfRule type="expression" dxfId="31942" priority="22815" stopIfTrue="1">
      <formula>WEEKDAY(ADJ$1)=1</formula>
    </cfRule>
    <cfRule type="expression" dxfId="31941" priority="22816" stopIfTrue="1">
      <formula>WEEKDAY(ADJ$1)=7</formula>
    </cfRule>
    <cfRule type="containsText" dxfId="31940" priority="22817" stopIfTrue="1" operator="containsText" text="Maladie">
      <formula>NOT(ISERROR(SEARCH("Maladie",ADJ3)))</formula>
    </cfRule>
    <cfRule type="endsWith" dxfId="31939" priority="22818" stopIfTrue="1" operator="endsWith" text="AT">
      <formula>RIGHT(ADJ3,LEN("AT"))="AT"</formula>
    </cfRule>
    <cfRule type="containsText" dxfId="31938" priority="22819" stopIfTrue="1" operator="containsText" text="Congés">
      <formula>NOT(ISERROR(SEARCH("Congés",ADJ3)))</formula>
    </cfRule>
    <cfRule type="containsText" dxfId="31937" priority="22820" stopIfTrue="1" operator="containsText" text="RTT">
      <formula>NOT(ISERROR(SEARCH("RTT",ADJ3)))</formula>
    </cfRule>
    <cfRule type="containsText" dxfId="31936" priority="22821" stopIfTrue="1" operator="containsText" text="FORMATION">
      <formula>NOT(ISERROR(SEARCH("FORMATION",ADJ3)))</formula>
    </cfRule>
    <cfRule type="containsText" dxfId="31935" priority="22822" stopIfTrue="1" operator="containsText" text="REPOS">
      <formula>NOT(ISERROR(SEARCH("REPOS",ADJ3)))</formula>
    </cfRule>
  </conditionalFormatting>
  <conditionalFormatting sqref="ADJ3">
    <cfRule type="containsText" dxfId="31934" priority="22813" stopIfTrue="1" operator="containsText" text="RECUP DEBIT">
      <formula>NOT(ISERROR(SEARCH("RECUP DEBIT",ADJ3)))</formula>
    </cfRule>
    <cfRule type="containsText" dxfId="31933" priority="22814" stopIfTrue="1" operator="containsText" text="Bonification">
      <formula>NOT(ISERROR(SEARCH("Bonification",ADJ3)))</formula>
    </cfRule>
  </conditionalFormatting>
  <conditionalFormatting sqref="ADJ3">
    <cfRule type="expression" dxfId="31932" priority="22805" stopIfTrue="1">
      <formula>WEEKDAY(ADJ$1)=1</formula>
    </cfRule>
    <cfRule type="expression" dxfId="31931" priority="22806" stopIfTrue="1">
      <formula>WEEKDAY(ADJ$1)=7</formula>
    </cfRule>
    <cfRule type="containsText" dxfId="31930" priority="22807" stopIfTrue="1" operator="containsText" text="Maladie">
      <formula>NOT(ISERROR(SEARCH("Maladie",ADJ3)))</formula>
    </cfRule>
    <cfRule type="endsWith" dxfId="31929" priority="22808" stopIfTrue="1" operator="endsWith" text="AT">
      <formula>RIGHT(ADJ3,LEN("AT"))="AT"</formula>
    </cfRule>
    <cfRule type="containsText" dxfId="31928" priority="22809" stopIfTrue="1" operator="containsText" text="Congés">
      <formula>NOT(ISERROR(SEARCH("Congés",ADJ3)))</formula>
    </cfRule>
    <cfRule type="containsText" dxfId="31927" priority="22810" stopIfTrue="1" operator="containsText" text="RTT">
      <formula>NOT(ISERROR(SEARCH("RTT",ADJ3)))</formula>
    </cfRule>
    <cfRule type="containsText" dxfId="31926" priority="22811" stopIfTrue="1" operator="containsText" text="FORMATION">
      <formula>NOT(ISERROR(SEARCH("FORMATION",ADJ3)))</formula>
    </cfRule>
    <cfRule type="containsText" dxfId="31925" priority="22812" stopIfTrue="1" operator="containsText" text="REPOS">
      <formula>NOT(ISERROR(SEARCH("REPOS",ADJ3)))</formula>
    </cfRule>
  </conditionalFormatting>
  <conditionalFormatting sqref="ADJ3">
    <cfRule type="containsText" dxfId="31924" priority="22803" stopIfTrue="1" operator="containsText" text="RECUP DEBIT">
      <formula>NOT(ISERROR(SEARCH("RECUP DEBIT",ADJ3)))</formula>
    </cfRule>
    <cfRule type="containsText" dxfId="31923" priority="22804" stopIfTrue="1" operator="containsText" text="Bonification">
      <formula>NOT(ISERROR(SEARCH("Bonification",ADJ3)))</formula>
    </cfRule>
  </conditionalFormatting>
  <conditionalFormatting sqref="ADI3">
    <cfRule type="expression" dxfId="31922" priority="22795" stopIfTrue="1">
      <formula>WEEKDAY(ADI$1)=1</formula>
    </cfRule>
    <cfRule type="expression" dxfId="31921" priority="22796" stopIfTrue="1">
      <formula>WEEKDAY(ADI$1)=7</formula>
    </cfRule>
    <cfRule type="containsText" dxfId="31920" priority="22797" stopIfTrue="1" operator="containsText" text="Maladie">
      <formula>NOT(ISERROR(SEARCH("Maladie",ADI3)))</formula>
    </cfRule>
    <cfRule type="endsWith" dxfId="31919" priority="22798" stopIfTrue="1" operator="endsWith" text="AT">
      <formula>RIGHT(ADI3,LEN("AT"))="AT"</formula>
    </cfRule>
    <cfRule type="containsText" dxfId="31918" priority="22799" stopIfTrue="1" operator="containsText" text="Congés">
      <formula>NOT(ISERROR(SEARCH("Congés",ADI3)))</formula>
    </cfRule>
    <cfRule type="containsText" dxfId="31917" priority="22800" stopIfTrue="1" operator="containsText" text="RTT">
      <formula>NOT(ISERROR(SEARCH("RTT",ADI3)))</formula>
    </cfRule>
    <cfRule type="containsText" dxfId="31916" priority="22801" stopIfTrue="1" operator="containsText" text="FORMATION">
      <formula>NOT(ISERROR(SEARCH("FORMATION",ADI3)))</formula>
    </cfRule>
    <cfRule type="containsText" dxfId="31915" priority="22802" stopIfTrue="1" operator="containsText" text="REPOS">
      <formula>NOT(ISERROR(SEARCH("REPOS",ADI3)))</formula>
    </cfRule>
  </conditionalFormatting>
  <conditionalFormatting sqref="ADI3">
    <cfRule type="containsText" dxfId="31914" priority="22793" stopIfTrue="1" operator="containsText" text="RECUP DEBIT">
      <formula>NOT(ISERROR(SEARCH("RECUP DEBIT",ADI3)))</formula>
    </cfRule>
    <cfRule type="containsText" dxfId="31913" priority="22794" stopIfTrue="1" operator="containsText" text="Bonification">
      <formula>NOT(ISERROR(SEARCH("Bonification",ADI3)))</formula>
    </cfRule>
  </conditionalFormatting>
  <conditionalFormatting sqref="ADI3">
    <cfRule type="expression" dxfId="31912" priority="22785" stopIfTrue="1">
      <formula>WEEKDAY(ADI$1)=1</formula>
    </cfRule>
    <cfRule type="expression" dxfId="31911" priority="22786" stopIfTrue="1">
      <formula>WEEKDAY(ADI$1)=7</formula>
    </cfRule>
    <cfRule type="containsText" dxfId="31910" priority="22787" stopIfTrue="1" operator="containsText" text="Maladie">
      <formula>NOT(ISERROR(SEARCH("Maladie",ADI3)))</formula>
    </cfRule>
    <cfRule type="endsWith" dxfId="31909" priority="22788" stopIfTrue="1" operator="endsWith" text="AT">
      <formula>RIGHT(ADI3,LEN("AT"))="AT"</formula>
    </cfRule>
    <cfRule type="containsText" dxfId="31908" priority="22789" stopIfTrue="1" operator="containsText" text="Congés">
      <formula>NOT(ISERROR(SEARCH("Congés",ADI3)))</formula>
    </cfRule>
    <cfRule type="containsText" dxfId="31907" priority="22790" stopIfTrue="1" operator="containsText" text="RTT">
      <formula>NOT(ISERROR(SEARCH("RTT",ADI3)))</formula>
    </cfRule>
    <cfRule type="containsText" dxfId="31906" priority="22791" stopIfTrue="1" operator="containsText" text="FORMATION">
      <formula>NOT(ISERROR(SEARCH("FORMATION",ADI3)))</formula>
    </cfRule>
    <cfRule type="containsText" dxfId="31905" priority="22792" stopIfTrue="1" operator="containsText" text="REPOS">
      <formula>NOT(ISERROR(SEARCH("REPOS",ADI3)))</formula>
    </cfRule>
  </conditionalFormatting>
  <conditionalFormatting sqref="ADI3">
    <cfRule type="containsText" dxfId="31904" priority="22783" stopIfTrue="1" operator="containsText" text="RECUP DEBIT">
      <formula>NOT(ISERROR(SEARCH("RECUP DEBIT",ADI3)))</formula>
    </cfRule>
    <cfRule type="containsText" dxfId="31903" priority="22784" stopIfTrue="1" operator="containsText" text="Bonification">
      <formula>NOT(ISERROR(SEARCH("Bonification",ADI3)))</formula>
    </cfRule>
  </conditionalFormatting>
  <conditionalFormatting sqref="ADK2:ADM2">
    <cfRule type="expression" dxfId="31902" priority="22736" stopIfTrue="1">
      <formula>WEEKDAY(ADK$1)=1</formula>
    </cfRule>
    <cfRule type="expression" dxfId="31901" priority="22737" stopIfTrue="1">
      <formula>WEEKDAY(ADK$1)=7</formula>
    </cfRule>
    <cfRule type="containsText" dxfId="31900" priority="22738" stopIfTrue="1" operator="containsText" text="Maladie">
      <formula>NOT(ISERROR(SEARCH("Maladie",ADK2)))</formula>
    </cfRule>
    <cfRule type="endsWith" dxfId="31899" priority="22739" stopIfTrue="1" operator="endsWith" text="AT">
      <formula>RIGHT(ADK2,LEN("AT"))="AT"</formula>
    </cfRule>
    <cfRule type="containsText" dxfId="31898" priority="22740" stopIfTrue="1" operator="containsText" text="Congés">
      <formula>NOT(ISERROR(SEARCH("Congés",ADK2)))</formula>
    </cfRule>
    <cfRule type="containsText" dxfId="31897" priority="22741" stopIfTrue="1" operator="containsText" text="RTT">
      <formula>NOT(ISERROR(SEARCH("RTT",ADK2)))</formula>
    </cfRule>
    <cfRule type="containsText" dxfId="31896" priority="22742" stopIfTrue="1" operator="containsText" text="FORMATION">
      <formula>NOT(ISERROR(SEARCH("FORMATION",ADK2)))</formula>
    </cfRule>
    <cfRule type="containsText" dxfId="31895" priority="22743" stopIfTrue="1" operator="containsText" text="REPOS">
      <formula>NOT(ISERROR(SEARCH("REPOS",ADK2)))</formula>
    </cfRule>
  </conditionalFormatting>
  <conditionalFormatting sqref="ADK2:ADM2">
    <cfRule type="containsText" dxfId="31894" priority="22734" stopIfTrue="1" operator="containsText" text="RECUP DEBIT">
      <formula>NOT(ISERROR(SEARCH("RECUP DEBIT",ADK2)))</formula>
    </cfRule>
    <cfRule type="containsText" dxfId="31893" priority="22735" stopIfTrue="1" operator="containsText" text="Bonification">
      <formula>NOT(ISERROR(SEARCH("Bonification",ADK2)))</formula>
    </cfRule>
  </conditionalFormatting>
  <conditionalFormatting sqref="ADK2:ADM2">
    <cfRule type="containsText" dxfId="31892" priority="22732" stopIfTrue="1" operator="containsText" text="BONIFICATION">
      <formula>NOT(ISERROR(SEARCH("BONIFICATION",ADK2)))</formula>
    </cfRule>
    <cfRule type="containsText" dxfId="31891" priority="22733" stopIfTrue="1" operator="containsText" text="RECUP DEBIT">
      <formula>NOT(ISERROR(SEARCH("RECUP DEBIT",ADK2)))</formula>
    </cfRule>
  </conditionalFormatting>
  <conditionalFormatting sqref="ADK2:ADM2">
    <cfRule type="containsText" dxfId="31890" priority="22731" stopIfTrue="1" operator="containsText" text="ENFANT MALADE">
      <formula>NOT(ISERROR(SEARCH("ENFANT MALADE",ADK2)))</formula>
    </cfRule>
  </conditionalFormatting>
  <conditionalFormatting sqref="ADL2:ADM2">
    <cfRule type="expression" dxfId="31889" priority="22723" stopIfTrue="1">
      <formula>WEEKDAY(ADL$1)=1</formula>
    </cfRule>
    <cfRule type="expression" dxfId="31888" priority="22724" stopIfTrue="1">
      <formula>WEEKDAY(ADL$1)=7</formula>
    </cfRule>
    <cfRule type="containsText" dxfId="31887" priority="22725" stopIfTrue="1" operator="containsText" text="Maladie">
      <formula>NOT(ISERROR(SEARCH("Maladie",ADL2)))</formula>
    </cfRule>
    <cfRule type="endsWith" dxfId="31886" priority="22726" stopIfTrue="1" operator="endsWith" text="AT">
      <formula>RIGHT(ADL2,LEN("AT"))="AT"</formula>
    </cfRule>
    <cfRule type="containsText" dxfId="31885" priority="22727" stopIfTrue="1" operator="containsText" text="Congés">
      <formula>NOT(ISERROR(SEARCH("Congés",ADL2)))</formula>
    </cfRule>
    <cfRule type="containsText" dxfId="31884" priority="22728" stopIfTrue="1" operator="containsText" text="RTT">
      <formula>NOT(ISERROR(SEARCH("RTT",ADL2)))</formula>
    </cfRule>
    <cfRule type="containsText" dxfId="31883" priority="22729" stopIfTrue="1" operator="containsText" text="FORMATION">
      <formula>NOT(ISERROR(SEARCH("FORMATION",ADL2)))</formula>
    </cfRule>
    <cfRule type="containsText" dxfId="31882" priority="22730" stopIfTrue="1" operator="containsText" text="REPOS">
      <formula>NOT(ISERROR(SEARCH("REPOS",ADL2)))</formula>
    </cfRule>
  </conditionalFormatting>
  <conditionalFormatting sqref="ADL2:ADM2">
    <cfRule type="containsText" dxfId="31881" priority="22721" stopIfTrue="1" operator="containsText" text="RECUP DEBIT">
      <formula>NOT(ISERROR(SEARCH("RECUP DEBIT",ADL2)))</formula>
    </cfRule>
    <cfRule type="containsText" dxfId="31880" priority="22722" stopIfTrue="1" operator="containsText" text="Bonification">
      <formula>NOT(ISERROR(SEARCH("Bonification",ADL2)))</formula>
    </cfRule>
  </conditionalFormatting>
  <conditionalFormatting sqref="ADL2:ADM2">
    <cfRule type="containsText" dxfId="31879" priority="22719" stopIfTrue="1" operator="containsText" text="BONIFICATION">
      <formula>NOT(ISERROR(SEARCH("BONIFICATION",ADL2)))</formula>
    </cfRule>
    <cfRule type="containsText" dxfId="31878" priority="22720" stopIfTrue="1" operator="containsText" text="RECUP DEBIT">
      <formula>NOT(ISERROR(SEARCH("RECUP DEBIT",ADL2)))</formula>
    </cfRule>
  </conditionalFormatting>
  <conditionalFormatting sqref="ADL2:ADM2">
    <cfRule type="containsText" dxfId="31877" priority="22718" stopIfTrue="1" operator="containsText" text="ENFANT MALADE">
      <formula>NOT(ISERROR(SEARCH("ENFANT MALADE",ADL2)))</formula>
    </cfRule>
  </conditionalFormatting>
  <conditionalFormatting sqref="ADL2:ADM2">
    <cfRule type="containsText" dxfId="31876" priority="22716" stopIfTrue="1" operator="containsText" text="RECUP DEBIT">
      <formula>NOT(ISERROR(SEARCH("RECUP DEBIT",ADL2)))</formula>
    </cfRule>
    <cfRule type="containsText" dxfId="31875" priority="22717" stopIfTrue="1" operator="containsText" text="Bonification">
      <formula>NOT(ISERROR(SEARCH("Bonification",ADL2)))</formula>
    </cfRule>
  </conditionalFormatting>
  <conditionalFormatting sqref="ADL2:ADM2">
    <cfRule type="expression" dxfId="31874" priority="22708" stopIfTrue="1">
      <formula>WEEKDAY(ADE$1)=1</formula>
    </cfRule>
    <cfRule type="expression" dxfId="31873" priority="22709" stopIfTrue="1">
      <formula>WEEKDAY(ADE$1)=7</formula>
    </cfRule>
    <cfRule type="containsText" dxfId="31872" priority="22710" stopIfTrue="1" operator="containsText" text="Maladie">
      <formula>NOT(ISERROR(SEARCH("Maladie",ADL2)))</formula>
    </cfRule>
    <cfRule type="endsWith" dxfId="31871" priority="22711" stopIfTrue="1" operator="endsWith" text="AT">
      <formula>RIGHT(ADL2,LEN("AT"))="AT"</formula>
    </cfRule>
    <cfRule type="containsText" dxfId="31870" priority="22712" stopIfTrue="1" operator="containsText" text="Congés">
      <formula>NOT(ISERROR(SEARCH("Congés",ADL2)))</formula>
    </cfRule>
    <cfRule type="containsText" dxfId="31869" priority="22713" stopIfTrue="1" operator="containsText" text="RTT">
      <formula>NOT(ISERROR(SEARCH("RTT",ADL2)))</formula>
    </cfRule>
    <cfRule type="containsText" dxfId="31868" priority="22714" stopIfTrue="1" operator="containsText" text="REPOS">
      <formula>NOT(ISERROR(SEARCH("REPOS",ADL2)))</formula>
    </cfRule>
    <cfRule type="containsText" dxfId="31867" priority="22715" stopIfTrue="1" operator="containsText" text="FORMATION">
      <formula>NOT(ISERROR(SEARCH("FORMATION",ADL2)))</formula>
    </cfRule>
  </conditionalFormatting>
  <conditionalFormatting sqref="ADL2:ADM2">
    <cfRule type="containsText" dxfId="31866" priority="22706" stopIfTrue="1" operator="containsText" text="RECUP DEBIT">
      <formula>NOT(ISERROR(SEARCH("RECUP DEBIT",ADL2)))</formula>
    </cfRule>
    <cfRule type="containsText" dxfId="31865" priority="22707" stopIfTrue="1" operator="containsText" text="Bonification">
      <formula>NOT(ISERROR(SEARCH("Bonification",ADL2)))</formula>
    </cfRule>
  </conditionalFormatting>
  <conditionalFormatting sqref="ADL2:ADM2">
    <cfRule type="expression" dxfId="31864" priority="22698" stopIfTrue="1">
      <formula>WEEKDAY(ADE$1)=1</formula>
    </cfRule>
    <cfRule type="expression" dxfId="31863" priority="22699" stopIfTrue="1">
      <formula>WEEKDAY(ADE$1)=7</formula>
    </cfRule>
    <cfRule type="containsText" dxfId="31862" priority="22700" stopIfTrue="1" operator="containsText" text="Maladie">
      <formula>NOT(ISERROR(SEARCH("Maladie",ADL2)))</formula>
    </cfRule>
    <cfRule type="endsWith" dxfId="31861" priority="22701" stopIfTrue="1" operator="endsWith" text="AT">
      <formula>RIGHT(ADL2,LEN("AT"))="AT"</formula>
    </cfRule>
    <cfRule type="containsText" dxfId="31860" priority="22702" stopIfTrue="1" operator="containsText" text="Congés">
      <formula>NOT(ISERROR(SEARCH("Congés",ADL2)))</formula>
    </cfRule>
    <cfRule type="containsText" dxfId="31859" priority="22703" stopIfTrue="1" operator="containsText" text="RTT">
      <formula>NOT(ISERROR(SEARCH("RTT",ADL2)))</formula>
    </cfRule>
    <cfRule type="containsText" dxfId="31858" priority="22704" stopIfTrue="1" operator="containsText" text="REPOS">
      <formula>NOT(ISERROR(SEARCH("REPOS",ADL2)))</formula>
    </cfRule>
    <cfRule type="containsText" dxfId="31857" priority="22705" stopIfTrue="1" operator="containsText" text="FORMATION">
      <formula>NOT(ISERROR(SEARCH("FORMATION",ADL2)))</formula>
    </cfRule>
  </conditionalFormatting>
  <conditionalFormatting sqref="ADK3:ADM3">
    <cfRule type="expression" dxfId="31856" priority="22649" stopIfTrue="1">
      <formula>WEEKDAY(ADK$1)=1</formula>
    </cfRule>
    <cfRule type="expression" dxfId="31855" priority="22650" stopIfTrue="1">
      <formula>WEEKDAY(ADK$1)=7</formula>
    </cfRule>
    <cfRule type="containsText" dxfId="31854" priority="22651" stopIfTrue="1" operator="containsText" text="Maladie">
      <formula>NOT(ISERROR(SEARCH("Maladie",ADK3)))</formula>
    </cfRule>
    <cfRule type="endsWith" dxfId="31853" priority="22652" stopIfTrue="1" operator="endsWith" text="AT">
      <formula>RIGHT(ADK3,LEN("AT"))="AT"</formula>
    </cfRule>
    <cfRule type="containsText" dxfId="31852" priority="22653" stopIfTrue="1" operator="containsText" text="Congés">
      <formula>NOT(ISERROR(SEARCH("Congés",ADK3)))</formula>
    </cfRule>
    <cfRule type="containsText" dxfId="31851" priority="22654" stopIfTrue="1" operator="containsText" text="RTT">
      <formula>NOT(ISERROR(SEARCH("RTT",ADK3)))</formula>
    </cfRule>
    <cfRule type="containsText" dxfId="31850" priority="22655" stopIfTrue="1" operator="containsText" text="FORMATION">
      <formula>NOT(ISERROR(SEARCH("FORMATION",ADK3)))</formula>
    </cfRule>
    <cfRule type="containsText" dxfId="31849" priority="22656" stopIfTrue="1" operator="containsText" text="REPOS">
      <formula>NOT(ISERROR(SEARCH("REPOS",ADK3)))</formula>
    </cfRule>
  </conditionalFormatting>
  <conditionalFormatting sqref="ADK3:ADM3">
    <cfRule type="containsText" dxfId="31848" priority="22647" stopIfTrue="1" operator="containsText" text="RECUP DEBIT">
      <formula>NOT(ISERROR(SEARCH("RECUP DEBIT",ADK3)))</formula>
    </cfRule>
    <cfRule type="containsText" dxfId="31847" priority="22648" stopIfTrue="1" operator="containsText" text="Bonification">
      <formula>NOT(ISERROR(SEARCH("Bonification",ADK3)))</formula>
    </cfRule>
  </conditionalFormatting>
  <conditionalFormatting sqref="ADK3:ADM3">
    <cfRule type="containsText" dxfId="31846" priority="22645" stopIfTrue="1" operator="containsText" text="BONIFICATION">
      <formula>NOT(ISERROR(SEARCH("BONIFICATION",ADK3)))</formula>
    </cfRule>
    <cfRule type="containsText" dxfId="31845" priority="22646" stopIfTrue="1" operator="containsText" text="RECUP DEBIT">
      <formula>NOT(ISERROR(SEARCH("RECUP DEBIT",ADK3)))</formula>
    </cfRule>
  </conditionalFormatting>
  <conditionalFormatting sqref="ADK3:ADM3">
    <cfRule type="containsText" dxfId="31844" priority="22644" stopIfTrue="1" operator="containsText" text="ENFANT MALADE">
      <formula>NOT(ISERROR(SEARCH("ENFANT MALADE",ADK3)))</formula>
    </cfRule>
  </conditionalFormatting>
  <conditionalFormatting sqref="ADL3:ADM3">
    <cfRule type="containsText" dxfId="31843" priority="22642" stopIfTrue="1" operator="containsText" text="RECUP DEBIT">
      <formula>NOT(ISERROR(SEARCH("RECUP DEBIT",ADL3)))</formula>
    </cfRule>
    <cfRule type="containsText" dxfId="31842" priority="22643" stopIfTrue="1" operator="containsText" text="Bonification">
      <formula>NOT(ISERROR(SEARCH("Bonification",ADL3)))</formula>
    </cfRule>
  </conditionalFormatting>
  <conditionalFormatting sqref="ADL3:ADM3">
    <cfRule type="expression" dxfId="31841" priority="22634" stopIfTrue="1">
      <formula>WEEKDAY(ADE$1)=1</formula>
    </cfRule>
    <cfRule type="expression" dxfId="31840" priority="22635" stopIfTrue="1">
      <formula>WEEKDAY(ADE$1)=7</formula>
    </cfRule>
    <cfRule type="containsText" dxfId="31839" priority="22636" stopIfTrue="1" operator="containsText" text="Maladie">
      <formula>NOT(ISERROR(SEARCH("Maladie",ADL3)))</formula>
    </cfRule>
    <cfRule type="endsWith" dxfId="31838" priority="22637" stopIfTrue="1" operator="endsWith" text="AT">
      <formula>RIGHT(ADL3,LEN("AT"))="AT"</formula>
    </cfRule>
    <cfRule type="containsText" dxfId="31837" priority="22638" stopIfTrue="1" operator="containsText" text="Congés">
      <formula>NOT(ISERROR(SEARCH("Congés",ADL3)))</formula>
    </cfRule>
    <cfRule type="containsText" dxfId="31836" priority="22639" stopIfTrue="1" operator="containsText" text="RTT">
      <formula>NOT(ISERROR(SEARCH("RTT",ADL3)))</formula>
    </cfRule>
    <cfRule type="containsText" dxfId="31835" priority="22640" stopIfTrue="1" operator="containsText" text="REPOS">
      <formula>NOT(ISERROR(SEARCH("REPOS",ADL3)))</formula>
    </cfRule>
    <cfRule type="containsText" dxfId="31834" priority="22641" stopIfTrue="1" operator="containsText" text="FORMATION">
      <formula>NOT(ISERROR(SEARCH("FORMATION",ADL3)))</formula>
    </cfRule>
  </conditionalFormatting>
  <conditionalFormatting sqref="ADM3">
    <cfRule type="expression" dxfId="31833" priority="22626" stopIfTrue="1">
      <formula>WEEKDAY(ADF$1)=1</formula>
    </cfRule>
    <cfRule type="expression" dxfId="31832" priority="22627" stopIfTrue="1">
      <formula>WEEKDAY(ADF$1)=7</formula>
    </cfRule>
    <cfRule type="containsText" dxfId="31831" priority="22628" stopIfTrue="1" operator="containsText" text="Maladie">
      <formula>NOT(ISERROR(SEARCH("Maladie",ADM3)))</formula>
    </cfRule>
    <cfRule type="endsWith" dxfId="31830" priority="22629" stopIfTrue="1" operator="endsWith" text="AT">
      <formula>RIGHT(ADM3,LEN("AT"))="AT"</formula>
    </cfRule>
    <cfRule type="containsText" dxfId="31829" priority="22630" stopIfTrue="1" operator="containsText" text="Congés">
      <formula>NOT(ISERROR(SEARCH("Congés",ADM3)))</formula>
    </cfRule>
    <cfRule type="containsText" dxfId="31828" priority="22631" stopIfTrue="1" operator="containsText" text="RTT">
      <formula>NOT(ISERROR(SEARCH("RTT",ADM3)))</formula>
    </cfRule>
    <cfRule type="containsText" dxfId="31827" priority="22632" stopIfTrue="1" operator="containsText" text="REPOS">
      <formula>NOT(ISERROR(SEARCH("REPOS",ADM3)))</formula>
    </cfRule>
    <cfRule type="containsText" dxfId="31826" priority="22633" stopIfTrue="1" operator="containsText" text="FORMATION">
      <formula>NOT(ISERROR(SEARCH("FORMATION",ADM3)))</formula>
    </cfRule>
  </conditionalFormatting>
  <conditionalFormatting sqref="ADM3">
    <cfRule type="containsText" dxfId="31825" priority="22624" stopIfTrue="1" operator="containsText" text="RECUP DEBIT">
      <formula>NOT(ISERROR(SEARCH("RECUP DEBIT",ADM3)))</formula>
    </cfRule>
    <cfRule type="containsText" dxfId="31824" priority="22625" stopIfTrue="1" operator="containsText" text="Bonification">
      <formula>NOT(ISERROR(SEARCH("Bonification",ADM3)))</formula>
    </cfRule>
  </conditionalFormatting>
  <conditionalFormatting sqref="ADM3">
    <cfRule type="containsText" dxfId="31823" priority="22622" stopIfTrue="1" operator="containsText" text="RECUP DEBIT">
      <formula>NOT(ISERROR(SEARCH("RECUP DEBIT",ADM3)))</formula>
    </cfRule>
    <cfRule type="containsText" dxfId="31822" priority="22623" stopIfTrue="1" operator="containsText" text="Bonification">
      <formula>NOT(ISERROR(SEARCH("Bonification",ADM3)))</formula>
    </cfRule>
  </conditionalFormatting>
  <conditionalFormatting sqref="ADM3">
    <cfRule type="expression" dxfId="31821" priority="22614" stopIfTrue="1">
      <formula>WEEKDAY(ADF$1)=1</formula>
    </cfRule>
    <cfRule type="expression" dxfId="31820" priority="22615" stopIfTrue="1">
      <formula>WEEKDAY(ADF$1)=7</formula>
    </cfRule>
    <cfRule type="containsText" dxfId="31819" priority="22616" stopIfTrue="1" operator="containsText" text="Maladie">
      <formula>NOT(ISERROR(SEARCH("Maladie",ADM3)))</formula>
    </cfRule>
    <cfRule type="endsWith" dxfId="31818" priority="22617" stopIfTrue="1" operator="endsWith" text="AT">
      <formula>RIGHT(ADM3,LEN("AT"))="AT"</formula>
    </cfRule>
    <cfRule type="containsText" dxfId="31817" priority="22618" stopIfTrue="1" operator="containsText" text="Congés">
      <formula>NOT(ISERROR(SEARCH("Congés",ADM3)))</formula>
    </cfRule>
    <cfRule type="containsText" dxfId="31816" priority="22619" stopIfTrue="1" operator="containsText" text="RTT">
      <formula>NOT(ISERROR(SEARCH("RTT",ADM3)))</formula>
    </cfRule>
    <cfRule type="containsText" dxfId="31815" priority="22620" stopIfTrue="1" operator="containsText" text="REPOS">
      <formula>NOT(ISERROR(SEARCH("REPOS",ADM3)))</formula>
    </cfRule>
    <cfRule type="containsText" dxfId="31814" priority="22621" stopIfTrue="1" operator="containsText" text="FORMATION">
      <formula>NOT(ISERROR(SEARCH("FORMATION",ADM3)))</formula>
    </cfRule>
  </conditionalFormatting>
  <conditionalFormatting sqref="ADM3">
    <cfRule type="expression" dxfId="31813" priority="22606" stopIfTrue="1">
      <formula>WEEKDAY(ADF$1)=1</formula>
    </cfRule>
    <cfRule type="expression" dxfId="31812" priority="22607" stopIfTrue="1">
      <formula>WEEKDAY(ADF$1)=7</formula>
    </cfRule>
    <cfRule type="containsText" dxfId="31811" priority="22608" stopIfTrue="1" operator="containsText" text="Maladie">
      <formula>NOT(ISERROR(SEARCH("Maladie",ADM3)))</formula>
    </cfRule>
    <cfRule type="endsWith" dxfId="31810" priority="22609" stopIfTrue="1" operator="endsWith" text="AT">
      <formula>RIGHT(ADM3,LEN("AT"))="AT"</formula>
    </cfRule>
    <cfRule type="containsText" dxfId="31809" priority="22610" stopIfTrue="1" operator="containsText" text="Congés">
      <formula>NOT(ISERROR(SEARCH("Congés",ADM3)))</formula>
    </cfRule>
    <cfRule type="containsText" dxfId="31808" priority="22611" stopIfTrue="1" operator="containsText" text="RTT">
      <formula>NOT(ISERROR(SEARCH("RTT",ADM3)))</formula>
    </cfRule>
    <cfRule type="containsText" dxfId="31807" priority="22612" stopIfTrue="1" operator="containsText" text="REPOS">
      <formula>NOT(ISERROR(SEARCH("REPOS",ADM3)))</formula>
    </cfRule>
    <cfRule type="containsText" dxfId="31806" priority="22613" stopIfTrue="1" operator="containsText" text="FORMATION">
      <formula>NOT(ISERROR(SEARCH("FORMATION",ADM3)))</formula>
    </cfRule>
  </conditionalFormatting>
  <conditionalFormatting sqref="ADM3">
    <cfRule type="expression" dxfId="31805" priority="22598" stopIfTrue="1">
      <formula>WEEKDAY(ADM$1)=1</formula>
    </cfRule>
    <cfRule type="expression" dxfId="31804" priority="22599" stopIfTrue="1">
      <formula>WEEKDAY(ADM$1)=7</formula>
    </cfRule>
    <cfRule type="containsText" dxfId="31803" priority="22600" stopIfTrue="1" operator="containsText" text="Maladie">
      <formula>NOT(ISERROR(SEARCH("Maladie",ADM3)))</formula>
    </cfRule>
    <cfRule type="endsWith" dxfId="31802" priority="22601" stopIfTrue="1" operator="endsWith" text="AT">
      <formula>RIGHT(ADM3,LEN("AT"))="AT"</formula>
    </cfRule>
    <cfRule type="containsText" dxfId="31801" priority="22602" stopIfTrue="1" operator="containsText" text="Congés">
      <formula>NOT(ISERROR(SEARCH("Congés",ADM3)))</formula>
    </cfRule>
    <cfRule type="containsText" dxfId="31800" priority="22603" stopIfTrue="1" operator="containsText" text="RTT">
      <formula>NOT(ISERROR(SEARCH("RTT",ADM3)))</formula>
    </cfRule>
    <cfRule type="containsText" dxfId="31799" priority="22604" stopIfTrue="1" operator="containsText" text="FORMATION">
      <formula>NOT(ISERROR(SEARCH("FORMATION",ADM3)))</formula>
    </cfRule>
    <cfRule type="containsText" dxfId="31798" priority="22605" stopIfTrue="1" operator="containsText" text="REPOS">
      <formula>NOT(ISERROR(SEARCH("REPOS",ADM3)))</formula>
    </cfRule>
  </conditionalFormatting>
  <conditionalFormatting sqref="ADM3">
    <cfRule type="containsText" dxfId="31797" priority="22596" stopIfTrue="1" operator="containsText" text="RECUP DEBIT">
      <formula>NOT(ISERROR(SEARCH("RECUP DEBIT",ADM3)))</formula>
    </cfRule>
    <cfRule type="containsText" dxfId="31796" priority="22597" stopIfTrue="1" operator="containsText" text="Bonification">
      <formula>NOT(ISERROR(SEARCH("Bonification",ADM3)))</formula>
    </cfRule>
  </conditionalFormatting>
  <conditionalFormatting sqref="ADM3">
    <cfRule type="containsText" dxfId="31795" priority="22594" stopIfTrue="1" operator="containsText" text="RECUP DEBIT">
      <formula>NOT(ISERROR(SEARCH("RECUP DEBIT",ADM3)))</formula>
    </cfRule>
    <cfRule type="containsText" dxfId="31794" priority="22595" stopIfTrue="1" operator="containsText" text="Bonification">
      <formula>NOT(ISERROR(SEARCH("Bonification",ADM3)))</formula>
    </cfRule>
  </conditionalFormatting>
  <conditionalFormatting sqref="ADM3">
    <cfRule type="expression" dxfId="31793" priority="22586" stopIfTrue="1">
      <formula>WEEKDAY(ADF$1)=1</formula>
    </cfRule>
    <cfRule type="expression" dxfId="31792" priority="22587" stopIfTrue="1">
      <formula>WEEKDAY(ADF$1)=7</formula>
    </cfRule>
    <cfRule type="containsText" dxfId="31791" priority="22588" stopIfTrue="1" operator="containsText" text="Maladie">
      <formula>NOT(ISERROR(SEARCH("Maladie",ADM3)))</formula>
    </cfRule>
    <cfRule type="endsWith" dxfId="31790" priority="22589" stopIfTrue="1" operator="endsWith" text="AT">
      <formula>RIGHT(ADM3,LEN("AT"))="AT"</formula>
    </cfRule>
    <cfRule type="containsText" dxfId="31789" priority="22590" stopIfTrue="1" operator="containsText" text="Congés">
      <formula>NOT(ISERROR(SEARCH("Congés",ADM3)))</formula>
    </cfRule>
    <cfRule type="containsText" dxfId="31788" priority="22591" stopIfTrue="1" operator="containsText" text="RTT">
      <formula>NOT(ISERROR(SEARCH("RTT",ADM3)))</formula>
    </cfRule>
    <cfRule type="containsText" dxfId="31787" priority="22592" stopIfTrue="1" operator="containsText" text="REPOS">
      <formula>NOT(ISERROR(SEARCH("REPOS",ADM3)))</formula>
    </cfRule>
    <cfRule type="containsText" dxfId="31786" priority="22593" stopIfTrue="1" operator="containsText" text="FORMATION">
      <formula>NOT(ISERROR(SEARCH("FORMATION",ADM3)))</formula>
    </cfRule>
  </conditionalFormatting>
  <conditionalFormatting sqref="ADM3">
    <cfRule type="expression" dxfId="31785" priority="22578" stopIfTrue="1">
      <formula>WEEKDAY(ADF$1)=1</formula>
    </cfRule>
    <cfRule type="expression" dxfId="31784" priority="22579" stopIfTrue="1">
      <formula>WEEKDAY(ADF$1)=7</formula>
    </cfRule>
    <cfRule type="containsText" dxfId="31783" priority="22580" stopIfTrue="1" operator="containsText" text="Maladie">
      <formula>NOT(ISERROR(SEARCH("Maladie",ADM3)))</formula>
    </cfRule>
    <cfRule type="endsWith" dxfId="31782" priority="22581" stopIfTrue="1" operator="endsWith" text="AT">
      <formula>RIGHT(ADM3,LEN("AT"))="AT"</formula>
    </cfRule>
    <cfRule type="containsText" dxfId="31781" priority="22582" stopIfTrue="1" operator="containsText" text="Congés">
      <formula>NOT(ISERROR(SEARCH("Congés",ADM3)))</formula>
    </cfRule>
    <cfRule type="containsText" dxfId="31780" priority="22583" stopIfTrue="1" operator="containsText" text="RTT">
      <formula>NOT(ISERROR(SEARCH("RTT",ADM3)))</formula>
    </cfRule>
    <cfRule type="containsText" dxfId="31779" priority="22584" stopIfTrue="1" operator="containsText" text="REPOS">
      <formula>NOT(ISERROR(SEARCH("REPOS",ADM3)))</formula>
    </cfRule>
    <cfRule type="containsText" dxfId="31778" priority="22585" stopIfTrue="1" operator="containsText" text="FORMATION">
      <formula>NOT(ISERROR(SEARCH("FORMATION",ADM3)))</formula>
    </cfRule>
  </conditionalFormatting>
  <conditionalFormatting sqref="ADK3">
    <cfRule type="expression" dxfId="31777" priority="22570" stopIfTrue="1">
      <formula>WEEKDAY(ADK$1)=1</formula>
    </cfRule>
    <cfRule type="expression" dxfId="31776" priority="22571" stopIfTrue="1">
      <formula>WEEKDAY(ADK$1)=7</formula>
    </cfRule>
    <cfRule type="containsText" dxfId="31775" priority="22572" stopIfTrue="1" operator="containsText" text="Maladie">
      <formula>NOT(ISERROR(SEARCH("Maladie",ADK3)))</formula>
    </cfRule>
    <cfRule type="endsWith" dxfId="31774" priority="22573" stopIfTrue="1" operator="endsWith" text="AT">
      <formula>RIGHT(ADK3,LEN("AT"))="AT"</formula>
    </cfRule>
    <cfRule type="containsText" dxfId="31773" priority="22574" stopIfTrue="1" operator="containsText" text="Congés">
      <formula>NOT(ISERROR(SEARCH("Congés",ADK3)))</formula>
    </cfRule>
    <cfRule type="containsText" dxfId="31772" priority="22575" stopIfTrue="1" operator="containsText" text="RTT">
      <formula>NOT(ISERROR(SEARCH("RTT",ADK3)))</formula>
    </cfRule>
    <cfRule type="containsText" dxfId="31771" priority="22576" stopIfTrue="1" operator="containsText" text="FORMATION">
      <formula>NOT(ISERROR(SEARCH("FORMATION",ADK3)))</formula>
    </cfRule>
    <cfRule type="containsText" dxfId="31770" priority="22577" stopIfTrue="1" operator="containsText" text="REPOS">
      <formula>NOT(ISERROR(SEARCH("REPOS",ADK3)))</formula>
    </cfRule>
  </conditionalFormatting>
  <conditionalFormatting sqref="ADK3">
    <cfRule type="containsText" dxfId="31769" priority="22568" stopIfTrue="1" operator="containsText" text="RECUP DEBIT">
      <formula>NOT(ISERROR(SEARCH("RECUP DEBIT",ADK3)))</formula>
    </cfRule>
    <cfRule type="containsText" dxfId="31768" priority="22569" stopIfTrue="1" operator="containsText" text="Bonification">
      <formula>NOT(ISERROR(SEARCH("Bonification",ADK3)))</formula>
    </cfRule>
  </conditionalFormatting>
  <conditionalFormatting sqref="ADK3">
    <cfRule type="expression" dxfId="31767" priority="22121" stopIfTrue="1">
      <formula>WEEKDAY(ADK$1)=1</formula>
    </cfRule>
    <cfRule type="expression" dxfId="31766" priority="22122" stopIfTrue="1">
      <formula>WEEKDAY(ADK$1)=7</formula>
    </cfRule>
    <cfRule type="containsText" dxfId="31765" priority="22123" stopIfTrue="1" operator="containsText" text="Maladie">
      <formula>NOT(ISERROR(SEARCH("Maladie",ADK3)))</formula>
    </cfRule>
    <cfRule type="endsWith" dxfId="31764" priority="22124" stopIfTrue="1" operator="endsWith" text="AT">
      <formula>RIGHT(ADK3,LEN("AT"))="AT"</formula>
    </cfRule>
    <cfRule type="containsText" dxfId="31763" priority="22125" stopIfTrue="1" operator="containsText" text="Congés">
      <formula>NOT(ISERROR(SEARCH("Congés",ADK3)))</formula>
    </cfRule>
    <cfRule type="containsText" dxfId="31762" priority="22126" stopIfTrue="1" operator="containsText" text="RTT">
      <formula>NOT(ISERROR(SEARCH("RTT",ADK3)))</formula>
    </cfRule>
    <cfRule type="containsText" dxfId="31761" priority="22127" stopIfTrue="1" operator="containsText" text="FORMATION">
      <formula>NOT(ISERROR(SEARCH("FORMATION",ADK3)))</formula>
    </cfRule>
    <cfRule type="containsText" dxfId="31760" priority="22128" stopIfTrue="1" operator="containsText" text="REPOS">
      <formula>NOT(ISERROR(SEARCH("REPOS",ADK3)))</formula>
    </cfRule>
  </conditionalFormatting>
  <conditionalFormatting sqref="ADK3">
    <cfRule type="containsText" dxfId="31759" priority="22119" stopIfTrue="1" operator="containsText" text="RECUP DEBIT">
      <formula>NOT(ISERROR(SEARCH("RECUP DEBIT",ADK3)))</formula>
    </cfRule>
    <cfRule type="containsText" dxfId="31758" priority="22120" stopIfTrue="1" operator="containsText" text="Bonification">
      <formula>NOT(ISERROR(SEARCH("Bonification",ADK3)))</formula>
    </cfRule>
  </conditionalFormatting>
  <conditionalFormatting sqref="ADK3">
    <cfRule type="containsText" dxfId="31757" priority="22117" stopIfTrue="1" operator="containsText" text="BONIFICATION">
      <formula>NOT(ISERROR(SEARCH("BONIFICATION",ADK3)))</formula>
    </cfRule>
    <cfRule type="containsText" dxfId="31756" priority="22118" stopIfTrue="1" operator="containsText" text="RECUP DEBIT">
      <formula>NOT(ISERROR(SEARCH("RECUP DEBIT",ADK3)))</formula>
    </cfRule>
  </conditionalFormatting>
  <conditionalFormatting sqref="ADK3">
    <cfRule type="containsText" dxfId="31755" priority="22116" stopIfTrue="1" operator="containsText" text="ENFANT MALADE">
      <formula>NOT(ISERROR(SEARCH("ENFANT MALADE",ADK3)))</formula>
    </cfRule>
  </conditionalFormatting>
  <conditionalFormatting sqref="ADK3">
    <cfRule type="expression" dxfId="31754" priority="22108" stopIfTrue="1">
      <formula>WEEKDAY(ADK$1)=1</formula>
    </cfRule>
    <cfRule type="expression" dxfId="31753" priority="22109" stopIfTrue="1">
      <formula>WEEKDAY(ADK$1)=7</formula>
    </cfRule>
    <cfRule type="containsText" dxfId="31752" priority="22110" stopIfTrue="1" operator="containsText" text="Maladie">
      <formula>NOT(ISERROR(SEARCH("Maladie",ADK3)))</formula>
    </cfRule>
    <cfRule type="endsWith" dxfId="31751" priority="22111" stopIfTrue="1" operator="endsWith" text="AT">
      <formula>RIGHT(ADK3,LEN("AT"))="AT"</formula>
    </cfRule>
    <cfRule type="containsText" dxfId="31750" priority="22112" stopIfTrue="1" operator="containsText" text="Congés">
      <formula>NOT(ISERROR(SEARCH("Congés",ADK3)))</formula>
    </cfRule>
    <cfRule type="containsText" dxfId="31749" priority="22113" stopIfTrue="1" operator="containsText" text="RTT">
      <formula>NOT(ISERROR(SEARCH("RTT",ADK3)))</formula>
    </cfRule>
    <cfRule type="containsText" dxfId="31748" priority="22114" stopIfTrue="1" operator="containsText" text="FORMATION">
      <formula>NOT(ISERROR(SEARCH("FORMATION",ADK3)))</formula>
    </cfRule>
    <cfRule type="containsText" dxfId="31747" priority="22115" stopIfTrue="1" operator="containsText" text="REPOS">
      <formula>NOT(ISERROR(SEARCH("REPOS",ADK3)))</formula>
    </cfRule>
  </conditionalFormatting>
  <conditionalFormatting sqref="ADK3">
    <cfRule type="containsText" dxfId="31746" priority="22106" stopIfTrue="1" operator="containsText" text="RECUP DEBIT">
      <formula>NOT(ISERROR(SEARCH("RECUP DEBIT",ADK3)))</formula>
    </cfRule>
    <cfRule type="containsText" dxfId="31745" priority="22107" stopIfTrue="1" operator="containsText" text="Bonification">
      <formula>NOT(ISERROR(SEARCH("Bonification",ADK3)))</formula>
    </cfRule>
  </conditionalFormatting>
  <conditionalFormatting sqref="ADN2:ADT2">
    <cfRule type="expression" dxfId="31744" priority="22052" stopIfTrue="1">
      <formula>WEEKDAY(ADN$1)=1</formula>
    </cfRule>
    <cfRule type="expression" dxfId="31743" priority="22053" stopIfTrue="1">
      <formula>WEEKDAY(ADN$1)=7</formula>
    </cfRule>
    <cfRule type="containsText" dxfId="31742" priority="22054" stopIfTrue="1" operator="containsText" text="Maladie">
      <formula>NOT(ISERROR(SEARCH("Maladie",ADN2)))</formula>
    </cfRule>
    <cfRule type="endsWith" dxfId="31741" priority="22055" stopIfTrue="1" operator="endsWith" text="AT">
      <formula>RIGHT(ADN2,LEN("AT"))="AT"</formula>
    </cfRule>
    <cfRule type="containsText" dxfId="31740" priority="22056" stopIfTrue="1" operator="containsText" text="Congés">
      <formula>NOT(ISERROR(SEARCH("Congés",ADN2)))</formula>
    </cfRule>
    <cfRule type="containsText" dxfId="31739" priority="22057" stopIfTrue="1" operator="containsText" text="RTT">
      <formula>NOT(ISERROR(SEARCH("RTT",ADN2)))</formula>
    </cfRule>
    <cfRule type="containsText" dxfId="31738" priority="22058" stopIfTrue="1" operator="containsText" text="FORMATION">
      <formula>NOT(ISERROR(SEARCH("FORMATION",ADN2)))</formula>
    </cfRule>
    <cfRule type="containsText" dxfId="31737" priority="22059" stopIfTrue="1" operator="containsText" text="REPOS">
      <formula>NOT(ISERROR(SEARCH("REPOS",ADN2)))</formula>
    </cfRule>
  </conditionalFormatting>
  <conditionalFormatting sqref="ADN2:ADT2">
    <cfRule type="containsText" dxfId="31736" priority="22050" stopIfTrue="1" operator="containsText" text="RECUP DEBIT">
      <formula>NOT(ISERROR(SEARCH("RECUP DEBIT",ADN2)))</formula>
    </cfRule>
    <cfRule type="containsText" dxfId="31735" priority="22051" stopIfTrue="1" operator="containsText" text="Bonification">
      <formula>NOT(ISERROR(SEARCH("Bonification",ADN2)))</formula>
    </cfRule>
  </conditionalFormatting>
  <conditionalFormatting sqref="ADN2:ADT2">
    <cfRule type="containsText" dxfId="31734" priority="22048" stopIfTrue="1" operator="containsText" text="BONIFICATION">
      <formula>NOT(ISERROR(SEARCH("BONIFICATION",ADN2)))</formula>
    </cfRule>
    <cfRule type="containsText" dxfId="31733" priority="22049" stopIfTrue="1" operator="containsText" text="RECUP DEBIT">
      <formula>NOT(ISERROR(SEARCH("RECUP DEBIT",ADN2)))</formula>
    </cfRule>
  </conditionalFormatting>
  <conditionalFormatting sqref="ADN2:ADT2">
    <cfRule type="containsText" dxfId="31732" priority="22047" stopIfTrue="1" operator="containsText" text="ENFANT MALADE">
      <formula>NOT(ISERROR(SEARCH("ENFANT MALADE",ADN2)))</formula>
    </cfRule>
  </conditionalFormatting>
  <conditionalFormatting sqref="ADS2:ADT2">
    <cfRule type="expression" dxfId="31731" priority="22039" stopIfTrue="1">
      <formula>WEEKDAY(ADS$1)=1</formula>
    </cfRule>
    <cfRule type="expression" dxfId="31730" priority="22040" stopIfTrue="1">
      <formula>WEEKDAY(ADS$1)=7</formula>
    </cfRule>
    <cfRule type="containsText" dxfId="31729" priority="22041" stopIfTrue="1" operator="containsText" text="Maladie">
      <formula>NOT(ISERROR(SEARCH("Maladie",ADS2)))</formula>
    </cfRule>
    <cfRule type="endsWith" dxfId="31728" priority="22042" stopIfTrue="1" operator="endsWith" text="AT">
      <formula>RIGHT(ADS2,LEN("AT"))="AT"</formula>
    </cfRule>
    <cfRule type="containsText" dxfId="31727" priority="22043" stopIfTrue="1" operator="containsText" text="Congés">
      <formula>NOT(ISERROR(SEARCH("Congés",ADS2)))</formula>
    </cfRule>
    <cfRule type="containsText" dxfId="31726" priority="22044" stopIfTrue="1" operator="containsText" text="RTT">
      <formula>NOT(ISERROR(SEARCH("RTT",ADS2)))</formula>
    </cfRule>
    <cfRule type="containsText" dxfId="31725" priority="22045" stopIfTrue="1" operator="containsText" text="FORMATION">
      <formula>NOT(ISERROR(SEARCH("FORMATION",ADS2)))</formula>
    </cfRule>
    <cfRule type="containsText" dxfId="31724" priority="22046" stopIfTrue="1" operator="containsText" text="REPOS">
      <formula>NOT(ISERROR(SEARCH("REPOS",ADS2)))</formula>
    </cfRule>
  </conditionalFormatting>
  <conditionalFormatting sqref="ADS2:ADT2">
    <cfRule type="containsText" dxfId="31723" priority="22037" stopIfTrue="1" operator="containsText" text="RECUP DEBIT">
      <formula>NOT(ISERROR(SEARCH("RECUP DEBIT",ADS2)))</formula>
    </cfRule>
    <cfRule type="containsText" dxfId="31722" priority="22038" stopIfTrue="1" operator="containsText" text="Bonification">
      <formula>NOT(ISERROR(SEARCH("Bonification",ADS2)))</formula>
    </cfRule>
  </conditionalFormatting>
  <conditionalFormatting sqref="ADS2:ADT2">
    <cfRule type="containsText" dxfId="31721" priority="22035" stopIfTrue="1" operator="containsText" text="BONIFICATION">
      <formula>NOT(ISERROR(SEARCH("BONIFICATION",ADS2)))</formula>
    </cfRule>
    <cfRule type="containsText" dxfId="31720" priority="22036" stopIfTrue="1" operator="containsText" text="RECUP DEBIT">
      <formula>NOT(ISERROR(SEARCH("RECUP DEBIT",ADS2)))</formula>
    </cfRule>
  </conditionalFormatting>
  <conditionalFormatting sqref="ADS2:ADT2">
    <cfRule type="containsText" dxfId="31719" priority="22034" stopIfTrue="1" operator="containsText" text="ENFANT MALADE">
      <formula>NOT(ISERROR(SEARCH("ENFANT MALADE",ADS2)))</formula>
    </cfRule>
  </conditionalFormatting>
  <conditionalFormatting sqref="ADS2:ADT2">
    <cfRule type="containsText" dxfId="31718" priority="22032" stopIfTrue="1" operator="containsText" text="RECUP DEBIT">
      <formula>NOT(ISERROR(SEARCH("RECUP DEBIT",ADS2)))</formula>
    </cfRule>
    <cfRule type="containsText" dxfId="31717" priority="22033" stopIfTrue="1" operator="containsText" text="Bonification">
      <formula>NOT(ISERROR(SEARCH("Bonification",ADS2)))</formula>
    </cfRule>
  </conditionalFormatting>
  <conditionalFormatting sqref="ADS2:ADT2">
    <cfRule type="expression" dxfId="31716" priority="22024" stopIfTrue="1">
      <formula>WEEKDAY(ADL$1)=1</formula>
    </cfRule>
    <cfRule type="expression" dxfId="31715" priority="22025" stopIfTrue="1">
      <formula>WEEKDAY(ADL$1)=7</formula>
    </cfRule>
    <cfRule type="containsText" dxfId="31714" priority="22026" stopIfTrue="1" operator="containsText" text="Maladie">
      <formula>NOT(ISERROR(SEARCH("Maladie",ADS2)))</formula>
    </cfRule>
    <cfRule type="endsWith" dxfId="31713" priority="22027" stopIfTrue="1" operator="endsWith" text="AT">
      <formula>RIGHT(ADS2,LEN("AT"))="AT"</formula>
    </cfRule>
    <cfRule type="containsText" dxfId="31712" priority="22028" stopIfTrue="1" operator="containsText" text="Congés">
      <formula>NOT(ISERROR(SEARCH("Congés",ADS2)))</formula>
    </cfRule>
    <cfRule type="containsText" dxfId="31711" priority="22029" stopIfTrue="1" operator="containsText" text="RTT">
      <formula>NOT(ISERROR(SEARCH("RTT",ADS2)))</formula>
    </cfRule>
    <cfRule type="containsText" dxfId="31710" priority="22030" stopIfTrue="1" operator="containsText" text="REPOS">
      <formula>NOT(ISERROR(SEARCH("REPOS",ADS2)))</formula>
    </cfRule>
    <cfRule type="containsText" dxfId="31709" priority="22031" stopIfTrue="1" operator="containsText" text="FORMATION">
      <formula>NOT(ISERROR(SEARCH("FORMATION",ADS2)))</formula>
    </cfRule>
  </conditionalFormatting>
  <conditionalFormatting sqref="ADS2:ADT2">
    <cfRule type="containsText" dxfId="31708" priority="22022" stopIfTrue="1" operator="containsText" text="RECUP DEBIT">
      <formula>NOT(ISERROR(SEARCH("RECUP DEBIT",ADS2)))</formula>
    </cfRule>
    <cfRule type="containsText" dxfId="31707" priority="22023" stopIfTrue="1" operator="containsText" text="Bonification">
      <formula>NOT(ISERROR(SEARCH("Bonification",ADS2)))</formula>
    </cfRule>
  </conditionalFormatting>
  <conditionalFormatting sqref="ADS2:ADT2">
    <cfRule type="expression" dxfId="31706" priority="22014" stopIfTrue="1">
      <formula>WEEKDAY(ADL$1)=1</formula>
    </cfRule>
    <cfRule type="expression" dxfId="31705" priority="22015" stopIfTrue="1">
      <formula>WEEKDAY(ADL$1)=7</formula>
    </cfRule>
    <cfRule type="containsText" dxfId="31704" priority="22016" stopIfTrue="1" operator="containsText" text="Maladie">
      <formula>NOT(ISERROR(SEARCH("Maladie",ADS2)))</formula>
    </cfRule>
    <cfRule type="endsWith" dxfId="31703" priority="22017" stopIfTrue="1" operator="endsWith" text="AT">
      <formula>RIGHT(ADS2,LEN("AT"))="AT"</formula>
    </cfRule>
    <cfRule type="containsText" dxfId="31702" priority="22018" stopIfTrue="1" operator="containsText" text="Congés">
      <formula>NOT(ISERROR(SEARCH("Congés",ADS2)))</formula>
    </cfRule>
    <cfRule type="containsText" dxfId="31701" priority="22019" stopIfTrue="1" operator="containsText" text="RTT">
      <formula>NOT(ISERROR(SEARCH("RTT",ADS2)))</formula>
    </cfRule>
    <cfRule type="containsText" dxfId="31700" priority="22020" stopIfTrue="1" operator="containsText" text="REPOS">
      <formula>NOT(ISERROR(SEARCH("REPOS",ADS2)))</formula>
    </cfRule>
    <cfRule type="containsText" dxfId="31699" priority="22021" stopIfTrue="1" operator="containsText" text="FORMATION">
      <formula>NOT(ISERROR(SEARCH("FORMATION",ADS2)))</formula>
    </cfRule>
  </conditionalFormatting>
  <conditionalFormatting sqref="ADN3:ADS3">
    <cfRule type="expression" dxfId="31698" priority="21942" stopIfTrue="1">
      <formula>WEEKDAY(ADN$1)=1</formula>
    </cfRule>
    <cfRule type="expression" dxfId="31697" priority="21943" stopIfTrue="1">
      <formula>WEEKDAY(ADN$1)=7</formula>
    </cfRule>
    <cfRule type="containsText" dxfId="31696" priority="21944" stopIfTrue="1" operator="containsText" text="Maladie">
      <formula>NOT(ISERROR(SEARCH("Maladie",ADN3)))</formula>
    </cfRule>
    <cfRule type="endsWith" dxfId="31695" priority="21945" stopIfTrue="1" operator="endsWith" text="AT">
      <formula>RIGHT(ADN3,LEN("AT"))="AT"</formula>
    </cfRule>
    <cfRule type="containsText" dxfId="31694" priority="21946" stopIfTrue="1" operator="containsText" text="Congés">
      <formula>NOT(ISERROR(SEARCH("Congés",ADN3)))</formula>
    </cfRule>
    <cfRule type="containsText" dxfId="31693" priority="21947" stopIfTrue="1" operator="containsText" text="RTT">
      <formula>NOT(ISERROR(SEARCH("RTT",ADN3)))</formula>
    </cfRule>
    <cfRule type="containsText" dxfId="31692" priority="21948" stopIfTrue="1" operator="containsText" text="FORMATION">
      <formula>NOT(ISERROR(SEARCH("FORMATION",ADN3)))</formula>
    </cfRule>
    <cfRule type="containsText" dxfId="31691" priority="21949" stopIfTrue="1" operator="containsText" text="REPOS">
      <formula>NOT(ISERROR(SEARCH("REPOS",ADN3)))</formula>
    </cfRule>
  </conditionalFormatting>
  <conditionalFormatting sqref="ADN3:ADS3">
    <cfRule type="containsText" dxfId="31690" priority="21940" stopIfTrue="1" operator="containsText" text="RECUP DEBIT">
      <formula>NOT(ISERROR(SEARCH("RECUP DEBIT",ADN3)))</formula>
    </cfRule>
    <cfRule type="containsText" dxfId="31689" priority="21941" stopIfTrue="1" operator="containsText" text="Bonification">
      <formula>NOT(ISERROR(SEARCH("Bonification",ADN3)))</formula>
    </cfRule>
  </conditionalFormatting>
  <conditionalFormatting sqref="ADN3:ADS3">
    <cfRule type="containsText" dxfId="31688" priority="21938" stopIfTrue="1" operator="containsText" text="BONIFICATION">
      <formula>NOT(ISERROR(SEARCH("BONIFICATION",ADN3)))</formula>
    </cfRule>
    <cfRule type="containsText" dxfId="31687" priority="21939" stopIfTrue="1" operator="containsText" text="RECUP DEBIT">
      <formula>NOT(ISERROR(SEARCH("RECUP DEBIT",ADN3)))</formula>
    </cfRule>
  </conditionalFormatting>
  <conditionalFormatting sqref="ADN3:ADS3">
    <cfRule type="containsText" dxfId="31686" priority="21937" stopIfTrue="1" operator="containsText" text="ENFANT MALADE">
      <formula>NOT(ISERROR(SEARCH("ENFANT MALADE",ADN3)))</formula>
    </cfRule>
  </conditionalFormatting>
  <conditionalFormatting sqref="ADS3">
    <cfRule type="containsText" dxfId="31685" priority="21935" stopIfTrue="1" operator="containsText" text="RECUP DEBIT">
      <formula>NOT(ISERROR(SEARCH("RECUP DEBIT",ADS3)))</formula>
    </cfRule>
    <cfRule type="containsText" dxfId="31684" priority="21936" stopIfTrue="1" operator="containsText" text="Bonification">
      <formula>NOT(ISERROR(SEARCH("Bonification",ADS3)))</formula>
    </cfRule>
  </conditionalFormatting>
  <conditionalFormatting sqref="ADS3">
    <cfRule type="expression" dxfId="31683" priority="21927" stopIfTrue="1">
      <formula>WEEKDAY(ADL$1)=1</formula>
    </cfRule>
    <cfRule type="expression" dxfId="31682" priority="21928" stopIfTrue="1">
      <formula>WEEKDAY(ADL$1)=7</formula>
    </cfRule>
    <cfRule type="containsText" dxfId="31681" priority="21929" stopIfTrue="1" operator="containsText" text="Maladie">
      <formula>NOT(ISERROR(SEARCH("Maladie",ADS3)))</formula>
    </cfRule>
    <cfRule type="endsWith" dxfId="31680" priority="21930" stopIfTrue="1" operator="endsWith" text="AT">
      <formula>RIGHT(ADS3,LEN("AT"))="AT"</formula>
    </cfRule>
    <cfRule type="containsText" dxfId="31679" priority="21931" stopIfTrue="1" operator="containsText" text="Congés">
      <formula>NOT(ISERROR(SEARCH("Congés",ADS3)))</formula>
    </cfRule>
    <cfRule type="containsText" dxfId="31678" priority="21932" stopIfTrue="1" operator="containsText" text="RTT">
      <formula>NOT(ISERROR(SEARCH("RTT",ADS3)))</formula>
    </cfRule>
    <cfRule type="containsText" dxfId="31677" priority="21933" stopIfTrue="1" operator="containsText" text="REPOS">
      <formula>NOT(ISERROR(SEARCH("REPOS",ADS3)))</formula>
    </cfRule>
    <cfRule type="containsText" dxfId="31676" priority="21934" stopIfTrue="1" operator="containsText" text="FORMATION">
      <formula>NOT(ISERROR(SEARCH("FORMATION",ADS3)))</formula>
    </cfRule>
  </conditionalFormatting>
  <conditionalFormatting sqref="ADO3">
    <cfRule type="expression" dxfId="31675" priority="21919" stopIfTrue="1">
      <formula>WEEKDAY(ADO$1)=1</formula>
    </cfRule>
    <cfRule type="expression" dxfId="31674" priority="21920" stopIfTrue="1">
      <formula>WEEKDAY(ADO$1)=7</formula>
    </cfRule>
    <cfRule type="containsText" dxfId="31673" priority="21921" stopIfTrue="1" operator="containsText" text="Maladie">
      <formula>NOT(ISERROR(SEARCH("Maladie",ADO3)))</formula>
    </cfRule>
    <cfRule type="endsWith" dxfId="31672" priority="21922" stopIfTrue="1" operator="endsWith" text="AT">
      <formula>RIGHT(ADO3,LEN("AT"))="AT"</formula>
    </cfRule>
    <cfRule type="containsText" dxfId="31671" priority="21923" stopIfTrue="1" operator="containsText" text="Congés">
      <formula>NOT(ISERROR(SEARCH("Congés",ADO3)))</formula>
    </cfRule>
    <cfRule type="containsText" dxfId="31670" priority="21924" stopIfTrue="1" operator="containsText" text="RTT">
      <formula>NOT(ISERROR(SEARCH("RTT",ADO3)))</formula>
    </cfRule>
    <cfRule type="containsText" dxfId="31669" priority="21925" stopIfTrue="1" operator="containsText" text="FORMATION">
      <formula>NOT(ISERROR(SEARCH("FORMATION",ADO3)))</formula>
    </cfRule>
    <cfRule type="containsText" dxfId="31668" priority="21926" stopIfTrue="1" operator="containsText" text="REPOS">
      <formula>NOT(ISERROR(SEARCH("REPOS",ADO3)))</formula>
    </cfRule>
  </conditionalFormatting>
  <conditionalFormatting sqref="ADO3">
    <cfRule type="containsText" dxfId="31667" priority="21917" stopIfTrue="1" operator="containsText" text="RECUP DEBIT">
      <formula>NOT(ISERROR(SEARCH("RECUP DEBIT",ADO3)))</formula>
    </cfRule>
    <cfRule type="containsText" dxfId="31666" priority="21918" stopIfTrue="1" operator="containsText" text="Bonification">
      <formula>NOT(ISERROR(SEARCH("Bonification",ADO3)))</formula>
    </cfRule>
  </conditionalFormatting>
  <conditionalFormatting sqref="ADR3">
    <cfRule type="expression" dxfId="31665" priority="21909" stopIfTrue="1">
      <formula>WEEKDAY(ADR$1)=1</formula>
    </cfRule>
    <cfRule type="expression" dxfId="31664" priority="21910" stopIfTrue="1">
      <formula>WEEKDAY(ADR$1)=7</formula>
    </cfRule>
    <cfRule type="containsText" dxfId="31663" priority="21911" stopIfTrue="1" operator="containsText" text="Maladie">
      <formula>NOT(ISERROR(SEARCH("Maladie",ADR3)))</formula>
    </cfRule>
    <cfRule type="endsWith" dxfId="31662" priority="21912" stopIfTrue="1" operator="endsWith" text="AT">
      <formula>RIGHT(ADR3,LEN("AT"))="AT"</formula>
    </cfRule>
    <cfRule type="containsText" dxfId="31661" priority="21913" stopIfTrue="1" operator="containsText" text="Congés">
      <formula>NOT(ISERROR(SEARCH("Congés",ADR3)))</formula>
    </cfRule>
    <cfRule type="containsText" dxfId="31660" priority="21914" stopIfTrue="1" operator="containsText" text="RTT">
      <formula>NOT(ISERROR(SEARCH("RTT",ADR3)))</formula>
    </cfRule>
    <cfRule type="containsText" dxfId="31659" priority="21915" stopIfTrue="1" operator="containsText" text="FORMATION">
      <formula>NOT(ISERROR(SEARCH("FORMATION",ADR3)))</formula>
    </cfRule>
    <cfRule type="containsText" dxfId="31658" priority="21916" stopIfTrue="1" operator="containsText" text="REPOS">
      <formula>NOT(ISERROR(SEARCH("REPOS",ADR3)))</formula>
    </cfRule>
  </conditionalFormatting>
  <conditionalFormatting sqref="ADR3">
    <cfRule type="containsText" dxfId="31657" priority="21907" stopIfTrue="1" operator="containsText" text="RECUP DEBIT">
      <formula>NOT(ISERROR(SEARCH("RECUP DEBIT",ADR3)))</formula>
    </cfRule>
    <cfRule type="containsText" dxfId="31656" priority="21908" stopIfTrue="1" operator="containsText" text="Bonification">
      <formula>NOT(ISERROR(SEARCH("Bonification",ADR3)))</formula>
    </cfRule>
  </conditionalFormatting>
  <conditionalFormatting sqref="ADN3:ADR3">
    <cfRule type="expression" dxfId="31655" priority="21256" stopIfTrue="1">
      <formula>WEEKDAY(ADN$1)=1</formula>
    </cfRule>
    <cfRule type="expression" dxfId="31654" priority="21257" stopIfTrue="1">
      <formula>WEEKDAY(ADN$1)=7</formula>
    </cfRule>
    <cfRule type="containsText" dxfId="31653" priority="21258" stopIfTrue="1" operator="containsText" text="Maladie">
      <formula>NOT(ISERROR(SEARCH("Maladie",ADN3)))</formula>
    </cfRule>
    <cfRule type="endsWith" dxfId="31652" priority="21259" stopIfTrue="1" operator="endsWith" text="AT">
      <formula>RIGHT(ADN3,LEN("AT"))="AT"</formula>
    </cfRule>
    <cfRule type="containsText" dxfId="31651" priority="21260" stopIfTrue="1" operator="containsText" text="Congés">
      <formula>NOT(ISERROR(SEARCH("Congés",ADN3)))</formula>
    </cfRule>
    <cfRule type="containsText" dxfId="31650" priority="21261" stopIfTrue="1" operator="containsText" text="RTT">
      <formula>NOT(ISERROR(SEARCH("RTT",ADN3)))</formula>
    </cfRule>
    <cfRule type="containsText" dxfId="31649" priority="21262" stopIfTrue="1" operator="containsText" text="FORMATION">
      <formula>NOT(ISERROR(SEARCH("FORMATION",ADN3)))</formula>
    </cfRule>
    <cfRule type="containsText" dxfId="31648" priority="21263" stopIfTrue="1" operator="containsText" text="REPOS">
      <formula>NOT(ISERROR(SEARCH("REPOS",ADN3)))</formula>
    </cfRule>
  </conditionalFormatting>
  <conditionalFormatting sqref="ADN3:ADR3">
    <cfRule type="containsText" dxfId="31647" priority="21254" stopIfTrue="1" operator="containsText" text="RECUP DEBIT">
      <formula>NOT(ISERROR(SEARCH("RECUP DEBIT",ADN3)))</formula>
    </cfRule>
    <cfRule type="containsText" dxfId="31646" priority="21255" stopIfTrue="1" operator="containsText" text="Bonification">
      <formula>NOT(ISERROR(SEARCH("Bonification",ADN3)))</formula>
    </cfRule>
  </conditionalFormatting>
  <conditionalFormatting sqref="ADN3:ADR3">
    <cfRule type="containsText" dxfId="31645" priority="21252" stopIfTrue="1" operator="containsText" text="BONIFICATION">
      <formula>NOT(ISERROR(SEARCH("BONIFICATION",ADN3)))</formula>
    </cfRule>
    <cfRule type="containsText" dxfId="31644" priority="21253" stopIfTrue="1" operator="containsText" text="RECUP DEBIT">
      <formula>NOT(ISERROR(SEARCH("RECUP DEBIT",ADN3)))</formula>
    </cfRule>
  </conditionalFormatting>
  <conditionalFormatting sqref="ADN3:ADR3">
    <cfRule type="containsText" dxfId="31643" priority="21251" stopIfTrue="1" operator="containsText" text="ENFANT MALADE">
      <formula>NOT(ISERROR(SEARCH("ENFANT MALADE",ADN3)))</formula>
    </cfRule>
  </conditionalFormatting>
  <conditionalFormatting sqref="ADO3">
    <cfRule type="expression" dxfId="31642" priority="21243" stopIfTrue="1">
      <formula>WEEKDAY(ADO$1)=1</formula>
    </cfRule>
    <cfRule type="expression" dxfId="31641" priority="21244" stopIfTrue="1">
      <formula>WEEKDAY(ADO$1)=7</formula>
    </cfRule>
    <cfRule type="containsText" dxfId="31640" priority="21245" stopIfTrue="1" operator="containsText" text="Maladie">
      <formula>NOT(ISERROR(SEARCH("Maladie",ADO3)))</formula>
    </cfRule>
    <cfRule type="endsWith" dxfId="31639" priority="21246" stopIfTrue="1" operator="endsWith" text="AT">
      <formula>RIGHT(ADO3,LEN("AT"))="AT"</formula>
    </cfRule>
    <cfRule type="containsText" dxfId="31638" priority="21247" stopIfTrue="1" operator="containsText" text="Congés">
      <formula>NOT(ISERROR(SEARCH("Congés",ADO3)))</formula>
    </cfRule>
    <cfRule type="containsText" dxfId="31637" priority="21248" stopIfTrue="1" operator="containsText" text="RTT">
      <formula>NOT(ISERROR(SEARCH("RTT",ADO3)))</formula>
    </cfRule>
    <cfRule type="containsText" dxfId="31636" priority="21249" stopIfTrue="1" operator="containsText" text="FORMATION">
      <formula>NOT(ISERROR(SEARCH("FORMATION",ADO3)))</formula>
    </cfRule>
    <cfRule type="containsText" dxfId="31635" priority="21250" stopIfTrue="1" operator="containsText" text="REPOS">
      <formula>NOT(ISERROR(SEARCH("REPOS",ADO3)))</formula>
    </cfRule>
  </conditionalFormatting>
  <conditionalFormatting sqref="ADO3">
    <cfRule type="containsText" dxfId="31634" priority="21241" stopIfTrue="1" operator="containsText" text="RECUP DEBIT">
      <formula>NOT(ISERROR(SEARCH("RECUP DEBIT",ADO3)))</formula>
    </cfRule>
    <cfRule type="containsText" dxfId="31633" priority="21242" stopIfTrue="1" operator="containsText" text="Bonification">
      <formula>NOT(ISERROR(SEARCH("Bonification",ADO3)))</formula>
    </cfRule>
  </conditionalFormatting>
  <conditionalFormatting sqref="ADR3">
    <cfRule type="expression" dxfId="31632" priority="21233" stopIfTrue="1">
      <formula>WEEKDAY(ADR$1)=1</formula>
    </cfRule>
    <cfRule type="expression" dxfId="31631" priority="21234" stopIfTrue="1">
      <formula>WEEKDAY(ADR$1)=7</formula>
    </cfRule>
    <cfRule type="containsText" dxfId="31630" priority="21235" stopIfTrue="1" operator="containsText" text="Maladie">
      <formula>NOT(ISERROR(SEARCH("Maladie",ADR3)))</formula>
    </cfRule>
    <cfRule type="endsWith" dxfId="31629" priority="21236" stopIfTrue="1" operator="endsWith" text="AT">
      <formula>RIGHT(ADR3,LEN("AT"))="AT"</formula>
    </cfRule>
    <cfRule type="containsText" dxfId="31628" priority="21237" stopIfTrue="1" operator="containsText" text="Congés">
      <formula>NOT(ISERROR(SEARCH("Congés",ADR3)))</formula>
    </cfRule>
    <cfRule type="containsText" dxfId="31627" priority="21238" stopIfTrue="1" operator="containsText" text="RTT">
      <formula>NOT(ISERROR(SEARCH("RTT",ADR3)))</formula>
    </cfRule>
    <cfRule type="containsText" dxfId="31626" priority="21239" stopIfTrue="1" operator="containsText" text="FORMATION">
      <formula>NOT(ISERROR(SEARCH("FORMATION",ADR3)))</formula>
    </cfRule>
    <cfRule type="containsText" dxfId="31625" priority="21240" stopIfTrue="1" operator="containsText" text="REPOS">
      <formula>NOT(ISERROR(SEARCH("REPOS",ADR3)))</formula>
    </cfRule>
  </conditionalFormatting>
  <conditionalFormatting sqref="ADR3">
    <cfRule type="containsText" dxfId="31624" priority="21231" stopIfTrue="1" operator="containsText" text="RECUP DEBIT">
      <formula>NOT(ISERROR(SEARCH("RECUP DEBIT",ADR3)))</formula>
    </cfRule>
    <cfRule type="containsText" dxfId="31623" priority="21232" stopIfTrue="1" operator="containsText" text="Bonification">
      <formula>NOT(ISERROR(SEARCH("Bonification",ADR3)))</formula>
    </cfRule>
  </conditionalFormatting>
  <conditionalFormatting sqref="ADQ3">
    <cfRule type="expression" dxfId="31622" priority="21223" stopIfTrue="1">
      <formula>WEEKDAY(ADQ$1)=1</formula>
    </cfRule>
    <cfRule type="expression" dxfId="31621" priority="21224" stopIfTrue="1">
      <formula>WEEKDAY(ADQ$1)=7</formula>
    </cfRule>
    <cfRule type="containsText" dxfId="31620" priority="21225" stopIfTrue="1" operator="containsText" text="Maladie">
      <formula>NOT(ISERROR(SEARCH("Maladie",ADQ3)))</formula>
    </cfRule>
    <cfRule type="endsWith" dxfId="31619" priority="21226" stopIfTrue="1" operator="endsWith" text="AT">
      <formula>RIGHT(ADQ3,LEN("AT"))="AT"</formula>
    </cfRule>
    <cfRule type="containsText" dxfId="31618" priority="21227" stopIfTrue="1" operator="containsText" text="Congés">
      <formula>NOT(ISERROR(SEARCH("Congés",ADQ3)))</formula>
    </cfRule>
    <cfRule type="containsText" dxfId="31617" priority="21228" stopIfTrue="1" operator="containsText" text="RTT">
      <formula>NOT(ISERROR(SEARCH("RTT",ADQ3)))</formula>
    </cfRule>
    <cfRule type="containsText" dxfId="31616" priority="21229" stopIfTrue="1" operator="containsText" text="FORMATION">
      <formula>NOT(ISERROR(SEARCH("FORMATION",ADQ3)))</formula>
    </cfRule>
    <cfRule type="containsText" dxfId="31615" priority="21230" stopIfTrue="1" operator="containsText" text="REPOS">
      <formula>NOT(ISERROR(SEARCH("REPOS",ADQ3)))</formula>
    </cfRule>
  </conditionalFormatting>
  <conditionalFormatting sqref="ADQ3">
    <cfRule type="containsText" dxfId="31614" priority="21221" stopIfTrue="1" operator="containsText" text="RECUP DEBIT">
      <formula>NOT(ISERROR(SEARCH("RECUP DEBIT",ADQ3)))</formula>
    </cfRule>
    <cfRule type="containsText" dxfId="31613" priority="21222" stopIfTrue="1" operator="containsText" text="Bonification">
      <formula>NOT(ISERROR(SEARCH("Bonification",ADQ3)))</formula>
    </cfRule>
  </conditionalFormatting>
  <conditionalFormatting sqref="AEG2 AEA2">
    <cfRule type="expression" dxfId="31612" priority="21200" stopIfTrue="1">
      <formula>WEEKDAY(AEA$1)=1</formula>
    </cfRule>
    <cfRule type="expression" dxfId="31611" priority="21201" stopIfTrue="1">
      <formula>WEEKDAY(AEA$1)=7</formula>
    </cfRule>
    <cfRule type="containsText" dxfId="31610" priority="21202" stopIfTrue="1" operator="containsText" text="Maladie">
      <formula>NOT(ISERROR(SEARCH("Maladie",AEA2)))</formula>
    </cfRule>
    <cfRule type="endsWith" dxfId="31609" priority="21203" stopIfTrue="1" operator="endsWith" text="AT">
      <formula>RIGHT(AEA2,LEN("AT"))="AT"</formula>
    </cfRule>
    <cfRule type="containsText" dxfId="31608" priority="21204" stopIfTrue="1" operator="containsText" text="Congés">
      <formula>NOT(ISERROR(SEARCH("Congés",AEA2)))</formula>
    </cfRule>
    <cfRule type="containsText" dxfId="31607" priority="21205" stopIfTrue="1" operator="containsText" text="RTT">
      <formula>NOT(ISERROR(SEARCH("RTT",AEA2)))</formula>
    </cfRule>
    <cfRule type="containsText" dxfId="31606" priority="21206" stopIfTrue="1" operator="containsText" text="FORMATION">
      <formula>NOT(ISERROR(SEARCH("FORMATION",AEA2)))</formula>
    </cfRule>
    <cfRule type="containsText" dxfId="31605" priority="21207" stopIfTrue="1" operator="containsText" text="REPOS">
      <formula>NOT(ISERROR(SEARCH("REPOS",AEA2)))</formula>
    </cfRule>
  </conditionalFormatting>
  <conditionalFormatting sqref="AEG2 AEA2">
    <cfRule type="containsText" dxfId="31604" priority="21198" stopIfTrue="1" operator="containsText" text="RECUP DEBIT">
      <formula>NOT(ISERROR(SEARCH("RECUP DEBIT",AEA2)))</formula>
    </cfRule>
    <cfRule type="containsText" dxfId="31603" priority="21199" stopIfTrue="1" operator="containsText" text="Bonification">
      <formula>NOT(ISERROR(SEARCH("Bonification",AEA2)))</formula>
    </cfRule>
  </conditionalFormatting>
  <conditionalFormatting sqref="AEG2 AEA2">
    <cfRule type="containsText" dxfId="31602" priority="21196" stopIfTrue="1" operator="containsText" text="BONIFICATION">
      <formula>NOT(ISERROR(SEARCH("BONIFICATION",AEA2)))</formula>
    </cfRule>
    <cfRule type="containsText" dxfId="31601" priority="21197" stopIfTrue="1" operator="containsText" text="RECUP DEBIT">
      <formula>NOT(ISERROR(SEARCH("RECUP DEBIT",AEA2)))</formula>
    </cfRule>
  </conditionalFormatting>
  <conditionalFormatting sqref="AEG2 AEA2">
    <cfRule type="containsText" dxfId="31600" priority="21195" stopIfTrue="1" operator="containsText" text="ENFANT MALADE">
      <formula>NOT(ISERROR(SEARCH("ENFANT MALADE",AEA2)))</formula>
    </cfRule>
  </conditionalFormatting>
  <conditionalFormatting sqref="AEG2 AEA2">
    <cfRule type="expression" dxfId="31599" priority="21187" stopIfTrue="1">
      <formula>WEEKDAY(AEA$1)=1</formula>
    </cfRule>
    <cfRule type="expression" dxfId="31598" priority="21188" stopIfTrue="1">
      <formula>WEEKDAY(AEA$1)=7</formula>
    </cfRule>
    <cfRule type="containsText" dxfId="31597" priority="21189" stopIfTrue="1" operator="containsText" text="Maladie">
      <formula>NOT(ISERROR(SEARCH("Maladie",AEA2)))</formula>
    </cfRule>
    <cfRule type="endsWith" dxfId="31596" priority="21190" stopIfTrue="1" operator="endsWith" text="AT">
      <formula>RIGHT(AEA2,LEN("AT"))="AT"</formula>
    </cfRule>
    <cfRule type="containsText" dxfId="31595" priority="21191" stopIfTrue="1" operator="containsText" text="Congés">
      <formula>NOT(ISERROR(SEARCH("Congés",AEA2)))</formula>
    </cfRule>
    <cfRule type="containsText" dxfId="31594" priority="21192" stopIfTrue="1" operator="containsText" text="RTT">
      <formula>NOT(ISERROR(SEARCH("RTT",AEA2)))</formula>
    </cfRule>
    <cfRule type="containsText" dxfId="31593" priority="21193" stopIfTrue="1" operator="containsText" text="FORMATION">
      <formula>NOT(ISERROR(SEARCH("FORMATION",AEA2)))</formula>
    </cfRule>
    <cfRule type="containsText" dxfId="31592" priority="21194" stopIfTrue="1" operator="containsText" text="REPOS">
      <formula>NOT(ISERROR(SEARCH("REPOS",AEA2)))</formula>
    </cfRule>
  </conditionalFormatting>
  <conditionalFormatting sqref="AEG2 AEA2">
    <cfRule type="containsText" dxfId="31591" priority="21185" stopIfTrue="1" operator="containsText" text="RECUP DEBIT">
      <formula>NOT(ISERROR(SEARCH("RECUP DEBIT",AEA2)))</formula>
    </cfRule>
    <cfRule type="containsText" dxfId="31590" priority="21186" stopIfTrue="1" operator="containsText" text="Bonification">
      <formula>NOT(ISERROR(SEARCH("Bonification",AEA2)))</formula>
    </cfRule>
  </conditionalFormatting>
  <conditionalFormatting sqref="AEG2 AEA2">
    <cfRule type="containsText" dxfId="31589" priority="21183" stopIfTrue="1" operator="containsText" text="BONIFICATION">
      <formula>NOT(ISERROR(SEARCH("BONIFICATION",AEA2)))</formula>
    </cfRule>
    <cfRule type="containsText" dxfId="31588" priority="21184" stopIfTrue="1" operator="containsText" text="RECUP DEBIT">
      <formula>NOT(ISERROR(SEARCH("RECUP DEBIT",AEA2)))</formula>
    </cfRule>
  </conditionalFormatting>
  <conditionalFormatting sqref="AEG2 AEA2">
    <cfRule type="containsText" dxfId="31587" priority="21182" stopIfTrue="1" operator="containsText" text="ENFANT MALADE">
      <formula>NOT(ISERROR(SEARCH("ENFANT MALADE",AEA2)))</formula>
    </cfRule>
  </conditionalFormatting>
  <conditionalFormatting sqref="AEG2 AEA2">
    <cfRule type="containsText" dxfId="31586" priority="21180" stopIfTrue="1" operator="containsText" text="RECUP DEBIT">
      <formula>NOT(ISERROR(SEARCH("RECUP DEBIT",AEA2)))</formula>
    </cfRule>
    <cfRule type="containsText" dxfId="31585" priority="21181" stopIfTrue="1" operator="containsText" text="Bonification">
      <formula>NOT(ISERROR(SEARCH("Bonification",AEA2)))</formula>
    </cfRule>
  </conditionalFormatting>
  <conditionalFormatting sqref="AEG2 AEA2">
    <cfRule type="expression" dxfId="31584" priority="21172" stopIfTrue="1">
      <formula>WEEKDAY(ADT$1)=1</formula>
    </cfRule>
    <cfRule type="expression" dxfId="31583" priority="21173" stopIfTrue="1">
      <formula>WEEKDAY(ADT$1)=7</formula>
    </cfRule>
    <cfRule type="containsText" dxfId="31582" priority="21174" stopIfTrue="1" operator="containsText" text="Maladie">
      <formula>NOT(ISERROR(SEARCH("Maladie",AEA2)))</formula>
    </cfRule>
    <cfRule type="endsWith" dxfId="31581" priority="21175" stopIfTrue="1" operator="endsWith" text="AT">
      <formula>RIGHT(AEA2,LEN("AT"))="AT"</formula>
    </cfRule>
    <cfRule type="containsText" dxfId="31580" priority="21176" stopIfTrue="1" operator="containsText" text="Congés">
      <formula>NOT(ISERROR(SEARCH("Congés",AEA2)))</formula>
    </cfRule>
    <cfRule type="containsText" dxfId="31579" priority="21177" stopIfTrue="1" operator="containsText" text="RTT">
      <formula>NOT(ISERROR(SEARCH("RTT",AEA2)))</formula>
    </cfRule>
    <cfRule type="containsText" dxfId="31578" priority="21178" stopIfTrue="1" operator="containsText" text="REPOS">
      <formula>NOT(ISERROR(SEARCH("REPOS",AEA2)))</formula>
    </cfRule>
    <cfRule type="containsText" dxfId="31577" priority="21179" stopIfTrue="1" operator="containsText" text="FORMATION">
      <formula>NOT(ISERROR(SEARCH("FORMATION",AEA2)))</formula>
    </cfRule>
  </conditionalFormatting>
  <conditionalFormatting sqref="AEG2 AEA2">
    <cfRule type="containsText" dxfId="31576" priority="21170" stopIfTrue="1" operator="containsText" text="RECUP DEBIT">
      <formula>NOT(ISERROR(SEARCH("RECUP DEBIT",AEA2)))</formula>
    </cfRule>
    <cfRule type="containsText" dxfId="31575" priority="21171" stopIfTrue="1" operator="containsText" text="Bonification">
      <formula>NOT(ISERROR(SEARCH("Bonification",AEA2)))</formula>
    </cfRule>
  </conditionalFormatting>
  <conditionalFormatting sqref="AEG2 AEA2">
    <cfRule type="expression" dxfId="31574" priority="21162" stopIfTrue="1">
      <formula>WEEKDAY(ADT$1)=1</formula>
    </cfRule>
    <cfRule type="expression" dxfId="31573" priority="21163" stopIfTrue="1">
      <formula>WEEKDAY(ADT$1)=7</formula>
    </cfRule>
    <cfRule type="containsText" dxfId="31572" priority="21164" stopIfTrue="1" operator="containsText" text="Maladie">
      <formula>NOT(ISERROR(SEARCH("Maladie",AEA2)))</formula>
    </cfRule>
    <cfRule type="endsWith" dxfId="31571" priority="21165" stopIfTrue="1" operator="endsWith" text="AT">
      <formula>RIGHT(AEA2,LEN("AT"))="AT"</formula>
    </cfRule>
    <cfRule type="containsText" dxfId="31570" priority="21166" stopIfTrue="1" operator="containsText" text="Congés">
      <formula>NOT(ISERROR(SEARCH("Congés",AEA2)))</formula>
    </cfRule>
    <cfRule type="containsText" dxfId="31569" priority="21167" stopIfTrue="1" operator="containsText" text="RTT">
      <formula>NOT(ISERROR(SEARCH("RTT",AEA2)))</formula>
    </cfRule>
    <cfRule type="containsText" dxfId="31568" priority="21168" stopIfTrue="1" operator="containsText" text="REPOS">
      <formula>NOT(ISERROR(SEARCH("REPOS",AEA2)))</formula>
    </cfRule>
    <cfRule type="containsText" dxfId="31567" priority="21169" stopIfTrue="1" operator="containsText" text="FORMATION">
      <formula>NOT(ISERROR(SEARCH("FORMATION",AEA2)))</formula>
    </cfRule>
  </conditionalFormatting>
  <conditionalFormatting sqref="AEG3:AEH3 ADZ3:AEA3">
    <cfRule type="expression" dxfId="31566" priority="21090" stopIfTrue="1">
      <formula>WEEKDAY(ADZ$1)=1</formula>
    </cfRule>
    <cfRule type="expression" dxfId="31565" priority="21091" stopIfTrue="1">
      <formula>WEEKDAY(ADZ$1)=7</formula>
    </cfRule>
    <cfRule type="containsText" dxfId="31564" priority="21092" stopIfTrue="1" operator="containsText" text="Maladie">
      <formula>NOT(ISERROR(SEARCH("Maladie",ADZ3)))</formula>
    </cfRule>
    <cfRule type="endsWith" dxfId="31563" priority="21093" stopIfTrue="1" operator="endsWith" text="AT">
      <formula>RIGHT(ADZ3,LEN("AT"))="AT"</formula>
    </cfRule>
    <cfRule type="containsText" dxfId="31562" priority="21094" stopIfTrue="1" operator="containsText" text="Congés">
      <formula>NOT(ISERROR(SEARCH("Congés",ADZ3)))</formula>
    </cfRule>
    <cfRule type="containsText" dxfId="31561" priority="21095" stopIfTrue="1" operator="containsText" text="RTT">
      <formula>NOT(ISERROR(SEARCH("RTT",ADZ3)))</formula>
    </cfRule>
    <cfRule type="containsText" dxfId="31560" priority="21096" stopIfTrue="1" operator="containsText" text="FORMATION">
      <formula>NOT(ISERROR(SEARCH("FORMATION",ADZ3)))</formula>
    </cfRule>
    <cfRule type="containsText" dxfId="31559" priority="21097" stopIfTrue="1" operator="containsText" text="REPOS">
      <formula>NOT(ISERROR(SEARCH("REPOS",ADZ3)))</formula>
    </cfRule>
  </conditionalFormatting>
  <conditionalFormatting sqref="AEG3:AEH3 ADZ3:AEA3">
    <cfRule type="containsText" dxfId="31558" priority="21088" stopIfTrue="1" operator="containsText" text="RECUP DEBIT">
      <formula>NOT(ISERROR(SEARCH("RECUP DEBIT",ADZ3)))</formula>
    </cfRule>
    <cfRule type="containsText" dxfId="31557" priority="21089" stopIfTrue="1" operator="containsText" text="Bonification">
      <formula>NOT(ISERROR(SEARCH("Bonification",ADZ3)))</formula>
    </cfRule>
  </conditionalFormatting>
  <conditionalFormatting sqref="AEG3:AEH3 ADZ3:AEA3">
    <cfRule type="containsText" dxfId="31556" priority="21086" stopIfTrue="1" operator="containsText" text="BONIFICATION">
      <formula>NOT(ISERROR(SEARCH("BONIFICATION",ADZ3)))</formula>
    </cfRule>
    <cfRule type="containsText" dxfId="31555" priority="21087" stopIfTrue="1" operator="containsText" text="RECUP DEBIT">
      <formula>NOT(ISERROR(SEARCH("RECUP DEBIT",ADZ3)))</formula>
    </cfRule>
  </conditionalFormatting>
  <conditionalFormatting sqref="AEG3:AEH3 ADZ3:AEA3">
    <cfRule type="containsText" dxfId="31554" priority="21085" stopIfTrue="1" operator="containsText" text="ENFANT MALADE">
      <formula>NOT(ISERROR(SEARCH("ENFANT MALADE",ADZ3)))</formula>
    </cfRule>
  </conditionalFormatting>
  <conditionalFormatting sqref="AEG3:AEH3 ADZ3:AEA3">
    <cfRule type="containsText" dxfId="31553" priority="21083" stopIfTrue="1" operator="containsText" text="RECUP DEBIT">
      <formula>NOT(ISERROR(SEARCH("RECUP DEBIT",ADZ3)))</formula>
    </cfRule>
    <cfRule type="containsText" dxfId="31552" priority="21084" stopIfTrue="1" operator="containsText" text="Bonification">
      <formula>NOT(ISERROR(SEARCH("Bonification",ADZ3)))</formula>
    </cfRule>
  </conditionalFormatting>
  <conditionalFormatting sqref="AEG3:AEH3 ADZ3:AEA3">
    <cfRule type="expression" dxfId="31551" priority="21075" stopIfTrue="1">
      <formula>WEEKDAY(ADS$1)=1</formula>
    </cfRule>
    <cfRule type="expression" dxfId="31550" priority="21076" stopIfTrue="1">
      <formula>WEEKDAY(ADS$1)=7</formula>
    </cfRule>
    <cfRule type="containsText" dxfId="31549" priority="21077" stopIfTrue="1" operator="containsText" text="Maladie">
      <formula>NOT(ISERROR(SEARCH("Maladie",ADZ3)))</formula>
    </cfRule>
    <cfRule type="endsWith" dxfId="31548" priority="21078" stopIfTrue="1" operator="endsWith" text="AT">
      <formula>RIGHT(ADZ3,LEN("AT"))="AT"</formula>
    </cfRule>
    <cfRule type="containsText" dxfId="31547" priority="21079" stopIfTrue="1" operator="containsText" text="Congés">
      <formula>NOT(ISERROR(SEARCH("Congés",ADZ3)))</formula>
    </cfRule>
    <cfRule type="containsText" dxfId="31546" priority="21080" stopIfTrue="1" operator="containsText" text="RTT">
      <formula>NOT(ISERROR(SEARCH("RTT",ADZ3)))</formula>
    </cfRule>
    <cfRule type="containsText" dxfId="31545" priority="21081" stopIfTrue="1" operator="containsText" text="REPOS">
      <formula>NOT(ISERROR(SEARCH("REPOS",ADZ3)))</formula>
    </cfRule>
    <cfRule type="containsText" dxfId="31544" priority="21082" stopIfTrue="1" operator="containsText" text="FORMATION">
      <formula>NOT(ISERROR(SEARCH("FORMATION",ADZ3)))</formula>
    </cfRule>
  </conditionalFormatting>
  <conditionalFormatting sqref="AEH3 AEA3">
    <cfRule type="expression" dxfId="31543" priority="21067" stopIfTrue="1">
      <formula>WEEKDAY(ADT$1)=1</formula>
    </cfRule>
    <cfRule type="expression" dxfId="31542" priority="21068" stopIfTrue="1">
      <formula>WEEKDAY(ADT$1)=7</formula>
    </cfRule>
    <cfRule type="containsText" dxfId="31541" priority="21069" stopIfTrue="1" operator="containsText" text="Maladie">
      <formula>NOT(ISERROR(SEARCH("Maladie",AEA3)))</formula>
    </cfRule>
    <cfRule type="endsWith" dxfId="31540" priority="21070" stopIfTrue="1" operator="endsWith" text="AT">
      <formula>RIGHT(AEA3,LEN("AT"))="AT"</formula>
    </cfRule>
    <cfRule type="containsText" dxfId="31539" priority="21071" stopIfTrue="1" operator="containsText" text="Congés">
      <formula>NOT(ISERROR(SEARCH("Congés",AEA3)))</formula>
    </cfRule>
    <cfRule type="containsText" dxfId="31538" priority="21072" stopIfTrue="1" operator="containsText" text="RTT">
      <formula>NOT(ISERROR(SEARCH("RTT",AEA3)))</formula>
    </cfRule>
    <cfRule type="containsText" dxfId="31537" priority="21073" stopIfTrue="1" operator="containsText" text="REPOS">
      <formula>NOT(ISERROR(SEARCH("REPOS",AEA3)))</formula>
    </cfRule>
    <cfRule type="containsText" dxfId="31536" priority="21074" stopIfTrue="1" operator="containsText" text="FORMATION">
      <formula>NOT(ISERROR(SEARCH("FORMATION",AEA3)))</formula>
    </cfRule>
  </conditionalFormatting>
  <conditionalFormatting sqref="AEH3 AEA3">
    <cfRule type="containsText" dxfId="31535" priority="21065" stopIfTrue="1" operator="containsText" text="RECUP DEBIT">
      <formula>NOT(ISERROR(SEARCH("RECUP DEBIT",AEA3)))</formula>
    </cfRule>
    <cfRule type="containsText" dxfId="31534" priority="21066" stopIfTrue="1" operator="containsText" text="Bonification">
      <formula>NOT(ISERROR(SEARCH("Bonification",AEA3)))</formula>
    </cfRule>
  </conditionalFormatting>
  <conditionalFormatting sqref="AEH3 AEA3">
    <cfRule type="containsText" dxfId="31533" priority="21063" stopIfTrue="1" operator="containsText" text="RECUP DEBIT">
      <formula>NOT(ISERROR(SEARCH("RECUP DEBIT",AEA3)))</formula>
    </cfRule>
    <cfRule type="containsText" dxfId="31532" priority="21064" stopIfTrue="1" operator="containsText" text="Bonification">
      <formula>NOT(ISERROR(SEARCH("Bonification",AEA3)))</formula>
    </cfRule>
  </conditionalFormatting>
  <conditionalFormatting sqref="AEH3 AEA3">
    <cfRule type="expression" dxfId="31531" priority="21055" stopIfTrue="1">
      <formula>WEEKDAY(ADT$1)=1</formula>
    </cfRule>
    <cfRule type="expression" dxfId="31530" priority="21056" stopIfTrue="1">
      <formula>WEEKDAY(ADT$1)=7</formula>
    </cfRule>
    <cfRule type="containsText" dxfId="31529" priority="21057" stopIfTrue="1" operator="containsText" text="Maladie">
      <formula>NOT(ISERROR(SEARCH("Maladie",AEA3)))</formula>
    </cfRule>
    <cfRule type="endsWith" dxfId="31528" priority="21058" stopIfTrue="1" operator="endsWith" text="AT">
      <formula>RIGHT(AEA3,LEN("AT"))="AT"</formula>
    </cfRule>
    <cfRule type="containsText" dxfId="31527" priority="21059" stopIfTrue="1" operator="containsText" text="Congés">
      <formula>NOT(ISERROR(SEARCH("Congés",AEA3)))</formula>
    </cfRule>
    <cfRule type="containsText" dxfId="31526" priority="21060" stopIfTrue="1" operator="containsText" text="RTT">
      <formula>NOT(ISERROR(SEARCH("RTT",AEA3)))</formula>
    </cfRule>
    <cfRule type="containsText" dxfId="31525" priority="21061" stopIfTrue="1" operator="containsText" text="REPOS">
      <formula>NOT(ISERROR(SEARCH("REPOS",AEA3)))</formula>
    </cfRule>
    <cfRule type="containsText" dxfId="31524" priority="21062" stopIfTrue="1" operator="containsText" text="FORMATION">
      <formula>NOT(ISERROR(SEARCH("FORMATION",AEA3)))</formula>
    </cfRule>
  </conditionalFormatting>
  <conditionalFormatting sqref="AEH3 AEA3">
    <cfRule type="expression" dxfId="31523" priority="21047" stopIfTrue="1">
      <formula>WEEKDAY(ADT$1)=1</formula>
    </cfRule>
    <cfRule type="expression" dxfId="31522" priority="21048" stopIfTrue="1">
      <formula>WEEKDAY(ADT$1)=7</formula>
    </cfRule>
    <cfRule type="containsText" dxfId="31521" priority="21049" stopIfTrue="1" operator="containsText" text="Maladie">
      <formula>NOT(ISERROR(SEARCH("Maladie",AEA3)))</formula>
    </cfRule>
    <cfRule type="endsWith" dxfId="31520" priority="21050" stopIfTrue="1" operator="endsWith" text="AT">
      <formula>RIGHT(AEA3,LEN("AT"))="AT"</formula>
    </cfRule>
    <cfRule type="containsText" dxfId="31519" priority="21051" stopIfTrue="1" operator="containsText" text="Congés">
      <formula>NOT(ISERROR(SEARCH("Congés",AEA3)))</formula>
    </cfRule>
    <cfRule type="containsText" dxfId="31518" priority="21052" stopIfTrue="1" operator="containsText" text="RTT">
      <formula>NOT(ISERROR(SEARCH("RTT",AEA3)))</formula>
    </cfRule>
    <cfRule type="containsText" dxfId="31517" priority="21053" stopIfTrue="1" operator="containsText" text="REPOS">
      <formula>NOT(ISERROR(SEARCH("REPOS",AEA3)))</formula>
    </cfRule>
    <cfRule type="containsText" dxfId="31516" priority="21054" stopIfTrue="1" operator="containsText" text="FORMATION">
      <formula>NOT(ISERROR(SEARCH("FORMATION",AEA3)))</formula>
    </cfRule>
  </conditionalFormatting>
  <conditionalFormatting sqref="AEH3 AEA3">
    <cfRule type="expression" dxfId="31515" priority="21039" stopIfTrue="1">
      <formula>WEEKDAY(AEA$1)=1</formula>
    </cfRule>
    <cfRule type="expression" dxfId="31514" priority="21040" stopIfTrue="1">
      <formula>WEEKDAY(AEA$1)=7</formula>
    </cfRule>
    <cfRule type="containsText" dxfId="31513" priority="21041" stopIfTrue="1" operator="containsText" text="Maladie">
      <formula>NOT(ISERROR(SEARCH("Maladie",AEA3)))</formula>
    </cfRule>
    <cfRule type="endsWith" dxfId="31512" priority="21042" stopIfTrue="1" operator="endsWith" text="AT">
      <formula>RIGHT(AEA3,LEN("AT"))="AT"</formula>
    </cfRule>
    <cfRule type="containsText" dxfId="31511" priority="21043" stopIfTrue="1" operator="containsText" text="Congés">
      <formula>NOT(ISERROR(SEARCH("Congés",AEA3)))</formula>
    </cfRule>
    <cfRule type="containsText" dxfId="31510" priority="21044" stopIfTrue="1" operator="containsText" text="RTT">
      <formula>NOT(ISERROR(SEARCH("RTT",AEA3)))</formula>
    </cfRule>
    <cfRule type="containsText" dxfId="31509" priority="21045" stopIfTrue="1" operator="containsText" text="FORMATION">
      <formula>NOT(ISERROR(SEARCH("FORMATION",AEA3)))</formula>
    </cfRule>
    <cfRule type="containsText" dxfId="31508" priority="21046" stopIfTrue="1" operator="containsText" text="REPOS">
      <formula>NOT(ISERROR(SEARCH("REPOS",AEA3)))</formula>
    </cfRule>
  </conditionalFormatting>
  <conditionalFormatting sqref="AEH3 AEA3">
    <cfRule type="containsText" dxfId="31507" priority="21037" stopIfTrue="1" operator="containsText" text="RECUP DEBIT">
      <formula>NOT(ISERROR(SEARCH("RECUP DEBIT",AEA3)))</formula>
    </cfRule>
    <cfRule type="containsText" dxfId="31506" priority="21038" stopIfTrue="1" operator="containsText" text="Bonification">
      <formula>NOT(ISERROR(SEARCH("Bonification",AEA3)))</formula>
    </cfRule>
  </conditionalFormatting>
  <conditionalFormatting sqref="AEH3 AEA3">
    <cfRule type="containsText" dxfId="31505" priority="21035" stopIfTrue="1" operator="containsText" text="RECUP DEBIT">
      <formula>NOT(ISERROR(SEARCH("RECUP DEBIT",AEA3)))</formula>
    </cfRule>
    <cfRule type="containsText" dxfId="31504" priority="21036" stopIfTrue="1" operator="containsText" text="Bonification">
      <formula>NOT(ISERROR(SEARCH("Bonification",AEA3)))</formula>
    </cfRule>
  </conditionalFormatting>
  <conditionalFormatting sqref="AEH3 AEA3">
    <cfRule type="expression" dxfId="31503" priority="21027" stopIfTrue="1">
      <formula>WEEKDAY(ADT$1)=1</formula>
    </cfRule>
    <cfRule type="expression" dxfId="31502" priority="21028" stopIfTrue="1">
      <formula>WEEKDAY(ADT$1)=7</formula>
    </cfRule>
    <cfRule type="containsText" dxfId="31501" priority="21029" stopIfTrue="1" operator="containsText" text="Maladie">
      <formula>NOT(ISERROR(SEARCH("Maladie",AEA3)))</formula>
    </cfRule>
    <cfRule type="endsWith" dxfId="31500" priority="21030" stopIfTrue="1" operator="endsWith" text="AT">
      <formula>RIGHT(AEA3,LEN("AT"))="AT"</formula>
    </cfRule>
    <cfRule type="containsText" dxfId="31499" priority="21031" stopIfTrue="1" operator="containsText" text="Congés">
      <formula>NOT(ISERROR(SEARCH("Congés",AEA3)))</formula>
    </cfRule>
    <cfRule type="containsText" dxfId="31498" priority="21032" stopIfTrue="1" operator="containsText" text="RTT">
      <formula>NOT(ISERROR(SEARCH("RTT",AEA3)))</formula>
    </cfRule>
    <cfRule type="containsText" dxfId="31497" priority="21033" stopIfTrue="1" operator="containsText" text="REPOS">
      <formula>NOT(ISERROR(SEARCH("REPOS",AEA3)))</formula>
    </cfRule>
    <cfRule type="containsText" dxfId="31496" priority="21034" stopIfTrue="1" operator="containsText" text="FORMATION">
      <formula>NOT(ISERROR(SEARCH("FORMATION",AEA3)))</formula>
    </cfRule>
  </conditionalFormatting>
  <conditionalFormatting sqref="AEH3 AEA3">
    <cfRule type="expression" dxfId="31495" priority="21019" stopIfTrue="1">
      <formula>WEEKDAY(ADT$1)=1</formula>
    </cfRule>
    <cfRule type="expression" dxfId="31494" priority="21020" stopIfTrue="1">
      <formula>WEEKDAY(ADT$1)=7</formula>
    </cfRule>
    <cfRule type="containsText" dxfId="31493" priority="21021" stopIfTrue="1" operator="containsText" text="Maladie">
      <formula>NOT(ISERROR(SEARCH("Maladie",AEA3)))</formula>
    </cfRule>
    <cfRule type="endsWith" dxfId="31492" priority="21022" stopIfTrue="1" operator="endsWith" text="AT">
      <formula>RIGHT(AEA3,LEN("AT"))="AT"</formula>
    </cfRule>
    <cfRule type="containsText" dxfId="31491" priority="21023" stopIfTrue="1" operator="containsText" text="Congés">
      <formula>NOT(ISERROR(SEARCH("Congés",AEA3)))</formula>
    </cfRule>
    <cfRule type="containsText" dxfId="31490" priority="21024" stopIfTrue="1" operator="containsText" text="RTT">
      <formula>NOT(ISERROR(SEARCH("RTT",AEA3)))</formula>
    </cfRule>
    <cfRule type="containsText" dxfId="31489" priority="21025" stopIfTrue="1" operator="containsText" text="REPOS">
      <formula>NOT(ISERROR(SEARCH("REPOS",AEA3)))</formula>
    </cfRule>
    <cfRule type="containsText" dxfId="31488" priority="21026" stopIfTrue="1" operator="containsText" text="FORMATION">
      <formula>NOT(ISERROR(SEARCH("FORMATION",AEA3)))</formula>
    </cfRule>
  </conditionalFormatting>
  <conditionalFormatting sqref="ADV2:ADX2">
    <cfRule type="expression" dxfId="31487" priority="20755" stopIfTrue="1">
      <formula>WEEKDAY(ADV$1)=1</formula>
    </cfRule>
    <cfRule type="expression" dxfId="31486" priority="20756" stopIfTrue="1">
      <formula>WEEKDAY(ADV$1)=7</formula>
    </cfRule>
    <cfRule type="containsText" dxfId="31485" priority="20757" stopIfTrue="1" operator="containsText" text="Maladie">
      <formula>NOT(ISERROR(SEARCH("Maladie",ADV2)))</formula>
    </cfRule>
    <cfRule type="endsWith" dxfId="31484" priority="20758" stopIfTrue="1" operator="endsWith" text="AT">
      <formula>RIGHT(ADV2,LEN("AT"))="AT"</formula>
    </cfRule>
    <cfRule type="containsText" dxfId="31483" priority="20759" stopIfTrue="1" operator="containsText" text="Congés">
      <formula>NOT(ISERROR(SEARCH("Congés",ADV2)))</formula>
    </cfRule>
    <cfRule type="containsText" dxfId="31482" priority="20760" stopIfTrue="1" operator="containsText" text="RTT">
      <formula>NOT(ISERROR(SEARCH("RTT",ADV2)))</formula>
    </cfRule>
    <cfRule type="containsText" dxfId="31481" priority="20761" stopIfTrue="1" operator="containsText" text="FORMATION">
      <formula>NOT(ISERROR(SEARCH("FORMATION",ADV2)))</formula>
    </cfRule>
    <cfRule type="containsText" dxfId="31480" priority="20762" stopIfTrue="1" operator="containsText" text="REPOS">
      <formula>NOT(ISERROR(SEARCH("REPOS",ADV2)))</formula>
    </cfRule>
  </conditionalFormatting>
  <conditionalFormatting sqref="ADV2:ADX2">
    <cfRule type="containsText" dxfId="31479" priority="20753" stopIfTrue="1" operator="containsText" text="RECUP DEBIT">
      <formula>NOT(ISERROR(SEARCH("RECUP DEBIT",ADV2)))</formula>
    </cfRule>
    <cfRule type="containsText" dxfId="31478" priority="20754" stopIfTrue="1" operator="containsText" text="Bonification">
      <formula>NOT(ISERROR(SEARCH("Bonification",ADV2)))</formula>
    </cfRule>
  </conditionalFormatting>
  <conditionalFormatting sqref="ADV2:ADX2">
    <cfRule type="containsText" dxfId="31477" priority="20751" stopIfTrue="1" operator="containsText" text="BONIFICATION">
      <formula>NOT(ISERROR(SEARCH("BONIFICATION",ADV2)))</formula>
    </cfRule>
    <cfRule type="containsText" dxfId="31476" priority="20752" stopIfTrue="1" operator="containsText" text="RECUP DEBIT">
      <formula>NOT(ISERROR(SEARCH("RECUP DEBIT",ADV2)))</formula>
    </cfRule>
  </conditionalFormatting>
  <conditionalFormatting sqref="ADV2:ADX2">
    <cfRule type="containsText" dxfId="31475" priority="20750" stopIfTrue="1" operator="containsText" text="ENFANT MALADE">
      <formula>NOT(ISERROR(SEARCH("ENFANT MALADE",ADV2)))</formula>
    </cfRule>
  </conditionalFormatting>
  <conditionalFormatting sqref="ADU3:ADY3">
    <cfRule type="expression" dxfId="31474" priority="20729" stopIfTrue="1">
      <formula>WEEKDAY(ADU$1)=1</formula>
    </cfRule>
    <cfRule type="expression" dxfId="31473" priority="20730" stopIfTrue="1">
      <formula>WEEKDAY(ADU$1)=7</formula>
    </cfRule>
    <cfRule type="containsText" dxfId="31472" priority="20731" stopIfTrue="1" operator="containsText" text="Maladie">
      <formula>NOT(ISERROR(SEARCH("Maladie",ADU3)))</formula>
    </cfRule>
    <cfRule type="endsWith" dxfId="31471" priority="20732" stopIfTrue="1" operator="endsWith" text="AT">
      <formula>RIGHT(ADU3,LEN("AT"))="AT"</formula>
    </cfRule>
    <cfRule type="containsText" dxfId="31470" priority="20733" stopIfTrue="1" operator="containsText" text="Congés">
      <formula>NOT(ISERROR(SEARCH("Congés",ADU3)))</formula>
    </cfRule>
    <cfRule type="containsText" dxfId="31469" priority="20734" stopIfTrue="1" operator="containsText" text="RTT">
      <formula>NOT(ISERROR(SEARCH("RTT",ADU3)))</formula>
    </cfRule>
    <cfRule type="containsText" dxfId="31468" priority="20735" stopIfTrue="1" operator="containsText" text="FORMATION">
      <formula>NOT(ISERROR(SEARCH("FORMATION",ADU3)))</formula>
    </cfRule>
    <cfRule type="containsText" dxfId="31467" priority="20736" stopIfTrue="1" operator="containsText" text="REPOS">
      <formula>NOT(ISERROR(SEARCH("REPOS",ADU3)))</formula>
    </cfRule>
  </conditionalFormatting>
  <conditionalFormatting sqref="ADU3:ADY3">
    <cfRule type="containsText" dxfId="31466" priority="20727" stopIfTrue="1" operator="containsText" text="RECUP DEBIT">
      <formula>NOT(ISERROR(SEARCH("RECUP DEBIT",ADU3)))</formula>
    </cfRule>
    <cfRule type="containsText" dxfId="31465" priority="20728" stopIfTrue="1" operator="containsText" text="Bonification">
      <formula>NOT(ISERROR(SEARCH("Bonification",ADU3)))</formula>
    </cfRule>
  </conditionalFormatting>
  <conditionalFormatting sqref="ADU3:ADY3">
    <cfRule type="containsText" dxfId="31464" priority="20725" stopIfTrue="1" operator="containsText" text="BONIFICATION">
      <formula>NOT(ISERROR(SEARCH("BONIFICATION",ADU3)))</formula>
    </cfRule>
    <cfRule type="containsText" dxfId="31463" priority="20726" stopIfTrue="1" operator="containsText" text="RECUP DEBIT">
      <formula>NOT(ISERROR(SEARCH("RECUP DEBIT",ADU3)))</formula>
    </cfRule>
  </conditionalFormatting>
  <conditionalFormatting sqref="ADU3:ADY3">
    <cfRule type="containsText" dxfId="31462" priority="20724" stopIfTrue="1" operator="containsText" text="ENFANT MALADE">
      <formula>NOT(ISERROR(SEARCH("ENFANT MALADE",ADU3)))</formula>
    </cfRule>
  </conditionalFormatting>
  <conditionalFormatting sqref="ADV3">
    <cfRule type="expression" dxfId="31461" priority="20716" stopIfTrue="1">
      <formula>WEEKDAY(ADV$1)=1</formula>
    </cfRule>
    <cfRule type="expression" dxfId="31460" priority="20717" stopIfTrue="1">
      <formula>WEEKDAY(ADV$1)=7</formula>
    </cfRule>
    <cfRule type="containsText" dxfId="31459" priority="20718" stopIfTrue="1" operator="containsText" text="Maladie">
      <formula>NOT(ISERROR(SEARCH("Maladie",ADV3)))</formula>
    </cfRule>
    <cfRule type="endsWith" dxfId="31458" priority="20719" stopIfTrue="1" operator="endsWith" text="AT">
      <formula>RIGHT(ADV3,LEN("AT"))="AT"</formula>
    </cfRule>
    <cfRule type="containsText" dxfId="31457" priority="20720" stopIfTrue="1" operator="containsText" text="Congés">
      <formula>NOT(ISERROR(SEARCH("Congés",ADV3)))</formula>
    </cfRule>
    <cfRule type="containsText" dxfId="31456" priority="20721" stopIfTrue="1" operator="containsText" text="RTT">
      <formula>NOT(ISERROR(SEARCH("RTT",ADV3)))</formula>
    </cfRule>
    <cfRule type="containsText" dxfId="31455" priority="20722" stopIfTrue="1" operator="containsText" text="FORMATION">
      <formula>NOT(ISERROR(SEARCH("FORMATION",ADV3)))</formula>
    </cfRule>
    <cfRule type="containsText" dxfId="31454" priority="20723" stopIfTrue="1" operator="containsText" text="REPOS">
      <formula>NOT(ISERROR(SEARCH("REPOS",ADV3)))</formula>
    </cfRule>
  </conditionalFormatting>
  <conditionalFormatting sqref="ADV3">
    <cfRule type="containsText" dxfId="31453" priority="20714" stopIfTrue="1" operator="containsText" text="RECUP DEBIT">
      <formula>NOT(ISERROR(SEARCH("RECUP DEBIT",ADV3)))</formula>
    </cfRule>
    <cfRule type="containsText" dxfId="31452" priority="20715" stopIfTrue="1" operator="containsText" text="Bonification">
      <formula>NOT(ISERROR(SEARCH("Bonification",ADV3)))</formula>
    </cfRule>
  </conditionalFormatting>
  <conditionalFormatting sqref="ADY3">
    <cfRule type="expression" dxfId="31451" priority="20706" stopIfTrue="1">
      <formula>WEEKDAY(ADY$1)=1</formula>
    </cfRule>
    <cfRule type="expression" dxfId="31450" priority="20707" stopIfTrue="1">
      <formula>WEEKDAY(ADY$1)=7</formula>
    </cfRule>
    <cfRule type="containsText" dxfId="31449" priority="20708" stopIfTrue="1" operator="containsText" text="Maladie">
      <formula>NOT(ISERROR(SEARCH("Maladie",ADY3)))</formula>
    </cfRule>
    <cfRule type="endsWith" dxfId="31448" priority="20709" stopIfTrue="1" operator="endsWith" text="AT">
      <formula>RIGHT(ADY3,LEN("AT"))="AT"</formula>
    </cfRule>
    <cfRule type="containsText" dxfId="31447" priority="20710" stopIfTrue="1" operator="containsText" text="Congés">
      <formula>NOT(ISERROR(SEARCH("Congés",ADY3)))</formula>
    </cfRule>
    <cfRule type="containsText" dxfId="31446" priority="20711" stopIfTrue="1" operator="containsText" text="RTT">
      <formula>NOT(ISERROR(SEARCH("RTT",ADY3)))</formula>
    </cfRule>
    <cfRule type="containsText" dxfId="31445" priority="20712" stopIfTrue="1" operator="containsText" text="FORMATION">
      <formula>NOT(ISERROR(SEARCH("FORMATION",ADY3)))</formula>
    </cfRule>
    <cfRule type="containsText" dxfId="31444" priority="20713" stopIfTrue="1" operator="containsText" text="REPOS">
      <formula>NOT(ISERROR(SEARCH("REPOS",ADY3)))</formula>
    </cfRule>
  </conditionalFormatting>
  <conditionalFormatting sqref="ADY3">
    <cfRule type="containsText" dxfId="31443" priority="20704" stopIfTrue="1" operator="containsText" text="RECUP DEBIT">
      <formula>NOT(ISERROR(SEARCH("RECUP DEBIT",ADY3)))</formula>
    </cfRule>
    <cfRule type="containsText" dxfId="31442" priority="20705" stopIfTrue="1" operator="containsText" text="Bonification">
      <formula>NOT(ISERROR(SEARCH("Bonification",ADY3)))</formula>
    </cfRule>
  </conditionalFormatting>
  <conditionalFormatting sqref="ADU3:ADY3">
    <cfRule type="expression" dxfId="31441" priority="20390" stopIfTrue="1">
      <formula>WEEKDAY(ADU$1)=1</formula>
    </cfRule>
    <cfRule type="expression" dxfId="31440" priority="20391" stopIfTrue="1">
      <formula>WEEKDAY(ADU$1)=7</formula>
    </cfRule>
    <cfRule type="containsText" dxfId="31439" priority="20392" stopIfTrue="1" operator="containsText" text="Maladie">
      <formula>NOT(ISERROR(SEARCH("Maladie",ADU3)))</formula>
    </cfRule>
    <cfRule type="endsWith" dxfId="31438" priority="20393" stopIfTrue="1" operator="endsWith" text="AT">
      <formula>RIGHT(ADU3,LEN("AT"))="AT"</formula>
    </cfRule>
    <cfRule type="containsText" dxfId="31437" priority="20394" stopIfTrue="1" operator="containsText" text="Congés">
      <formula>NOT(ISERROR(SEARCH("Congés",ADU3)))</formula>
    </cfRule>
    <cfRule type="containsText" dxfId="31436" priority="20395" stopIfTrue="1" operator="containsText" text="RTT">
      <formula>NOT(ISERROR(SEARCH("RTT",ADU3)))</formula>
    </cfRule>
    <cfRule type="containsText" dxfId="31435" priority="20396" stopIfTrue="1" operator="containsText" text="FORMATION">
      <formula>NOT(ISERROR(SEARCH("FORMATION",ADU3)))</formula>
    </cfRule>
    <cfRule type="containsText" dxfId="31434" priority="20397" stopIfTrue="1" operator="containsText" text="REPOS">
      <formula>NOT(ISERROR(SEARCH("REPOS",ADU3)))</formula>
    </cfRule>
  </conditionalFormatting>
  <conditionalFormatting sqref="ADU3:ADY3">
    <cfRule type="containsText" dxfId="31433" priority="20388" stopIfTrue="1" operator="containsText" text="RECUP DEBIT">
      <formula>NOT(ISERROR(SEARCH("RECUP DEBIT",ADU3)))</formula>
    </cfRule>
    <cfRule type="containsText" dxfId="31432" priority="20389" stopIfTrue="1" operator="containsText" text="Bonification">
      <formula>NOT(ISERROR(SEARCH("Bonification",ADU3)))</formula>
    </cfRule>
  </conditionalFormatting>
  <conditionalFormatting sqref="ADU3:ADY3">
    <cfRule type="containsText" dxfId="31431" priority="20386" stopIfTrue="1" operator="containsText" text="BONIFICATION">
      <formula>NOT(ISERROR(SEARCH("BONIFICATION",ADU3)))</formula>
    </cfRule>
    <cfRule type="containsText" dxfId="31430" priority="20387" stopIfTrue="1" operator="containsText" text="RECUP DEBIT">
      <formula>NOT(ISERROR(SEARCH("RECUP DEBIT",ADU3)))</formula>
    </cfRule>
  </conditionalFormatting>
  <conditionalFormatting sqref="ADU3:ADY3">
    <cfRule type="containsText" dxfId="31429" priority="20385" stopIfTrue="1" operator="containsText" text="ENFANT MALADE">
      <formula>NOT(ISERROR(SEARCH("ENFANT MALADE",ADU3)))</formula>
    </cfRule>
  </conditionalFormatting>
  <conditionalFormatting sqref="ADV3">
    <cfRule type="expression" dxfId="31428" priority="20377" stopIfTrue="1">
      <formula>WEEKDAY(ADV$1)=1</formula>
    </cfRule>
    <cfRule type="expression" dxfId="31427" priority="20378" stopIfTrue="1">
      <formula>WEEKDAY(ADV$1)=7</formula>
    </cfRule>
    <cfRule type="containsText" dxfId="31426" priority="20379" stopIfTrue="1" operator="containsText" text="Maladie">
      <formula>NOT(ISERROR(SEARCH("Maladie",ADV3)))</formula>
    </cfRule>
    <cfRule type="endsWith" dxfId="31425" priority="20380" stopIfTrue="1" operator="endsWith" text="AT">
      <formula>RIGHT(ADV3,LEN("AT"))="AT"</formula>
    </cfRule>
    <cfRule type="containsText" dxfId="31424" priority="20381" stopIfTrue="1" operator="containsText" text="Congés">
      <formula>NOT(ISERROR(SEARCH("Congés",ADV3)))</formula>
    </cfRule>
    <cfRule type="containsText" dxfId="31423" priority="20382" stopIfTrue="1" operator="containsText" text="RTT">
      <formula>NOT(ISERROR(SEARCH("RTT",ADV3)))</formula>
    </cfRule>
    <cfRule type="containsText" dxfId="31422" priority="20383" stopIfTrue="1" operator="containsText" text="FORMATION">
      <formula>NOT(ISERROR(SEARCH("FORMATION",ADV3)))</formula>
    </cfRule>
    <cfRule type="containsText" dxfId="31421" priority="20384" stopIfTrue="1" operator="containsText" text="REPOS">
      <formula>NOT(ISERROR(SEARCH("REPOS",ADV3)))</formula>
    </cfRule>
  </conditionalFormatting>
  <conditionalFormatting sqref="ADV3">
    <cfRule type="containsText" dxfId="31420" priority="20375" stopIfTrue="1" operator="containsText" text="RECUP DEBIT">
      <formula>NOT(ISERROR(SEARCH("RECUP DEBIT",ADV3)))</formula>
    </cfRule>
    <cfRule type="containsText" dxfId="31419" priority="20376" stopIfTrue="1" operator="containsText" text="Bonification">
      <formula>NOT(ISERROR(SEARCH("Bonification",ADV3)))</formula>
    </cfRule>
  </conditionalFormatting>
  <conditionalFormatting sqref="ADY3">
    <cfRule type="expression" dxfId="31418" priority="20367" stopIfTrue="1">
      <formula>WEEKDAY(ADY$1)=1</formula>
    </cfRule>
    <cfRule type="expression" dxfId="31417" priority="20368" stopIfTrue="1">
      <formula>WEEKDAY(ADY$1)=7</formula>
    </cfRule>
    <cfRule type="containsText" dxfId="31416" priority="20369" stopIfTrue="1" operator="containsText" text="Maladie">
      <formula>NOT(ISERROR(SEARCH("Maladie",ADY3)))</formula>
    </cfRule>
    <cfRule type="endsWith" dxfId="31415" priority="20370" stopIfTrue="1" operator="endsWith" text="AT">
      <formula>RIGHT(ADY3,LEN("AT"))="AT"</formula>
    </cfRule>
    <cfRule type="containsText" dxfId="31414" priority="20371" stopIfTrue="1" operator="containsText" text="Congés">
      <formula>NOT(ISERROR(SEARCH("Congés",ADY3)))</formula>
    </cfRule>
    <cfRule type="containsText" dxfId="31413" priority="20372" stopIfTrue="1" operator="containsText" text="RTT">
      <formula>NOT(ISERROR(SEARCH("RTT",ADY3)))</formula>
    </cfRule>
    <cfRule type="containsText" dxfId="31412" priority="20373" stopIfTrue="1" operator="containsText" text="FORMATION">
      <formula>NOT(ISERROR(SEARCH("FORMATION",ADY3)))</formula>
    </cfRule>
    <cfRule type="containsText" dxfId="31411" priority="20374" stopIfTrue="1" operator="containsText" text="REPOS">
      <formula>NOT(ISERROR(SEARCH("REPOS",ADY3)))</formula>
    </cfRule>
  </conditionalFormatting>
  <conditionalFormatting sqref="ADY3">
    <cfRule type="containsText" dxfId="31410" priority="20365" stopIfTrue="1" operator="containsText" text="RECUP DEBIT">
      <formula>NOT(ISERROR(SEARCH("RECUP DEBIT",ADY3)))</formula>
    </cfRule>
    <cfRule type="containsText" dxfId="31409" priority="20366" stopIfTrue="1" operator="containsText" text="Bonification">
      <formula>NOT(ISERROR(SEARCH("Bonification",ADY3)))</formula>
    </cfRule>
  </conditionalFormatting>
  <conditionalFormatting sqref="ADX3">
    <cfRule type="expression" dxfId="31408" priority="20357" stopIfTrue="1">
      <formula>WEEKDAY(ADX$1)=1</formula>
    </cfRule>
    <cfRule type="expression" dxfId="31407" priority="20358" stopIfTrue="1">
      <formula>WEEKDAY(ADX$1)=7</formula>
    </cfRule>
    <cfRule type="containsText" dxfId="31406" priority="20359" stopIfTrue="1" operator="containsText" text="Maladie">
      <formula>NOT(ISERROR(SEARCH("Maladie",ADX3)))</formula>
    </cfRule>
    <cfRule type="endsWith" dxfId="31405" priority="20360" stopIfTrue="1" operator="endsWith" text="AT">
      <formula>RIGHT(ADX3,LEN("AT"))="AT"</formula>
    </cfRule>
    <cfRule type="containsText" dxfId="31404" priority="20361" stopIfTrue="1" operator="containsText" text="Congés">
      <formula>NOT(ISERROR(SEARCH("Congés",ADX3)))</formula>
    </cfRule>
    <cfRule type="containsText" dxfId="31403" priority="20362" stopIfTrue="1" operator="containsText" text="RTT">
      <formula>NOT(ISERROR(SEARCH("RTT",ADX3)))</formula>
    </cfRule>
    <cfRule type="containsText" dxfId="31402" priority="20363" stopIfTrue="1" operator="containsText" text="FORMATION">
      <formula>NOT(ISERROR(SEARCH("FORMATION",ADX3)))</formula>
    </cfRule>
    <cfRule type="containsText" dxfId="31401" priority="20364" stopIfTrue="1" operator="containsText" text="REPOS">
      <formula>NOT(ISERROR(SEARCH("REPOS",ADX3)))</formula>
    </cfRule>
  </conditionalFormatting>
  <conditionalFormatting sqref="ADX3">
    <cfRule type="containsText" dxfId="31400" priority="20355" stopIfTrue="1" operator="containsText" text="RECUP DEBIT">
      <formula>NOT(ISERROR(SEARCH("RECUP DEBIT",ADX3)))</formula>
    </cfRule>
    <cfRule type="containsText" dxfId="31399" priority="20356" stopIfTrue="1" operator="containsText" text="Bonification">
      <formula>NOT(ISERROR(SEARCH("Bonification",ADX3)))</formula>
    </cfRule>
  </conditionalFormatting>
  <conditionalFormatting sqref="AEB2:AEF2">
    <cfRule type="expression" dxfId="31398" priority="20321" stopIfTrue="1">
      <formula>WEEKDAY(AEB$1)=1</formula>
    </cfRule>
    <cfRule type="expression" dxfId="31397" priority="20322" stopIfTrue="1">
      <formula>WEEKDAY(AEB$1)=7</formula>
    </cfRule>
    <cfRule type="containsText" dxfId="31396" priority="20323" stopIfTrue="1" operator="containsText" text="Maladie">
      <formula>NOT(ISERROR(SEARCH("Maladie",AEB2)))</formula>
    </cfRule>
    <cfRule type="endsWith" dxfId="31395" priority="20324" stopIfTrue="1" operator="endsWith" text="AT">
      <formula>RIGHT(AEB2,LEN("AT"))="AT"</formula>
    </cfRule>
    <cfRule type="containsText" dxfId="31394" priority="20325" stopIfTrue="1" operator="containsText" text="Congés">
      <formula>NOT(ISERROR(SEARCH("Congés",AEB2)))</formula>
    </cfRule>
    <cfRule type="containsText" dxfId="31393" priority="20326" stopIfTrue="1" operator="containsText" text="RTT">
      <formula>NOT(ISERROR(SEARCH("RTT",AEB2)))</formula>
    </cfRule>
    <cfRule type="containsText" dxfId="31392" priority="20327" stopIfTrue="1" operator="containsText" text="FORMATION">
      <formula>NOT(ISERROR(SEARCH("FORMATION",AEB2)))</formula>
    </cfRule>
    <cfRule type="containsText" dxfId="31391" priority="20328" stopIfTrue="1" operator="containsText" text="REPOS">
      <formula>NOT(ISERROR(SEARCH("REPOS",AEB2)))</formula>
    </cfRule>
  </conditionalFormatting>
  <conditionalFormatting sqref="AEB2:AEF2">
    <cfRule type="containsText" dxfId="31390" priority="20319" stopIfTrue="1" operator="containsText" text="RECUP DEBIT">
      <formula>NOT(ISERROR(SEARCH("RECUP DEBIT",AEB2)))</formula>
    </cfRule>
    <cfRule type="containsText" dxfId="31389" priority="20320" stopIfTrue="1" operator="containsText" text="Bonification">
      <formula>NOT(ISERROR(SEARCH("Bonification",AEB2)))</formula>
    </cfRule>
  </conditionalFormatting>
  <conditionalFormatting sqref="AEB2:AEF2">
    <cfRule type="containsText" dxfId="31388" priority="20317" stopIfTrue="1" operator="containsText" text="BONIFICATION">
      <formula>NOT(ISERROR(SEARCH("BONIFICATION",AEB2)))</formula>
    </cfRule>
    <cfRule type="containsText" dxfId="31387" priority="20318" stopIfTrue="1" operator="containsText" text="RECUP DEBIT">
      <formula>NOT(ISERROR(SEARCH("RECUP DEBIT",AEB2)))</formula>
    </cfRule>
  </conditionalFormatting>
  <conditionalFormatting sqref="AEB2:AEF2">
    <cfRule type="containsText" dxfId="31386" priority="20316" stopIfTrue="1" operator="containsText" text="ENFANT MALADE">
      <formula>NOT(ISERROR(SEARCH("ENFANT MALADE",AEB2)))</formula>
    </cfRule>
  </conditionalFormatting>
  <conditionalFormatting sqref="AEB3:AEF3">
    <cfRule type="expression" dxfId="31385" priority="20295" stopIfTrue="1">
      <formula>WEEKDAY(AEB$1)=1</formula>
    </cfRule>
    <cfRule type="expression" dxfId="31384" priority="20296" stopIfTrue="1">
      <formula>WEEKDAY(AEB$1)=7</formula>
    </cfRule>
    <cfRule type="containsText" dxfId="31383" priority="20297" stopIfTrue="1" operator="containsText" text="Maladie">
      <formula>NOT(ISERROR(SEARCH("Maladie",AEB3)))</formula>
    </cfRule>
    <cfRule type="endsWith" dxfId="31382" priority="20298" stopIfTrue="1" operator="endsWith" text="AT">
      <formula>RIGHT(AEB3,LEN("AT"))="AT"</formula>
    </cfRule>
    <cfRule type="containsText" dxfId="31381" priority="20299" stopIfTrue="1" operator="containsText" text="Congés">
      <formula>NOT(ISERROR(SEARCH("Congés",AEB3)))</formula>
    </cfRule>
    <cfRule type="containsText" dxfId="31380" priority="20300" stopIfTrue="1" operator="containsText" text="RTT">
      <formula>NOT(ISERROR(SEARCH("RTT",AEB3)))</formula>
    </cfRule>
    <cfRule type="containsText" dxfId="31379" priority="20301" stopIfTrue="1" operator="containsText" text="FORMATION">
      <formula>NOT(ISERROR(SEARCH("FORMATION",AEB3)))</formula>
    </cfRule>
    <cfRule type="containsText" dxfId="31378" priority="20302" stopIfTrue="1" operator="containsText" text="REPOS">
      <formula>NOT(ISERROR(SEARCH("REPOS",AEB3)))</formula>
    </cfRule>
  </conditionalFormatting>
  <conditionalFormatting sqref="AEB3:AEF3">
    <cfRule type="containsText" dxfId="31377" priority="20293" stopIfTrue="1" operator="containsText" text="RECUP DEBIT">
      <formula>NOT(ISERROR(SEARCH("RECUP DEBIT",AEB3)))</formula>
    </cfRule>
    <cfRule type="containsText" dxfId="31376" priority="20294" stopIfTrue="1" operator="containsText" text="Bonification">
      <formula>NOT(ISERROR(SEARCH("Bonification",AEB3)))</formula>
    </cfRule>
  </conditionalFormatting>
  <conditionalFormatting sqref="AEB3:AEF3">
    <cfRule type="containsText" dxfId="31375" priority="20291" stopIfTrue="1" operator="containsText" text="BONIFICATION">
      <formula>NOT(ISERROR(SEARCH("BONIFICATION",AEB3)))</formula>
    </cfRule>
    <cfRule type="containsText" dxfId="31374" priority="20292" stopIfTrue="1" operator="containsText" text="RECUP DEBIT">
      <formula>NOT(ISERROR(SEARCH("RECUP DEBIT",AEB3)))</formula>
    </cfRule>
  </conditionalFormatting>
  <conditionalFormatting sqref="AEB3:AEF3">
    <cfRule type="containsText" dxfId="31373" priority="20290" stopIfTrue="1" operator="containsText" text="ENFANT MALADE">
      <formula>NOT(ISERROR(SEARCH("ENFANT MALADE",AEB3)))</formula>
    </cfRule>
  </conditionalFormatting>
  <conditionalFormatting sqref="AEC3">
    <cfRule type="expression" dxfId="31372" priority="20282" stopIfTrue="1">
      <formula>WEEKDAY(AEC$1)=1</formula>
    </cfRule>
    <cfRule type="expression" dxfId="31371" priority="20283" stopIfTrue="1">
      <formula>WEEKDAY(AEC$1)=7</formula>
    </cfRule>
    <cfRule type="containsText" dxfId="31370" priority="20284" stopIfTrue="1" operator="containsText" text="Maladie">
      <formula>NOT(ISERROR(SEARCH("Maladie",AEC3)))</formula>
    </cfRule>
    <cfRule type="endsWith" dxfId="31369" priority="20285" stopIfTrue="1" operator="endsWith" text="AT">
      <formula>RIGHT(AEC3,LEN("AT"))="AT"</formula>
    </cfRule>
    <cfRule type="containsText" dxfId="31368" priority="20286" stopIfTrue="1" operator="containsText" text="Congés">
      <formula>NOT(ISERROR(SEARCH("Congés",AEC3)))</formula>
    </cfRule>
    <cfRule type="containsText" dxfId="31367" priority="20287" stopIfTrue="1" operator="containsText" text="RTT">
      <formula>NOT(ISERROR(SEARCH("RTT",AEC3)))</formula>
    </cfRule>
    <cfRule type="containsText" dxfId="31366" priority="20288" stopIfTrue="1" operator="containsText" text="FORMATION">
      <formula>NOT(ISERROR(SEARCH("FORMATION",AEC3)))</formula>
    </cfRule>
    <cfRule type="containsText" dxfId="31365" priority="20289" stopIfTrue="1" operator="containsText" text="REPOS">
      <formula>NOT(ISERROR(SEARCH("REPOS",AEC3)))</formula>
    </cfRule>
  </conditionalFormatting>
  <conditionalFormatting sqref="AEC3">
    <cfRule type="containsText" dxfId="31364" priority="20280" stopIfTrue="1" operator="containsText" text="RECUP DEBIT">
      <formula>NOT(ISERROR(SEARCH("RECUP DEBIT",AEC3)))</formula>
    </cfRule>
    <cfRule type="containsText" dxfId="31363" priority="20281" stopIfTrue="1" operator="containsText" text="Bonification">
      <formula>NOT(ISERROR(SEARCH("Bonification",AEC3)))</formula>
    </cfRule>
  </conditionalFormatting>
  <conditionalFormatting sqref="AEF3">
    <cfRule type="expression" dxfId="31362" priority="20272" stopIfTrue="1">
      <formula>WEEKDAY(AEF$1)=1</formula>
    </cfRule>
    <cfRule type="expression" dxfId="31361" priority="20273" stopIfTrue="1">
      <formula>WEEKDAY(AEF$1)=7</formula>
    </cfRule>
    <cfRule type="containsText" dxfId="31360" priority="20274" stopIfTrue="1" operator="containsText" text="Maladie">
      <formula>NOT(ISERROR(SEARCH("Maladie",AEF3)))</formula>
    </cfRule>
    <cfRule type="endsWith" dxfId="31359" priority="20275" stopIfTrue="1" operator="endsWith" text="AT">
      <formula>RIGHT(AEF3,LEN("AT"))="AT"</formula>
    </cfRule>
    <cfRule type="containsText" dxfId="31358" priority="20276" stopIfTrue="1" operator="containsText" text="Congés">
      <formula>NOT(ISERROR(SEARCH("Congés",AEF3)))</formula>
    </cfRule>
    <cfRule type="containsText" dxfId="31357" priority="20277" stopIfTrue="1" operator="containsText" text="RTT">
      <formula>NOT(ISERROR(SEARCH("RTT",AEF3)))</formula>
    </cfRule>
    <cfRule type="containsText" dxfId="31356" priority="20278" stopIfTrue="1" operator="containsText" text="FORMATION">
      <formula>NOT(ISERROR(SEARCH("FORMATION",AEF3)))</formula>
    </cfRule>
    <cfRule type="containsText" dxfId="31355" priority="20279" stopIfTrue="1" operator="containsText" text="REPOS">
      <formula>NOT(ISERROR(SEARCH("REPOS",AEF3)))</formula>
    </cfRule>
  </conditionalFormatting>
  <conditionalFormatting sqref="AEF3">
    <cfRule type="containsText" dxfId="31354" priority="20270" stopIfTrue="1" operator="containsText" text="RECUP DEBIT">
      <formula>NOT(ISERROR(SEARCH("RECUP DEBIT",AEF3)))</formula>
    </cfRule>
    <cfRule type="containsText" dxfId="31353" priority="20271" stopIfTrue="1" operator="containsText" text="Bonification">
      <formula>NOT(ISERROR(SEARCH("Bonification",AEF3)))</formula>
    </cfRule>
  </conditionalFormatting>
  <conditionalFormatting sqref="AEB3:AEF3">
    <cfRule type="expression" dxfId="31352" priority="19969" stopIfTrue="1">
      <formula>WEEKDAY(AEB$1)=1</formula>
    </cfRule>
    <cfRule type="expression" dxfId="31351" priority="19970" stopIfTrue="1">
      <formula>WEEKDAY(AEB$1)=7</formula>
    </cfRule>
    <cfRule type="containsText" dxfId="31350" priority="19971" stopIfTrue="1" operator="containsText" text="Maladie">
      <formula>NOT(ISERROR(SEARCH("Maladie",AEB3)))</formula>
    </cfRule>
    <cfRule type="endsWith" dxfId="31349" priority="19972" stopIfTrue="1" operator="endsWith" text="AT">
      <formula>RIGHT(AEB3,LEN("AT"))="AT"</formula>
    </cfRule>
    <cfRule type="containsText" dxfId="31348" priority="19973" stopIfTrue="1" operator="containsText" text="Congés">
      <formula>NOT(ISERROR(SEARCH("Congés",AEB3)))</formula>
    </cfRule>
    <cfRule type="containsText" dxfId="31347" priority="19974" stopIfTrue="1" operator="containsText" text="RTT">
      <formula>NOT(ISERROR(SEARCH("RTT",AEB3)))</formula>
    </cfRule>
    <cfRule type="containsText" dxfId="31346" priority="19975" stopIfTrue="1" operator="containsText" text="FORMATION">
      <formula>NOT(ISERROR(SEARCH("FORMATION",AEB3)))</formula>
    </cfRule>
    <cfRule type="containsText" dxfId="31345" priority="19976" stopIfTrue="1" operator="containsText" text="REPOS">
      <formula>NOT(ISERROR(SEARCH("REPOS",AEB3)))</formula>
    </cfRule>
  </conditionalFormatting>
  <conditionalFormatting sqref="AEB3:AEF3">
    <cfRule type="containsText" dxfId="31344" priority="19967" stopIfTrue="1" operator="containsText" text="RECUP DEBIT">
      <formula>NOT(ISERROR(SEARCH("RECUP DEBIT",AEB3)))</formula>
    </cfRule>
    <cfRule type="containsText" dxfId="31343" priority="19968" stopIfTrue="1" operator="containsText" text="Bonification">
      <formula>NOT(ISERROR(SEARCH("Bonification",AEB3)))</formula>
    </cfRule>
  </conditionalFormatting>
  <conditionalFormatting sqref="AEB3:AEF3">
    <cfRule type="containsText" dxfId="31342" priority="19965" stopIfTrue="1" operator="containsText" text="BONIFICATION">
      <formula>NOT(ISERROR(SEARCH("BONIFICATION",AEB3)))</formula>
    </cfRule>
    <cfRule type="containsText" dxfId="31341" priority="19966" stopIfTrue="1" operator="containsText" text="RECUP DEBIT">
      <formula>NOT(ISERROR(SEARCH("RECUP DEBIT",AEB3)))</formula>
    </cfRule>
  </conditionalFormatting>
  <conditionalFormatting sqref="AEB3:AEF3">
    <cfRule type="containsText" dxfId="31340" priority="19964" stopIfTrue="1" operator="containsText" text="ENFANT MALADE">
      <formula>NOT(ISERROR(SEARCH("ENFANT MALADE",AEB3)))</formula>
    </cfRule>
  </conditionalFormatting>
  <conditionalFormatting sqref="AEC3">
    <cfRule type="expression" dxfId="31339" priority="19956" stopIfTrue="1">
      <formula>WEEKDAY(AEC$1)=1</formula>
    </cfRule>
    <cfRule type="expression" dxfId="31338" priority="19957" stopIfTrue="1">
      <formula>WEEKDAY(AEC$1)=7</formula>
    </cfRule>
    <cfRule type="containsText" dxfId="31337" priority="19958" stopIfTrue="1" operator="containsText" text="Maladie">
      <formula>NOT(ISERROR(SEARCH("Maladie",AEC3)))</formula>
    </cfRule>
    <cfRule type="endsWith" dxfId="31336" priority="19959" stopIfTrue="1" operator="endsWith" text="AT">
      <formula>RIGHT(AEC3,LEN("AT"))="AT"</formula>
    </cfRule>
    <cfRule type="containsText" dxfId="31335" priority="19960" stopIfTrue="1" operator="containsText" text="Congés">
      <formula>NOT(ISERROR(SEARCH("Congés",AEC3)))</formula>
    </cfRule>
    <cfRule type="containsText" dxfId="31334" priority="19961" stopIfTrue="1" operator="containsText" text="RTT">
      <formula>NOT(ISERROR(SEARCH("RTT",AEC3)))</formula>
    </cfRule>
    <cfRule type="containsText" dxfId="31333" priority="19962" stopIfTrue="1" operator="containsText" text="FORMATION">
      <formula>NOT(ISERROR(SEARCH("FORMATION",AEC3)))</formula>
    </cfRule>
    <cfRule type="containsText" dxfId="31332" priority="19963" stopIfTrue="1" operator="containsText" text="REPOS">
      <formula>NOT(ISERROR(SEARCH("REPOS",AEC3)))</formula>
    </cfRule>
  </conditionalFormatting>
  <conditionalFormatting sqref="AEC3">
    <cfRule type="containsText" dxfId="31331" priority="19954" stopIfTrue="1" operator="containsText" text="RECUP DEBIT">
      <formula>NOT(ISERROR(SEARCH("RECUP DEBIT",AEC3)))</formula>
    </cfRule>
    <cfRule type="containsText" dxfId="31330" priority="19955" stopIfTrue="1" operator="containsText" text="Bonification">
      <formula>NOT(ISERROR(SEARCH("Bonification",AEC3)))</formula>
    </cfRule>
  </conditionalFormatting>
  <conditionalFormatting sqref="AEF3">
    <cfRule type="expression" dxfId="31329" priority="19946" stopIfTrue="1">
      <formula>WEEKDAY(AEF$1)=1</formula>
    </cfRule>
    <cfRule type="expression" dxfId="31328" priority="19947" stopIfTrue="1">
      <formula>WEEKDAY(AEF$1)=7</formula>
    </cfRule>
    <cfRule type="containsText" dxfId="31327" priority="19948" stopIfTrue="1" operator="containsText" text="Maladie">
      <formula>NOT(ISERROR(SEARCH("Maladie",AEF3)))</formula>
    </cfRule>
    <cfRule type="endsWith" dxfId="31326" priority="19949" stopIfTrue="1" operator="endsWith" text="AT">
      <formula>RIGHT(AEF3,LEN("AT"))="AT"</formula>
    </cfRule>
    <cfRule type="containsText" dxfId="31325" priority="19950" stopIfTrue="1" operator="containsText" text="Congés">
      <formula>NOT(ISERROR(SEARCH("Congés",AEF3)))</formula>
    </cfRule>
    <cfRule type="containsText" dxfId="31324" priority="19951" stopIfTrue="1" operator="containsText" text="RTT">
      <formula>NOT(ISERROR(SEARCH("RTT",AEF3)))</formula>
    </cfRule>
    <cfRule type="containsText" dxfId="31323" priority="19952" stopIfTrue="1" operator="containsText" text="FORMATION">
      <formula>NOT(ISERROR(SEARCH("FORMATION",AEF3)))</formula>
    </cfRule>
    <cfRule type="containsText" dxfId="31322" priority="19953" stopIfTrue="1" operator="containsText" text="REPOS">
      <formula>NOT(ISERROR(SEARCH("REPOS",AEF3)))</formula>
    </cfRule>
  </conditionalFormatting>
  <conditionalFormatting sqref="AEF3">
    <cfRule type="containsText" dxfId="31321" priority="19944" stopIfTrue="1" operator="containsText" text="RECUP DEBIT">
      <formula>NOT(ISERROR(SEARCH("RECUP DEBIT",AEF3)))</formula>
    </cfRule>
    <cfRule type="containsText" dxfId="31320" priority="19945" stopIfTrue="1" operator="containsText" text="Bonification">
      <formula>NOT(ISERROR(SEARCH("Bonification",AEF3)))</formula>
    </cfRule>
  </conditionalFormatting>
  <conditionalFormatting sqref="AEE3">
    <cfRule type="expression" dxfId="31319" priority="19936" stopIfTrue="1">
      <formula>WEEKDAY(AEE$1)=1</formula>
    </cfRule>
    <cfRule type="expression" dxfId="31318" priority="19937" stopIfTrue="1">
      <formula>WEEKDAY(AEE$1)=7</formula>
    </cfRule>
    <cfRule type="containsText" dxfId="31317" priority="19938" stopIfTrue="1" operator="containsText" text="Maladie">
      <formula>NOT(ISERROR(SEARCH("Maladie",AEE3)))</formula>
    </cfRule>
    <cfRule type="endsWith" dxfId="31316" priority="19939" stopIfTrue="1" operator="endsWith" text="AT">
      <formula>RIGHT(AEE3,LEN("AT"))="AT"</formula>
    </cfRule>
    <cfRule type="containsText" dxfId="31315" priority="19940" stopIfTrue="1" operator="containsText" text="Congés">
      <formula>NOT(ISERROR(SEARCH("Congés",AEE3)))</formula>
    </cfRule>
    <cfRule type="containsText" dxfId="31314" priority="19941" stopIfTrue="1" operator="containsText" text="RTT">
      <formula>NOT(ISERROR(SEARCH("RTT",AEE3)))</formula>
    </cfRule>
    <cfRule type="containsText" dxfId="31313" priority="19942" stopIfTrue="1" operator="containsText" text="FORMATION">
      <formula>NOT(ISERROR(SEARCH("FORMATION",AEE3)))</formula>
    </cfRule>
    <cfRule type="containsText" dxfId="31312" priority="19943" stopIfTrue="1" operator="containsText" text="REPOS">
      <formula>NOT(ISERROR(SEARCH("REPOS",AEE3)))</formula>
    </cfRule>
  </conditionalFormatting>
  <conditionalFormatting sqref="AEE3">
    <cfRule type="containsText" dxfId="31311" priority="19934" stopIfTrue="1" operator="containsText" text="RECUP DEBIT">
      <formula>NOT(ISERROR(SEARCH("RECUP DEBIT",AEE3)))</formula>
    </cfRule>
    <cfRule type="containsText" dxfId="31310" priority="19935" stopIfTrue="1" operator="containsText" text="Bonification">
      <formula>NOT(ISERROR(SEARCH("Bonification",AEE3)))</formula>
    </cfRule>
  </conditionalFormatting>
  <conditionalFormatting sqref="AEI2:AEM2">
    <cfRule type="expression" dxfId="31309" priority="19900" stopIfTrue="1">
      <formula>WEEKDAY(AEI$1)=1</formula>
    </cfRule>
    <cfRule type="expression" dxfId="31308" priority="19901" stopIfTrue="1">
      <formula>WEEKDAY(AEI$1)=7</formula>
    </cfRule>
    <cfRule type="containsText" dxfId="31307" priority="19902" stopIfTrue="1" operator="containsText" text="Maladie">
      <formula>NOT(ISERROR(SEARCH("Maladie",AEI2)))</formula>
    </cfRule>
    <cfRule type="endsWith" dxfId="31306" priority="19903" stopIfTrue="1" operator="endsWith" text="AT">
      <formula>RIGHT(AEI2,LEN("AT"))="AT"</formula>
    </cfRule>
    <cfRule type="containsText" dxfId="31305" priority="19904" stopIfTrue="1" operator="containsText" text="Congés">
      <formula>NOT(ISERROR(SEARCH("Congés",AEI2)))</formula>
    </cfRule>
    <cfRule type="containsText" dxfId="31304" priority="19905" stopIfTrue="1" operator="containsText" text="RTT">
      <formula>NOT(ISERROR(SEARCH("RTT",AEI2)))</formula>
    </cfRule>
    <cfRule type="containsText" dxfId="31303" priority="19906" stopIfTrue="1" operator="containsText" text="FORMATION">
      <formula>NOT(ISERROR(SEARCH("FORMATION",AEI2)))</formula>
    </cfRule>
    <cfRule type="containsText" dxfId="31302" priority="19907" stopIfTrue="1" operator="containsText" text="REPOS">
      <formula>NOT(ISERROR(SEARCH("REPOS",AEI2)))</formula>
    </cfRule>
  </conditionalFormatting>
  <conditionalFormatting sqref="AEI2:AEM2">
    <cfRule type="containsText" dxfId="31301" priority="19898" stopIfTrue="1" operator="containsText" text="RECUP DEBIT">
      <formula>NOT(ISERROR(SEARCH("RECUP DEBIT",AEI2)))</formula>
    </cfRule>
    <cfRule type="containsText" dxfId="31300" priority="19899" stopIfTrue="1" operator="containsText" text="Bonification">
      <formula>NOT(ISERROR(SEARCH("Bonification",AEI2)))</formula>
    </cfRule>
  </conditionalFormatting>
  <conditionalFormatting sqref="AEI2:AEM2">
    <cfRule type="containsText" dxfId="31299" priority="19896" stopIfTrue="1" operator="containsText" text="BONIFICATION">
      <formula>NOT(ISERROR(SEARCH("BONIFICATION",AEI2)))</formula>
    </cfRule>
    <cfRule type="containsText" dxfId="31298" priority="19897" stopIfTrue="1" operator="containsText" text="RECUP DEBIT">
      <formula>NOT(ISERROR(SEARCH("RECUP DEBIT",AEI2)))</formula>
    </cfRule>
  </conditionalFormatting>
  <conditionalFormatting sqref="AEI2:AEM2">
    <cfRule type="containsText" dxfId="31297" priority="19895" stopIfTrue="1" operator="containsText" text="ENFANT MALADE">
      <formula>NOT(ISERROR(SEARCH("ENFANT MALADE",AEI2)))</formula>
    </cfRule>
  </conditionalFormatting>
  <conditionalFormatting sqref="AEI3:AEJ3">
    <cfRule type="expression" dxfId="31296" priority="19874" stopIfTrue="1">
      <formula>WEEKDAY(AEI$1)=1</formula>
    </cfRule>
    <cfRule type="expression" dxfId="31295" priority="19875" stopIfTrue="1">
      <formula>WEEKDAY(AEI$1)=7</formula>
    </cfRule>
    <cfRule type="containsText" dxfId="31294" priority="19876" stopIfTrue="1" operator="containsText" text="Maladie">
      <formula>NOT(ISERROR(SEARCH("Maladie",AEI3)))</formula>
    </cfRule>
    <cfRule type="endsWith" dxfId="31293" priority="19877" stopIfTrue="1" operator="endsWith" text="AT">
      <formula>RIGHT(AEI3,LEN("AT"))="AT"</formula>
    </cfRule>
    <cfRule type="containsText" dxfId="31292" priority="19878" stopIfTrue="1" operator="containsText" text="Congés">
      <formula>NOT(ISERROR(SEARCH("Congés",AEI3)))</formula>
    </cfRule>
    <cfRule type="containsText" dxfId="31291" priority="19879" stopIfTrue="1" operator="containsText" text="RTT">
      <formula>NOT(ISERROR(SEARCH("RTT",AEI3)))</formula>
    </cfRule>
    <cfRule type="containsText" dxfId="31290" priority="19880" stopIfTrue="1" operator="containsText" text="FORMATION">
      <formula>NOT(ISERROR(SEARCH("FORMATION",AEI3)))</formula>
    </cfRule>
    <cfRule type="containsText" dxfId="31289" priority="19881" stopIfTrue="1" operator="containsText" text="REPOS">
      <formula>NOT(ISERROR(SEARCH("REPOS",AEI3)))</formula>
    </cfRule>
  </conditionalFormatting>
  <conditionalFormatting sqref="AEI3:AEJ3">
    <cfRule type="containsText" dxfId="31288" priority="19872" stopIfTrue="1" operator="containsText" text="RECUP DEBIT">
      <formula>NOT(ISERROR(SEARCH("RECUP DEBIT",AEI3)))</formula>
    </cfRule>
    <cfRule type="containsText" dxfId="31287" priority="19873" stopIfTrue="1" operator="containsText" text="Bonification">
      <formula>NOT(ISERROR(SEARCH("Bonification",AEI3)))</formula>
    </cfRule>
  </conditionalFormatting>
  <conditionalFormatting sqref="AEI3:AEJ3">
    <cfRule type="containsText" dxfId="31286" priority="19870" stopIfTrue="1" operator="containsText" text="BONIFICATION">
      <formula>NOT(ISERROR(SEARCH("BONIFICATION",AEI3)))</formula>
    </cfRule>
    <cfRule type="containsText" dxfId="31285" priority="19871" stopIfTrue="1" operator="containsText" text="RECUP DEBIT">
      <formula>NOT(ISERROR(SEARCH("RECUP DEBIT",AEI3)))</formula>
    </cfRule>
  </conditionalFormatting>
  <conditionalFormatting sqref="AEI3:AEJ3">
    <cfRule type="containsText" dxfId="31284" priority="19869" stopIfTrue="1" operator="containsText" text="ENFANT MALADE">
      <formula>NOT(ISERROR(SEARCH("ENFANT MALADE",AEI3)))</formula>
    </cfRule>
  </conditionalFormatting>
  <conditionalFormatting sqref="AEJ3">
    <cfRule type="expression" dxfId="31283" priority="19861" stopIfTrue="1">
      <formula>WEEKDAY(AEJ$1)=1</formula>
    </cfRule>
    <cfRule type="expression" dxfId="31282" priority="19862" stopIfTrue="1">
      <formula>WEEKDAY(AEJ$1)=7</formula>
    </cfRule>
    <cfRule type="containsText" dxfId="31281" priority="19863" stopIfTrue="1" operator="containsText" text="Maladie">
      <formula>NOT(ISERROR(SEARCH("Maladie",AEJ3)))</formula>
    </cfRule>
    <cfRule type="endsWith" dxfId="31280" priority="19864" stopIfTrue="1" operator="endsWith" text="AT">
      <formula>RIGHT(AEJ3,LEN("AT"))="AT"</formula>
    </cfRule>
    <cfRule type="containsText" dxfId="31279" priority="19865" stopIfTrue="1" operator="containsText" text="Congés">
      <formula>NOT(ISERROR(SEARCH("Congés",AEJ3)))</formula>
    </cfRule>
    <cfRule type="containsText" dxfId="31278" priority="19866" stopIfTrue="1" operator="containsText" text="RTT">
      <formula>NOT(ISERROR(SEARCH("RTT",AEJ3)))</formula>
    </cfRule>
    <cfRule type="containsText" dxfId="31277" priority="19867" stopIfTrue="1" operator="containsText" text="FORMATION">
      <formula>NOT(ISERROR(SEARCH("FORMATION",AEJ3)))</formula>
    </cfRule>
    <cfRule type="containsText" dxfId="31276" priority="19868" stopIfTrue="1" operator="containsText" text="REPOS">
      <formula>NOT(ISERROR(SEARCH("REPOS",AEJ3)))</formula>
    </cfRule>
  </conditionalFormatting>
  <conditionalFormatting sqref="AEJ3">
    <cfRule type="containsText" dxfId="31275" priority="19859" stopIfTrue="1" operator="containsText" text="RECUP DEBIT">
      <formula>NOT(ISERROR(SEARCH("RECUP DEBIT",AEJ3)))</formula>
    </cfRule>
    <cfRule type="containsText" dxfId="31274" priority="19860" stopIfTrue="1" operator="containsText" text="Bonification">
      <formula>NOT(ISERROR(SEARCH("Bonification",AEJ3)))</formula>
    </cfRule>
  </conditionalFormatting>
  <conditionalFormatting sqref="AEI3:AEJ3">
    <cfRule type="expression" dxfId="31273" priority="19545" stopIfTrue="1">
      <formula>WEEKDAY(AEI$1)=1</formula>
    </cfRule>
    <cfRule type="expression" dxfId="31272" priority="19546" stopIfTrue="1">
      <formula>WEEKDAY(AEI$1)=7</formula>
    </cfRule>
    <cfRule type="containsText" dxfId="31271" priority="19547" stopIfTrue="1" operator="containsText" text="Maladie">
      <formula>NOT(ISERROR(SEARCH("Maladie",AEI3)))</formula>
    </cfRule>
    <cfRule type="endsWith" dxfId="31270" priority="19548" stopIfTrue="1" operator="endsWith" text="AT">
      <formula>RIGHT(AEI3,LEN("AT"))="AT"</formula>
    </cfRule>
    <cfRule type="containsText" dxfId="31269" priority="19549" stopIfTrue="1" operator="containsText" text="Congés">
      <formula>NOT(ISERROR(SEARCH("Congés",AEI3)))</formula>
    </cfRule>
    <cfRule type="containsText" dxfId="31268" priority="19550" stopIfTrue="1" operator="containsText" text="RTT">
      <formula>NOT(ISERROR(SEARCH("RTT",AEI3)))</formula>
    </cfRule>
    <cfRule type="containsText" dxfId="31267" priority="19551" stopIfTrue="1" operator="containsText" text="FORMATION">
      <formula>NOT(ISERROR(SEARCH("FORMATION",AEI3)))</formula>
    </cfRule>
    <cfRule type="containsText" dxfId="31266" priority="19552" stopIfTrue="1" operator="containsText" text="REPOS">
      <formula>NOT(ISERROR(SEARCH("REPOS",AEI3)))</formula>
    </cfRule>
  </conditionalFormatting>
  <conditionalFormatting sqref="AEI3:AEJ3">
    <cfRule type="containsText" dxfId="31265" priority="19543" stopIfTrue="1" operator="containsText" text="RECUP DEBIT">
      <formula>NOT(ISERROR(SEARCH("RECUP DEBIT",AEI3)))</formula>
    </cfRule>
    <cfRule type="containsText" dxfId="31264" priority="19544" stopIfTrue="1" operator="containsText" text="Bonification">
      <formula>NOT(ISERROR(SEARCH("Bonification",AEI3)))</formula>
    </cfRule>
  </conditionalFormatting>
  <conditionalFormatting sqref="AEI3:AEJ3">
    <cfRule type="containsText" dxfId="31263" priority="19541" stopIfTrue="1" operator="containsText" text="BONIFICATION">
      <formula>NOT(ISERROR(SEARCH("BONIFICATION",AEI3)))</formula>
    </cfRule>
    <cfRule type="containsText" dxfId="31262" priority="19542" stopIfTrue="1" operator="containsText" text="RECUP DEBIT">
      <formula>NOT(ISERROR(SEARCH("RECUP DEBIT",AEI3)))</formula>
    </cfRule>
  </conditionalFormatting>
  <conditionalFormatting sqref="AEI3:AEJ3">
    <cfRule type="containsText" dxfId="31261" priority="19540" stopIfTrue="1" operator="containsText" text="ENFANT MALADE">
      <formula>NOT(ISERROR(SEARCH("ENFANT MALADE",AEI3)))</formula>
    </cfRule>
  </conditionalFormatting>
  <conditionalFormatting sqref="AEJ3">
    <cfRule type="expression" dxfId="31260" priority="19532" stopIfTrue="1">
      <formula>WEEKDAY(AEJ$1)=1</formula>
    </cfRule>
    <cfRule type="expression" dxfId="31259" priority="19533" stopIfTrue="1">
      <formula>WEEKDAY(AEJ$1)=7</formula>
    </cfRule>
    <cfRule type="containsText" dxfId="31258" priority="19534" stopIfTrue="1" operator="containsText" text="Maladie">
      <formula>NOT(ISERROR(SEARCH("Maladie",AEJ3)))</formula>
    </cfRule>
    <cfRule type="endsWith" dxfId="31257" priority="19535" stopIfTrue="1" operator="endsWith" text="AT">
      <formula>RIGHT(AEJ3,LEN("AT"))="AT"</formula>
    </cfRule>
    <cfRule type="containsText" dxfId="31256" priority="19536" stopIfTrue="1" operator="containsText" text="Congés">
      <formula>NOT(ISERROR(SEARCH("Congés",AEJ3)))</formula>
    </cfRule>
    <cfRule type="containsText" dxfId="31255" priority="19537" stopIfTrue="1" operator="containsText" text="RTT">
      <formula>NOT(ISERROR(SEARCH("RTT",AEJ3)))</formula>
    </cfRule>
    <cfRule type="containsText" dxfId="31254" priority="19538" stopIfTrue="1" operator="containsText" text="FORMATION">
      <formula>NOT(ISERROR(SEARCH("FORMATION",AEJ3)))</formula>
    </cfRule>
    <cfRule type="containsText" dxfId="31253" priority="19539" stopIfTrue="1" operator="containsText" text="REPOS">
      <formula>NOT(ISERROR(SEARCH("REPOS",AEJ3)))</formula>
    </cfRule>
  </conditionalFormatting>
  <conditionalFormatting sqref="AEJ3">
    <cfRule type="containsText" dxfId="31252" priority="19530" stopIfTrue="1" operator="containsText" text="RECUP DEBIT">
      <formula>NOT(ISERROR(SEARCH("RECUP DEBIT",AEJ3)))</formula>
    </cfRule>
    <cfRule type="containsText" dxfId="31251" priority="19531" stopIfTrue="1" operator="containsText" text="Bonification">
      <formula>NOT(ISERROR(SEARCH("Bonification",AEJ3)))</formula>
    </cfRule>
  </conditionalFormatting>
  <conditionalFormatting sqref="ADZ2">
    <cfRule type="expression" dxfId="31250" priority="18489" stopIfTrue="1">
      <formula>WEEKDAY(ADZ$1)=1</formula>
    </cfRule>
    <cfRule type="expression" dxfId="31249" priority="18490" stopIfTrue="1">
      <formula>WEEKDAY(ADZ$1)=7</formula>
    </cfRule>
    <cfRule type="containsText" dxfId="31248" priority="18491" stopIfTrue="1" operator="containsText" text="Maladie">
      <formula>NOT(ISERROR(SEARCH("Maladie",ADZ2)))</formula>
    </cfRule>
    <cfRule type="endsWith" dxfId="31247" priority="18492" stopIfTrue="1" operator="endsWith" text="AT">
      <formula>RIGHT(ADZ2,LEN("AT"))="AT"</formula>
    </cfRule>
    <cfRule type="containsText" dxfId="31246" priority="18493" stopIfTrue="1" operator="containsText" text="Congés">
      <formula>NOT(ISERROR(SEARCH("Congés",ADZ2)))</formula>
    </cfRule>
    <cfRule type="containsText" dxfId="31245" priority="18494" stopIfTrue="1" operator="containsText" text="RTT">
      <formula>NOT(ISERROR(SEARCH("RTT",ADZ2)))</formula>
    </cfRule>
    <cfRule type="containsText" dxfId="31244" priority="18495" stopIfTrue="1" operator="containsText" text="FORMATION">
      <formula>NOT(ISERROR(SEARCH("FORMATION",ADZ2)))</formula>
    </cfRule>
    <cfRule type="containsText" dxfId="31243" priority="18496" stopIfTrue="1" operator="containsText" text="REPOS">
      <formula>NOT(ISERROR(SEARCH("REPOS",ADZ2)))</formula>
    </cfRule>
  </conditionalFormatting>
  <conditionalFormatting sqref="ADZ2">
    <cfRule type="containsText" dxfId="31242" priority="18487" stopIfTrue="1" operator="containsText" text="RECUP DEBIT">
      <formula>NOT(ISERROR(SEARCH("RECUP DEBIT",ADZ2)))</formula>
    </cfRule>
    <cfRule type="containsText" dxfId="31241" priority="18488" stopIfTrue="1" operator="containsText" text="Bonification">
      <formula>NOT(ISERROR(SEARCH("Bonification",ADZ2)))</formula>
    </cfRule>
  </conditionalFormatting>
  <conditionalFormatting sqref="ADZ2">
    <cfRule type="containsText" dxfId="31240" priority="18485" stopIfTrue="1" operator="containsText" text="BONIFICATION">
      <formula>NOT(ISERROR(SEARCH("BONIFICATION",ADZ2)))</formula>
    </cfRule>
    <cfRule type="containsText" dxfId="31239" priority="18486" stopIfTrue="1" operator="containsText" text="RECUP DEBIT">
      <formula>NOT(ISERROR(SEARCH("RECUP DEBIT",ADZ2)))</formula>
    </cfRule>
  </conditionalFormatting>
  <conditionalFormatting sqref="ADZ2">
    <cfRule type="containsText" dxfId="31238" priority="18484" stopIfTrue="1" operator="containsText" text="ENFANT MALADE">
      <formula>NOT(ISERROR(SEARCH("ENFANT MALADE",ADZ2)))</formula>
    </cfRule>
  </conditionalFormatting>
  <conditionalFormatting sqref="ADZ2">
    <cfRule type="containsText" dxfId="31237" priority="18482" stopIfTrue="1" operator="containsText" text="RECUP DEBIT">
      <formula>NOT(ISERROR(SEARCH("RECUP DEBIT",ADZ2)))</formula>
    </cfRule>
    <cfRule type="containsText" dxfId="31236" priority="18483" stopIfTrue="1" operator="containsText" text="Bonification">
      <formula>NOT(ISERROR(SEARCH("Bonification",ADZ2)))</formula>
    </cfRule>
  </conditionalFormatting>
  <conditionalFormatting sqref="ADZ2">
    <cfRule type="expression" dxfId="31235" priority="18474" stopIfTrue="1">
      <formula>WEEKDAY(ADS$1)=1</formula>
    </cfRule>
    <cfRule type="expression" dxfId="31234" priority="18475" stopIfTrue="1">
      <formula>WEEKDAY(ADS$1)=7</formula>
    </cfRule>
    <cfRule type="containsText" dxfId="31233" priority="18476" stopIfTrue="1" operator="containsText" text="Maladie">
      <formula>NOT(ISERROR(SEARCH("Maladie",ADZ2)))</formula>
    </cfRule>
    <cfRule type="endsWith" dxfId="31232" priority="18477" stopIfTrue="1" operator="endsWith" text="AT">
      <formula>RIGHT(ADZ2,LEN("AT"))="AT"</formula>
    </cfRule>
    <cfRule type="containsText" dxfId="31231" priority="18478" stopIfTrue="1" operator="containsText" text="Congés">
      <formula>NOT(ISERROR(SEARCH("Congés",ADZ2)))</formula>
    </cfRule>
    <cfRule type="containsText" dxfId="31230" priority="18479" stopIfTrue="1" operator="containsText" text="RTT">
      <formula>NOT(ISERROR(SEARCH("RTT",ADZ2)))</formula>
    </cfRule>
    <cfRule type="containsText" dxfId="31229" priority="18480" stopIfTrue="1" operator="containsText" text="REPOS">
      <formula>NOT(ISERROR(SEARCH("REPOS",ADZ2)))</formula>
    </cfRule>
    <cfRule type="containsText" dxfId="31228" priority="18481" stopIfTrue="1" operator="containsText" text="FORMATION">
      <formula>NOT(ISERROR(SEARCH("FORMATION",ADZ2)))</formula>
    </cfRule>
  </conditionalFormatting>
  <conditionalFormatting sqref="ADY2">
    <cfRule type="expression" dxfId="31227" priority="18443" stopIfTrue="1">
      <formula>WEEKDAY(ADY$1)=1</formula>
    </cfRule>
    <cfRule type="expression" dxfId="31226" priority="18444" stopIfTrue="1">
      <formula>WEEKDAY(ADY$1)=7</formula>
    </cfRule>
    <cfRule type="containsText" dxfId="31225" priority="18445" stopIfTrue="1" operator="containsText" text="Maladie">
      <formula>NOT(ISERROR(SEARCH("Maladie",ADY2)))</formula>
    </cfRule>
    <cfRule type="endsWith" dxfId="31224" priority="18446" stopIfTrue="1" operator="endsWith" text="AT">
      <formula>RIGHT(ADY2,LEN("AT"))="AT"</formula>
    </cfRule>
    <cfRule type="containsText" dxfId="31223" priority="18447" stopIfTrue="1" operator="containsText" text="Congés">
      <formula>NOT(ISERROR(SEARCH("Congés",ADY2)))</formula>
    </cfRule>
    <cfRule type="containsText" dxfId="31222" priority="18448" stopIfTrue="1" operator="containsText" text="RTT">
      <formula>NOT(ISERROR(SEARCH("RTT",ADY2)))</formula>
    </cfRule>
    <cfRule type="containsText" dxfId="31221" priority="18449" stopIfTrue="1" operator="containsText" text="FORMATION">
      <formula>NOT(ISERROR(SEARCH("FORMATION",ADY2)))</formula>
    </cfRule>
    <cfRule type="containsText" dxfId="31220" priority="18450" stopIfTrue="1" operator="containsText" text="REPOS">
      <formula>NOT(ISERROR(SEARCH("REPOS",ADY2)))</formula>
    </cfRule>
  </conditionalFormatting>
  <conditionalFormatting sqref="ADY2">
    <cfRule type="containsText" dxfId="31219" priority="18441" stopIfTrue="1" operator="containsText" text="RECUP DEBIT">
      <formula>NOT(ISERROR(SEARCH("RECUP DEBIT",ADY2)))</formula>
    </cfRule>
    <cfRule type="containsText" dxfId="31218" priority="18442" stopIfTrue="1" operator="containsText" text="Bonification">
      <formula>NOT(ISERROR(SEARCH("Bonification",ADY2)))</formula>
    </cfRule>
  </conditionalFormatting>
  <conditionalFormatting sqref="ADY2">
    <cfRule type="containsText" dxfId="31217" priority="18439" stopIfTrue="1" operator="containsText" text="BONIFICATION">
      <formula>NOT(ISERROR(SEARCH("BONIFICATION",ADY2)))</formula>
    </cfRule>
    <cfRule type="containsText" dxfId="31216" priority="18440" stopIfTrue="1" operator="containsText" text="RECUP DEBIT">
      <formula>NOT(ISERROR(SEARCH("RECUP DEBIT",ADY2)))</formula>
    </cfRule>
  </conditionalFormatting>
  <conditionalFormatting sqref="ADY2">
    <cfRule type="containsText" dxfId="31215" priority="18438" stopIfTrue="1" operator="containsText" text="ENFANT MALADE">
      <formula>NOT(ISERROR(SEARCH("ENFANT MALADE",ADY2)))</formula>
    </cfRule>
  </conditionalFormatting>
  <conditionalFormatting sqref="ADY2">
    <cfRule type="expression" dxfId="31214" priority="18430" stopIfTrue="1">
      <formula>WEEKDAY(ADY$1)=1</formula>
    </cfRule>
    <cfRule type="expression" dxfId="31213" priority="18431" stopIfTrue="1">
      <formula>WEEKDAY(ADY$1)=7</formula>
    </cfRule>
    <cfRule type="containsText" dxfId="31212" priority="18432" stopIfTrue="1" operator="containsText" text="Maladie">
      <formula>NOT(ISERROR(SEARCH("Maladie",ADY2)))</formula>
    </cfRule>
    <cfRule type="endsWith" dxfId="31211" priority="18433" stopIfTrue="1" operator="endsWith" text="AT">
      <formula>RIGHT(ADY2,LEN("AT"))="AT"</formula>
    </cfRule>
    <cfRule type="containsText" dxfId="31210" priority="18434" stopIfTrue="1" operator="containsText" text="Congés">
      <formula>NOT(ISERROR(SEARCH("Congés",ADY2)))</formula>
    </cfRule>
    <cfRule type="containsText" dxfId="31209" priority="18435" stopIfTrue="1" operator="containsText" text="RTT">
      <formula>NOT(ISERROR(SEARCH("RTT",ADY2)))</formula>
    </cfRule>
    <cfRule type="containsText" dxfId="31208" priority="18436" stopIfTrue="1" operator="containsText" text="FORMATION">
      <formula>NOT(ISERROR(SEARCH("FORMATION",ADY2)))</formula>
    </cfRule>
    <cfRule type="containsText" dxfId="31207" priority="18437" stopIfTrue="1" operator="containsText" text="REPOS">
      <formula>NOT(ISERROR(SEARCH("REPOS",ADY2)))</formula>
    </cfRule>
  </conditionalFormatting>
  <conditionalFormatting sqref="ADY2">
    <cfRule type="containsText" dxfId="31206" priority="18428" stopIfTrue="1" operator="containsText" text="RECUP DEBIT">
      <formula>NOT(ISERROR(SEARCH("RECUP DEBIT",ADY2)))</formula>
    </cfRule>
    <cfRule type="containsText" dxfId="31205" priority="18429" stopIfTrue="1" operator="containsText" text="Bonification">
      <formula>NOT(ISERROR(SEARCH("Bonification",ADY2)))</formula>
    </cfRule>
  </conditionalFormatting>
  <conditionalFormatting sqref="ADY2">
    <cfRule type="containsText" dxfId="31204" priority="18426" stopIfTrue="1" operator="containsText" text="BONIFICATION">
      <formula>NOT(ISERROR(SEARCH("BONIFICATION",ADY2)))</formula>
    </cfRule>
    <cfRule type="containsText" dxfId="31203" priority="18427" stopIfTrue="1" operator="containsText" text="RECUP DEBIT">
      <formula>NOT(ISERROR(SEARCH("RECUP DEBIT",ADY2)))</formula>
    </cfRule>
  </conditionalFormatting>
  <conditionalFormatting sqref="ADY2">
    <cfRule type="containsText" dxfId="31202" priority="18425" stopIfTrue="1" operator="containsText" text="ENFANT MALADE">
      <formula>NOT(ISERROR(SEARCH("ENFANT MALADE",ADY2)))</formula>
    </cfRule>
  </conditionalFormatting>
  <conditionalFormatting sqref="ADY2">
    <cfRule type="expression" dxfId="31201" priority="18417" stopIfTrue="1">
      <formula>WEEKDAY(ADY$1)=1</formula>
    </cfRule>
    <cfRule type="expression" dxfId="31200" priority="18418" stopIfTrue="1">
      <formula>WEEKDAY(ADY$1)=7</formula>
    </cfRule>
    <cfRule type="containsText" dxfId="31199" priority="18419" stopIfTrue="1" operator="containsText" text="Maladie">
      <formula>NOT(ISERROR(SEARCH("Maladie",ADY2)))</formula>
    </cfRule>
    <cfRule type="endsWith" dxfId="31198" priority="18420" stopIfTrue="1" operator="endsWith" text="AT">
      <formula>RIGHT(ADY2,LEN("AT"))="AT"</formula>
    </cfRule>
    <cfRule type="containsText" dxfId="31197" priority="18421" stopIfTrue="1" operator="containsText" text="Congés">
      <formula>NOT(ISERROR(SEARCH("Congés",ADY2)))</formula>
    </cfRule>
    <cfRule type="containsText" dxfId="31196" priority="18422" stopIfTrue="1" operator="containsText" text="RTT">
      <formula>NOT(ISERROR(SEARCH("RTT",ADY2)))</formula>
    </cfRule>
    <cfRule type="containsText" dxfId="31195" priority="18423" stopIfTrue="1" operator="containsText" text="FORMATION">
      <formula>NOT(ISERROR(SEARCH("FORMATION",ADY2)))</formula>
    </cfRule>
    <cfRule type="containsText" dxfId="31194" priority="18424" stopIfTrue="1" operator="containsText" text="REPOS">
      <formula>NOT(ISERROR(SEARCH("REPOS",ADY2)))</formula>
    </cfRule>
  </conditionalFormatting>
  <conditionalFormatting sqref="ADY2">
    <cfRule type="containsText" dxfId="31193" priority="18415" stopIfTrue="1" operator="containsText" text="RECUP DEBIT">
      <formula>NOT(ISERROR(SEARCH("RECUP DEBIT",ADY2)))</formula>
    </cfRule>
    <cfRule type="containsText" dxfId="31192" priority="18416" stopIfTrue="1" operator="containsText" text="Bonification">
      <formula>NOT(ISERROR(SEARCH("Bonification",ADY2)))</formula>
    </cfRule>
  </conditionalFormatting>
  <conditionalFormatting sqref="ADY2">
    <cfRule type="containsText" dxfId="31191" priority="18413" stopIfTrue="1" operator="containsText" text="BONIFICATION">
      <formula>NOT(ISERROR(SEARCH("BONIFICATION",ADY2)))</formula>
    </cfRule>
    <cfRule type="containsText" dxfId="31190" priority="18414" stopIfTrue="1" operator="containsText" text="RECUP DEBIT">
      <formula>NOT(ISERROR(SEARCH("RECUP DEBIT",ADY2)))</formula>
    </cfRule>
  </conditionalFormatting>
  <conditionalFormatting sqref="ADY2">
    <cfRule type="containsText" dxfId="31189" priority="18412" stopIfTrue="1" operator="containsText" text="ENFANT MALADE">
      <formula>NOT(ISERROR(SEARCH("ENFANT MALADE",ADY2)))</formula>
    </cfRule>
  </conditionalFormatting>
  <conditionalFormatting sqref="ADY2">
    <cfRule type="expression" dxfId="31188" priority="18404" stopIfTrue="1">
      <formula>WEEKDAY(ADY$1)=1</formula>
    </cfRule>
    <cfRule type="expression" dxfId="31187" priority="18405" stopIfTrue="1">
      <formula>WEEKDAY(ADY$1)=7</formula>
    </cfRule>
    <cfRule type="containsText" dxfId="31186" priority="18406" stopIfTrue="1" operator="containsText" text="Maladie">
      <formula>NOT(ISERROR(SEARCH("Maladie",ADY2)))</formula>
    </cfRule>
    <cfRule type="endsWith" dxfId="31185" priority="18407" stopIfTrue="1" operator="endsWith" text="AT">
      <formula>RIGHT(ADY2,LEN("AT"))="AT"</formula>
    </cfRule>
    <cfRule type="containsText" dxfId="31184" priority="18408" stopIfTrue="1" operator="containsText" text="Congés">
      <formula>NOT(ISERROR(SEARCH("Congés",ADY2)))</formula>
    </cfRule>
    <cfRule type="containsText" dxfId="31183" priority="18409" stopIfTrue="1" operator="containsText" text="RTT">
      <formula>NOT(ISERROR(SEARCH("RTT",ADY2)))</formula>
    </cfRule>
    <cfRule type="containsText" dxfId="31182" priority="18410" stopIfTrue="1" operator="containsText" text="FORMATION">
      <formula>NOT(ISERROR(SEARCH("FORMATION",ADY2)))</formula>
    </cfRule>
    <cfRule type="containsText" dxfId="31181" priority="18411" stopIfTrue="1" operator="containsText" text="REPOS">
      <formula>NOT(ISERROR(SEARCH("REPOS",ADY2)))</formula>
    </cfRule>
  </conditionalFormatting>
  <conditionalFormatting sqref="ADY2">
    <cfRule type="containsText" dxfId="31180" priority="18402" stopIfTrue="1" operator="containsText" text="RECUP DEBIT">
      <formula>NOT(ISERROR(SEARCH("RECUP DEBIT",ADY2)))</formula>
    </cfRule>
    <cfRule type="containsText" dxfId="31179" priority="18403" stopIfTrue="1" operator="containsText" text="Bonification">
      <formula>NOT(ISERROR(SEARCH("Bonification",ADY2)))</formula>
    </cfRule>
  </conditionalFormatting>
  <conditionalFormatting sqref="ADY2">
    <cfRule type="expression" dxfId="31178" priority="18394" stopIfTrue="1">
      <formula>WEEKDAY(ADY$1)=1</formula>
    </cfRule>
    <cfRule type="expression" dxfId="31177" priority="18395" stopIfTrue="1">
      <formula>WEEKDAY(ADY$1)=7</formula>
    </cfRule>
    <cfRule type="containsText" dxfId="31176" priority="18396" stopIfTrue="1" operator="containsText" text="Maladie">
      <formula>NOT(ISERROR(SEARCH("Maladie",ADY2)))</formula>
    </cfRule>
    <cfRule type="endsWith" dxfId="31175" priority="18397" stopIfTrue="1" operator="endsWith" text="AT">
      <formula>RIGHT(ADY2,LEN("AT"))="AT"</formula>
    </cfRule>
    <cfRule type="containsText" dxfId="31174" priority="18398" stopIfTrue="1" operator="containsText" text="Congés">
      <formula>NOT(ISERROR(SEARCH("Congés",ADY2)))</formula>
    </cfRule>
    <cfRule type="containsText" dxfId="31173" priority="18399" stopIfTrue="1" operator="containsText" text="RTT">
      <formula>NOT(ISERROR(SEARCH("RTT",ADY2)))</formula>
    </cfRule>
    <cfRule type="containsText" dxfId="31172" priority="18400" stopIfTrue="1" operator="containsText" text="FORMATION">
      <formula>NOT(ISERROR(SEARCH("FORMATION",ADY2)))</formula>
    </cfRule>
    <cfRule type="containsText" dxfId="31171" priority="18401" stopIfTrue="1" operator="containsText" text="REPOS">
      <formula>NOT(ISERROR(SEARCH("REPOS",ADY2)))</formula>
    </cfRule>
  </conditionalFormatting>
  <conditionalFormatting sqref="ADY2">
    <cfRule type="containsText" dxfId="31170" priority="18392" stopIfTrue="1" operator="containsText" text="RECUP DEBIT">
      <formula>NOT(ISERROR(SEARCH("RECUP DEBIT",ADY2)))</formula>
    </cfRule>
    <cfRule type="containsText" dxfId="31169" priority="18393" stopIfTrue="1" operator="containsText" text="Bonification">
      <formula>NOT(ISERROR(SEARCH("Bonification",ADY2)))</formula>
    </cfRule>
  </conditionalFormatting>
  <conditionalFormatting sqref="ADY2">
    <cfRule type="expression" dxfId="31168" priority="18384" stopIfTrue="1">
      <formula>WEEKDAY(ADY$1)=1</formula>
    </cfRule>
    <cfRule type="expression" dxfId="31167" priority="18385" stopIfTrue="1">
      <formula>WEEKDAY(ADY$1)=7</formula>
    </cfRule>
    <cfRule type="containsText" dxfId="31166" priority="18386" stopIfTrue="1" operator="containsText" text="Maladie">
      <formula>NOT(ISERROR(SEARCH("Maladie",ADY2)))</formula>
    </cfRule>
    <cfRule type="endsWith" dxfId="31165" priority="18387" stopIfTrue="1" operator="endsWith" text="AT">
      <formula>RIGHT(ADY2,LEN("AT"))="AT"</formula>
    </cfRule>
    <cfRule type="containsText" dxfId="31164" priority="18388" stopIfTrue="1" operator="containsText" text="Congés">
      <formula>NOT(ISERROR(SEARCH("Congés",ADY2)))</formula>
    </cfRule>
    <cfRule type="containsText" dxfId="31163" priority="18389" stopIfTrue="1" operator="containsText" text="RTT">
      <formula>NOT(ISERROR(SEARCH("RTT",ADY2)))</formula>
    </cfRule>
    <cfRule type="containsText" dxfId="31162" priority="18390" stopIfTrue="1" operator="containsText" text="FORMATION">
      <formula>NOT(ISERROR(SEARCH("FORMATION",ADY2)))</formula>
    </cfRule>
    <cfRule type="containsText" dxfId="31161" priority="18391" stopIfTrue="1" operator="containsText" text="REPOS">
      <formula>NOT(ISERROR(SEARCH("REPOS",ADY2)))</formula>
    </cfRule>
  </conditionalFormatting>
  <conditionalFormatting sqref="ADY2">
    <cfRule type="containsText" dxfId="31160" priority="18382" stopIfTrue="1" operator="containsText" text="RECUP DEBIT">
      <formula>NOT(ISERROR(SEARCH("RECUP DEBIT",ADY2)))</formula>
    </cfRule>
    <cfRule type="containsText" dxfId="31159" priority="18383" stopIfTrue="1" operator="containsText" text="Bonification">
      <formula>NOT(ISERROR(SEARCH("Bonification",ADY2)))</formula>
    </cfRule>
  </conditionalFormatting>
  <conditionalFormatting sqref="ADY2">
    <cfRule type="expression" dxfId="31158" priority="18374" stopIfTrue="1">
      <formula>WEEKDAY(ADY$1)=1</formula>
    </cfRule>
    <cfRule type="expression" dxfId="31157" priority="18375" stopIfTrue="1">
      <formula>WEEKDAY(ADY$1)=7</formula>
    </cfRule>
    <cfRule type="containsText" dxfId="31156" priority="18376" stopIfTrue="1" operator="containsText" text="Maladie">
      <formula>NOT(ISERROR(SEARCH("Maladie",ADY2)))</formula>
    </cfRule>
    <cfRule type="endsWith" dxfId="31155" priority="18377" stopIfTrue="1" operator="endsWith" text="AT">
      <formula>RIGHT(ADY2,LEN("AT"))="AT"</formula>
    </cfRule>
    <cfRule type="containsText" dxfId="31154" priority="18378" stopIfTrue="1" operator="containsText" text="Congés">
      <formula>NOT(ISERROR(SEARCH("Congés",ADY2)))</formula>
    </cfRule>
    <cfRule type="containsText" dxfId="31153" priority="18379" stopIfTrue="1" operator="containsText" text="RTT">
      <formula>NOT(ISERROR(SEARCH("RTT",ADY2)))</formula>
    </cfRule>
    <cfRule type="containsText" dxfId="31152" priority="18380" stopIfTrue="1" operator="containsText" text="FORMATION">
      <formula>NOT(ISERROR(SEARCH("FORMATION",ADY2)))</formula>
    </cfRule>
    <cfRule type="containsText" dxfId="31151" priority="18381" stopIfTrue="1" operator="containsText" text="REPOS">
      <formula>NOT(ISERROR(SEARCH("REPOS",ADY2)))</formula>
    </cfRule>
  </conditionalFormatting>
  <conditionalFormatting sqref="ADY2">
    <cfRule type="containsText" dxfId="31150" priority="18372" stopIfTrue="1" operator="containsText" text="RECUP DEBIT">
      <formula>NOT(ISERROR(SEARCH("RECUP DEBIT",ADY2)))</formula>
    </cfRule>
    <cfRule type="containsText" dxfId="31149" priority="18373" stopIfTrue="1" operator="containsText" text="Bonification">
      <formula>NOT(ISERROR(SEARCH("Bonification",ADY2)))</formula>
    </cfRule>
  </conditionalFormatting>
  <conditionalFormatting sqref="ADY2">
    <cfRule type="containsText" dxfId="31148" priority="18370" stopIfTrue="1" operator="containsText" text="BONIFICATION">
      <formula>NOT(ISERROR(SEARCH("BONIFICATION",ADY2)))</formula>
    </cfRule>
    <cfRule type="containsText" dxfId="31147" priority="18371" stopIfTrue="1" operator="containsText" text="RECUP DEBIT">
      <formula>NOT(ISERROR(SEARCH("RECUP DEBIT",ADY2)))</formula>
    </cfRule>
  </conditionalFormatting>
  <conditionalFormatting sqref="ADY2">
    <cfRule type="containsText" dxfId="31146" priority="18369" stopIfTrue="1" operator="containsText" text="ENFANT MALADE">
      <formula>NOT(ISERROR(SEARCH("ENFANT MALADE",ADY2)))</formula>
    </cfRule>
  </conditionalFormatting>
  <conditionalFormatting sqref="ADY2">
    <cfRule type="expression" dxfId="31145" priority="18361" stopIfTrue="1">
      <formula>WEEKDAY(ADY$1)=1</formula>
    </cfRule>
    <cfRule type="expression" dxfId="31144" priority="18362" stopIfTrue="1">
      <formula>WEEKDAY(ADY$1)=7</formula>
    </cfRule>
    <cfRule type="containsText" dxfId="31143" priority="18363" stopIfTrue="1" operator="containsText" text="Maladie">
      <formula>NOT(ISERROR(SEARCH("Maladie",ADY2)))</formula>
    </cfRule>
    <cfRule type="endsWith" dxfId="31142" priority="18364" stopIfTrue="1" operator="endsWith" text="AT">
      <formula>RIGHT(ADY2,LEN("AT"))="AT"</formula>
    </cfRule>
    <cfRule type="containsText" dxfId="31141" priority="18365" stopIfTrue="1" operator="containsText" text="Congés">
      <formula>NOT(ISERROR(SEARCH("Congés",ADY2)))</formula>
    </cfRule>
    <cfRule type="containsText" dxfId="31140" priority="18366" stopIfTrue="1" operator="containsText" text="RTT">
      <formula>NOT(ISERROR(SEARCH("RTT",ADY2)))</formula>
    </cfRule>
    <cfRule type="containsText" dxfId="31139" priority="18367" stopIfTrue="1" operator="containsText" text="FORMATION">
      <formula>NOT(ISERROR(SEARCH("FORMATION",ADY2)))</formula>
    </cfRule>
    <cfRule type="containsText" dxfId="31138" priority="18368" stopIfTrue="1" operator="containsText" text="REPOS">
      <formula>NOT(ISERROR(SEARCH("REPOS",ADY2)))</formula>
    </cfRule>
  </conditionalFormatting>
  <conditionalFormatting sqref="ADY2">
    <cfRule type="containsText" dxfId="31137" priority="18359" stopIfTrue="1" operator="containsText" text="RECUP DEBIT">
      <formula>NOT(ISERROR(SEARCH("RECUP DEBIT",ADY2)))</formula>
    </cfRule>
    <cfRule type="containsText" dxfId="31136" priority="18360" stopIfTrue="1" operator="containsText" text="Bonification">
      <formula>NOT(ISERROR(SEARCH("Bonification",ADY2)))</formula>
    </cfRule>
  </conditionalFormatting>
  <conditionalFormatting sqref="ADY2">
    <cfRule type="expression" dxfId="31135" priority="18351" stopIfTrue="1">
      <formula>WEEKDAY(ADY$1)=1</formula>
    </cfRule>
    <cfRule type="expression" dxfId="31134" priority="18352" stopIfTrue="1">
      <formula>WEEKDAY(ADY$1)=7</formula>
    </cfRule>
    <cfRule type="containsText" dxfId="31133" priority="18353" stopIfTrue="1" operator="containsText" text="Maladie">
      <formula>NOT(ISERROR(SEARCH("Maladie",ADY2)))</formula>
    </cfRule>
    <cfRule type="endsWith" dxfId="31132" priority="18354" stopIfTrue="1" operator="endsWith" text="AT">
      <formula>RIGHT(ADY2,LEN("AT"))="AT"</formula>
    </cfRule>
    <cfRule type="containsText" dxfId="31131" priority="18355" stopIfTrue="1" operator="containsText" text="Congés">
      <formula>NOT(ISERROR(SEARCH("Congés",ADY2)))</formula>
    </cfRule>
    <cfRule type="containsText" dxfId="31130" priority="18356" stopIfTrue="1" operator="containsText" text="RTT">
      <formula>NOT(ISERROR(SEARCH("RTT",ADY2)))</formula>
    </cfRule>
    <cfRule type="containsText" dxfId="31129" priority="18357" stopIfTrue="1" operator="containsText" text="FORMATION">
      <formula>NOT(ISERROR(SEARCH("FORMATION",ADY2)))</formula>
    </cfRule>
    <cfRule type="containsText" dxfId="31128" priority="18358" stopIfTrue="1" operator="containsText" text="REPOS">
      <formula>NOT(ISERROR(SEARCH("REPOS",ADY2)))</formula>
    </cfRule>
  </conditionalFormatting>
  <conditionalFormatting sqref="ADY2">
    <cfRule type="containsText" dxfId="31127" priority="18349" stopIfTrue="1" operator="containsText" text="RECUP DEBIT">
      <formula>NOT(ISERROR(SEARCH("RECUP DEBIT",ADY2)))</formula>
    </cfRule>
    <cfRule type="containsText" dxfId="31126" priority="18350" stopIfTrue="1" operator="containsText" text="Bonification">
      <formula>NOT(ISERROR(SEARCH("Bonification",ADY2)))</formula>
    </cfRule>
  </conditionalFormatting>
  <conditionalFormatting sqref="ADY2">
    <cfRule type="expression" dxfId="31125" priority="18341" stopIfTrue="1">
      <formula>WEEKDAY(ADY$1)=1</formula>
    </cfRule>
    <cfRule type="expression" dxfId="31124" priority="18342" stopIfTrue="1">
      <formula>WEEKDAY(ADY$1)=7</formula>
    </cfRule>
    <cfRule type="containsText" dxfId="31123" priority="18343" stopIfTrue="1" operator="containsText" text="Maladie">
      <formula>NOT(ISERROR(SEARCH("Maladie",ADY2)))</formula>
    </cfRule>
    <cfRule type="endsWith" dxfId="31122" priority="18344" stopIfTrue="1" operator="endsWith" text="AT">
      <formula>RIGHT(ADY2,LEN("AT"))="AT"</formula>
    </cfRule>
    <cfRule type="containsText" dxfId="31121" priority="18345" stopIfTrue="1" operator="containsText" text="Congés">
      <formula>NOT(ISERROR(SEARCH("Congés",ADY2)))</formula>
    </cfRule>
    <cfRule type="containsText" dxfId="31120" priority="18346" stopIfTrue="1" operator="containsText" text="RTT">
      <formula>NOT(ISERROR(SEARCH("RTT",ADY2)))</formula>
    </cfRule>
    <cfRule type="containsText" dxfId="31119" priority="18347" stopIfTrue="1" operator="containsText" text="FORMATION">
      <formula>NOT(ISERROR(SEARCH("FORMATION",ADY2)))</formula>
    </cfRule>
    <cfRule type="containsText" dxfId="31118" priority="18348" stopIfTrue="1" operator="containsText" text="REPOS">
      <formula>NOT(ISERROR(SEARCH("REPOS",ADY2)))</formula>
    </cfRule>
  </conditionalFormatting>
  <conditionalFormatting sqref="ADY2">
    <cfRule type="containsText" dxfId="31117" priority="18339" stopIfTrue="1" operator="containsText" text="RECUP DEBIT">
      <formula>NOT(ISERROR(SEARCH("RECUP DEBIT",ADY2)))</formula>
    </cfRule>
    <cfRule type="containsText" dxfId="31116" priority="18340" stopIfTrue="1" operator="containsText" text="Bonification">
      <formula>NOT(ISERROR(SEARCH("Bonification",ADY2)))</formula>
    </cfRule>
  </conditionalFormatting>
  <conditionalFormatting sqref="ADY2">
    <cfRule type="expression" dxfId="31115" priority="18331" stopIfTrue="1">
      <formula>WEEKDAY(ADY$1)=1</formula>
    </cfRule>
    <cfRule type="expression" dxfId="31114" priority="18332" stopIfTrue="1">
      <formula>WEEKDAY(ADY$1)=7</formula>
    </cfRule>
    <cfRule type="containsText" dxfId="31113" priority="18333" stopIfTrue="1" operator="containsText" text="Maladie">
      <formula>NOT(ISERROR(SEARCH("Maladie",ADY2)))</formula>
    </cfRule>
    <cfRule type="endsWith" dxfId="31112" priority="18334" stopIfTrue="1" operator="endsWith" text="AT">
      <formula>RIGHT(ADY2,LEN("AT"))="AT"</formula>
    </cfRule>
    <cfRule type="containsText" dxfId="31111" priority="18335" stopIfTrue="1" operator="containsText" text="Congés">
      <formula>NOT(ISERROR(SEARCH("Congés",ADY2)))</formula>
    </cfRule>
    <cfRule type="containsText" dxfId="31110" priority="18336" stopIfTrue="1" operator="containsText" text="RTT">
      <formula>NOT(ISERROR(SEARCH("RTT",ADY2)))</formula>
    </cfRule>
    <cfRule type="containsText" dxfId="31109" priority="18337" stopIfTrue="1" operator="containsText" text="FORMATION">
      <formula>NOT(ISERROR(SEARCH("FORMATION",ADY2)))</formula>
    </cfRule>
    <cfRule type="containsText" dxfId="31108" priority="18338" stopIfTrue="1" operator="containsText" text="REPOS">
      <formula>NOT(ISERROR(SEARCH("REPOS",ADY2)))</formula>
    </cfRule>
  </conditionalFormatting>
  <conditionalFormatting sqref="ADY2">
    <cfRule type="containsText" dxfId="31107" priority="18329" stopIfTrue="1" operator="containsText" text="RECUP DEBIT">
      <formula>NOT(ISERROR(SEARCH("RECUP DEBIT",ADY2)))</formula>
    </cfRule>
    <cfRule type="containsText" dxfId="31106" priority="18330" stopIfTrue="1" operator="containsText" text="Bonification">
      <formula>NOT(ISERROR(SEARCH("Bonification",ADY2)))</formula>
    </cfRule>
  </conditionalFormatting>
  <conditionalFormatting sqref="ADY2">
    <cfRule type="expression" dxfId="31105" priority="18321" stopIfTrue="1">
      <formula>WEEKDAY(ADY$1)=1</formula>
    </cfRule>
    <cfRule type="expression" dxfId="31104" priority="18322" stopIfTrue="1">
      <formula>WEEKDAY(ADY$1)=7</formula>
    </cfRule>
    <cfRule type="containsText" dxfId="31103" priority="18323" stopIfTrue="1" operator="containsText" text="Maladie">
      <formula>NOT(ISERROR(SEARCH("Maladie",ADY2)))</formula>
    </cfRule>
    <cfRule type="endsWith" dxfId="31102" priority="18324" stopIfTrue="1" operator="endsWith" text="AT">
      <formula>RIGHT(ADY2,LEN("AT"))="AT"</formula>
    </cfRule>
    <cfRule type="containsText" dxfId="31101" priority="18325" stopIfTrue="1" operator="containsText" text="Congés">
      <formula>NOT(ISERROR(SEARCH("Congés",ADY2)))</formula>
    </cfRule>
    <cfRule type="containsText" dxfId="31100" priority="18326" stopIfTrue="1" operator="containsText" text="RTT">
      <formula>NOT(ISERROR(SEARCH("RTT",ADY2)))</formula>
    </cfRule>
    <cfRule type="containsText" dxfId="31099" priority="18327" stopIfTrue="1" operator="containsText" text="FORMATION">
      <formula>NOT(ISERROR(SEARCH("FORMATION",ADY2)))</formula>
    </cfRule>
    <cfRule type="containsText" dxfId="31098" priority="18328" stopIfTrue="1" operator="containsText" text="REPOS">
      <formula>NOT(ISERROR(SEARCH("REPOS",ADY2)))</formula>
    </cfRule>
  </conditionalFormatting>
  <conditionalFormatting sqref="ADY2">
    <cfRule type="containsText" dxfId="31097" priority="18319" stopIfTrue="1" operator="containsText" text="RECUP DEBIT">
      <formula>NOT(ISERROR(SEARCH("RECUP DEBIT",ADY2)))</formula>
    </cfRule>
    <cfRule type="containsText" dxfId="31096" priority="18320" stopIfTrue="1" operator="containsText" text="Bonification">
      <formula>NOT(ISERROR(SEARCH("Bonification",ADY2)))</formula>
    </cfRule>
  </conditionalFormatting>
  <conditionalFormatting sqref="ADY2">
    <cfRule type="expression" dxfId="31095" priority="18311" stopIfTrue="1">
      <formula>WEEKDAY(ADY$1)=1</formula>
    </cfRule>
    <cfRule type="expression" dxfId="31094" priority="18312" stopIfTrue="1">
      <formula>WEEKDAY(ADY$1)=7</formula>
    </cfRule>
    <cfRule type="containsText" dxfId="31093" priority="18313" stopIfTrue="1" operator="containsText" text="Maladie">
      <formula>NOT(ISERROR(SEARCH("Maladie",ADY2)))</formula>
    </cfRule>
    <cfRule type="endsWith" dxfId="31092" priority="18314" stopIfTrue="1" operator="endsWith" text="AT">
      <formula>RIGHT(ADY2,LEN("AT"))="AT"</formula>
    </cfRule>
    <cfRule type="containsText" dxfId="31091" priority="18315" stopIfTrue="1" operator="containsText" text="Congés">
      <formula>NOT(ISERROR(SEARCH("Congés",ADY2)))</formula>
    </cfRule>
    <cfRule type="containsText" dxfId="31090" priority="18316" stopIfTrue="1" operator="containsText" text="RTT">
      <formula>NOT(ISERROR(SEARCH("RTT",ADY2)))</formula>
    </cfRule>
    <cfRule type="containsText" dxfId="31089" priority="18317" stopIfTrue="1" operator="containsText" text="FORMATION">
      <formula>NOT(ISERROR(SEARCH("FORMATION",ADY2)))</formula>
    </cfRule>
    <cfRule type="containsText" dxfId="31088" priority="18318" stopIfTrue="1" operator="containsText" text="REPOS">
      <formula>NOT(ISERROR(SEARCH("REPOS",ADY2)))</formula>
    </cfRule>
  </conditionalFormatting>
  <conditionalFormatting sqref="ADY2">
    <cfRule type="containsText" dxfId="31087" priority="18309" stopIfTrue="1" operator="containsText" text="RECUP DEBIT">
      <formula>NOT(ISERROR(SEARCH("RECUP DEBIT",ADY2)))</formula>
    </cfRule>
    <cfRule type="containsText" dxfId="31086" priority="18310" stopIfTrue="1" operator="containsText" text="Bonification">
      <formula>NOT(ISERROR(SEARCH("Bonification",ADY2)))</formula>
    </cfRule>
  </conditionalFormatting>
  <conditionalFormatting sqref="ADY2">
    <cfRule type="containsText" dxfId="31085" priority="18307" stopIfTrue="1" operator="containsText" text="BONIFICATION">
      <formula>NOT(ISERROR(SEARCH("BONIFICATION",ADY2)))</formula>
    </cfRule>
    <cfRule type="containsText" dxfId="31084" priority="18308" stopIfTrue="1" operator="containsText" text="RECUP DEBIT">
      <formula>NOT(ISERROR(SEARCH("RECUP DEBIT",ADY2)))</formula>
    </cfRule>
  </conditionalFormatting>
  <conditionalFormatting sqref="ADY2">
    <cfRule type="containsText" dxfId="31083" priority="18306" stopIfTrue="1" operator="containsText" text="ENFANT MALADE">
      <formula>NOT(ISERROR(SEARCH("ENFANT MALADE",ADY2)))</formula>
    </cfRule>
  </conditionalFormatting>
  <conditionalFormatting sqref="ADY2">
    <cfRule type="expression" dxfId="31082" priority="18298" stopIfTrue="1">
      <formula>WEEKDAY(ADY$1)=1</formula>
    </cfRule>
    <cfRule type="expression" dxfId="31081" priority="18299" stopIfTrue="1">
      <formula>WEEKDAY(ADY$1)=7</formula>
    </cfRule>
    <cfRule type="containsText" dxfId="31080" priority="18300" stopIfTrue="1" operator="containsText" text="Maladie">
      <formula>NOT(ISERROR(SEARCH("Maladie",ADY2)))</formula>
    </cfRule>
    <cfRule type="endsWith" dxfId="31079" priority="18301" stopIfTrue="1" operator="endsWith" text="AT">
      <formula>RIGHT(ADY2,LEN("AT"))="AT"</formula>
    </cfRule>
    <cfRule type="containsText" dxfId="31078" priority="18302" stopIfTrue="1" operator="containsText" text="Congés">
      <formula>NOT(ISERROR(SEARCH("Congés",ADY2)))</formula>
    </cfRule>
    <cfRule type="containsText" dxfId="31077" priority="18303" stopIfTrue="1" operator="containsText" text="RTT">
      <formula>NOT(ISERROR(SEARCH("RTT",ADY2)))</formula>
    </cfRule>
    <cfRule type="containsText" dxfId="31076" priority="18304" stopIfTrue="1" operator="containsText" text="FORMATION">
      <formula>NOT(ISERROR(SEARCH("FORMATION",ADY2)))</formula>
    </cfRule>
    <cfRule type="containsText" dxfId="31075" priority="18305" stopIfTrue="1" operator="containsText" text="REPOS">
      <formula>NOT(ISERROR(SEARCH("REPOS",ADY2)))</formula>
    </cfRule>
  </conditionalFormatting>
  <conditionalFormatting sqref="ADY2">
    <cfRule type="containsText" dxfId="31074" priority="18296" stopIfTrue="1" operator="containsText" text="RECUP DEBIT">
      <formula>NOT(ISERROR(SEARCH("RECUP DEBIT",ADY2)))</formula>
    </cfRule>
    <cfRule type="containsText" dxfId="31073" priority="18297" stopIfTrue="1" operator="containsText" text="Bonification">
      <formula>NOT(ISERROR(SEARCH("Bonification",ADY2)))</formula>
    </cfRule>
  </conditionalFormatting>
  <conditionalFormatting sqref="ADY2">
    <cfRule type="expression" dxfId="31072" priority="18288" stopIfTrue="1">
      <formula>WEEKDAY(ADY$1)=1</formula>
    </cfRule>
    <cfRule type="expression" dxfId="31071" priority="18289" stopIfTrue="1">
      <formula>WEEKDAY(ADY$1)=7</formula>
    </cfRule>
    <cfRule type="containsText" dxfId="31070" priority="18290" stopIfTrue="1" operator="containsText" text="Maladie">
      <formula>NOT(ISERROR(SEARCH("Maladie",ADY2)))</formula>
    </cfRule>
    <cfRule type="endsWith" dxfId="31069" priority="18291" stopIfTrue="1" operator="endsWith" text="AT">
      <formula>RIGHT(ADY2,LEN("AT"))="AT"</formula>
    </cfRule>
    <cfRule type="containsText" dxfId="31068" priority="18292" stopIfTrue="1" operator="containsText" text="Congés">
      <formula>NOT(ISERROR(SEARCH("Congés",ADY2)))</formula>
    </cfRule>
    <cfRule type="containsText" dxfId="31067" priority="18293" stopIfTrue="1" operator="containsText" text="RTT">
      <formula>NOT(ISERROR(SEARCH("RTT",ADY2)))</formula>
    </cfRule>
    <cfRule type="containsText" dxfId="31066" priority="18294" stopIfTrue="1" operator="containsText" text="FORMATION">
      <formula>NOT(ISERROR(SEARCH("FORMATION",ADY2)))</formula>
    </cfRule>
    <cfRule type="containsText" dxfId="31065" priority="18295" stopIfTrue="1" operator="containsText" text="REPOS">
      <formula>NOT(ISERROR(SEARCH("REPOS",ADY2)))</formula>
    </cfRule>
  </conditionalFormatting>
  <conditionalFormatting sqref="ADY2">
    <cfRule type="containsText" dxfId="31064" priority="18286" stopIfTrue="1" operator="containsText" text="RECUP DEBIT">
      <formula>NOT(ISERROR(SEARCH("RECUP DEBIT",ADY2)))</formula>
    </cfRule>
    <cfRule type="containsText" dxfId="31063" priority="18287" stopIfTrue="1" operator="containsText" text="Bonification">
      <formula>NOT(ISERROR(SEARCH("Bonification",ADY2)))</formula>
    </cfRule>
  </conditionalFormatting>
  <conditionalFormatting sqref="ADU2">
    <cfRule type="expression" dxfId="31062" priority="18278" stopIfTrue="1">
      <formula>WEEKDAY(ADU$1)=1</formula>
    </cfRule>
    <cfRule type="expression" dxfId="31061" priority="18279" stopIfTrue="1">
      <formula>WEEKDAY(ADU$1)=7</formula>
    </cfRule>
    <cfRule type="containsText" dxfId="31060" priority="18280" stopIfTrue="1" operator="containsText" text="Maladie">
      <formula>NOT(ISERROR(SEARCH("Maladie",ADU2)))</formula>
    </cfRule>
    <cfRule type="endsWith" dxfId="31059" priority="18281" stopIfTrue="1" operator="endsWith" text="AT">
      <formula>RIGHT(ADU2,LEN("AT"))="AT"</formula>
    </cfRule>
    <cfRule type="containsText" dxfId="31058" priority="18282" stopIfTrue="1" operator="containsText" text="Congés">
      <formula>NOT(ISERROR(SEARCH("Congés",ADU2)))</formula>
    </cfRule>
    <cfRule type="containsText" dxfId="31057" priority="18283" stopIfTrue="1" operator="containsText" text="RTT">
      <formula>NOT(ISERROR(SEARCH("RTT",ADU2)))</formula>
    </cfRule>
    <cfRule type="containsText" dxfId="31056" priority="18284" stopIfTrue="1" operator="containsText" text="FORMATION">
      <formula>NOT(ISERROR(SEARCH("FORMATION",ADU2)))</formula>
    </cfRule>
    <cfRule type="containsText" dxfId="31055" priority="18285" stopIfTrue="1" operator="containsText" text="REPOS">
      <formula>NOT(ISERROR(SEARCH("REPOS",ADU2)))</formula>
    </cfRule>
  </conditionalFormatting>
  <conditionalFormatting sqref="ADU2">
    <cfRule type="containsText" dxfId="31054" priority="18276" stopIfTrue="1" operator="containsText" text="RECUP DEBIT">
      <formula>NOT(ISERROR(SEARCH("RECUP DEBIT",ADU2)))</formula>
    </cfRule>
    <cfRule type="containsText" dxfId="31053" priority="18277" stopIfTrue="1" operator="containsText" text="Bonification">
      <formula>NOT(ISERROR(SEARCH("Bonification",ADU2)))</formula>
    </cfRule>
  </conditionalFormatting>
  <conditionalFormatting sqref="ADU2">
    <cfRule type="containsText" dxfId="31052" priority="18274" stopIfTrue="1" operator="containsText" text="BONIFICATION">
      <formula>NOT(ISERROR(SEARCH("BONIFICATION",ADU2)))</formula>
    </cfRule>
    <cfRule type="containsText" dxfId="31051" priority="18275" stopIfTrue="1" operator="containsText" text="RECUP DEBIT">
      <formula>NOT(ISERROR(SEARCH("RECUP DEBIT",ADU2)))</formula>
    </cfRule>
  </conditionalFormatting>
  <conditionalFormatting sqref="ADU2">
    <cfRule type="containsText" dxfId="31050" priority="18273" stopIfTrue="1" operator="containsText" text="ENFANT MALADE">
      <formula>NOT(ISERROR(SEARCH("ENFANT MALADE",ADU2)))</formula>
    </cfRule>
  </conditionalFormatting>
  <conditionalFormatting sqref="ADT3">
    <cfRule type="expression" dxfId="31049" priority="18239" stopIfTrue="1">
      <formula>WEEKDAY(ADT$1)=1</formula>
    </cfRule>
    <cfRule type="expression" dxfId="31048" priority="18240" stopIfTrue="1">
      <formula>WEEKDAY(ADT$1)=7</formula>
    </cfRule>
    <cfRule type="containsText" dxfId="31047" priority="18241" stopIfTrue="1" operator="containsText" text="Maladie">
      <formula>NOT(ISERROR(SEARCH("Maladie",ADT3)))</formula>
    </cfRule>
    <cfRule type="endsWith" dxfId="31046" priority="18242" stopIfTrue="1" operator="endsWith" text="AT">
      <formula>RIGHT(ADT3,LEN("AT"))="AT"</formula>
    </cfRule>
    <cfRule type="containsText" dxfId="31045" priority="18243" stopIfTrue="1" operator="containsText" text="Congés">
      <formula>NOT(ISERROR(SEARCH("Congés",ADT3)))</formula>
    </cfRule>
    <cfRule type="containsText" dxfId="31044" priority="18244" stopIfTrue="1" operator="containsText" text="RTT">
      <formula>NOT(ISERROR(SEARCH("RTT",ADT3)))</formula>
    </cfRule>
    <cfRule type="containsText" dxfId="31043" priority="18245" stopIfTrue="1" operator="containsText" text="FORMATION">
      <formula>NOT(ISERROR(SEARCH("FORMATION",ADT3)))</formula>
    </cfRule>
    <cfRule type="containsText" dxfId="31042" priority="18246" stopIfTrue="1" operator="containsText" text="REPOS">
      <formula>NOT(ISERROR(SEARCH("REPOS",ADT3)))</formula>
    </cfRule>
  </conditionalFormatting>
  <conditionalFormatting sqref="ADT3">
    <cfRule type="containsText" dxfId="31041" priority="18237" stopIfTrue="1" operator="containsText" text="RECUP DEBIT">
      <formula>NOT(ISERROR(SEARCH("RECUP DEBIT",ADT3)))</formula>
    </cfRule>
    <cfRule type="containsText" dxfId="31040" priority="18238" stopIfTrue="1" operator="containsText" text="Bonification">
      <formula>NOT(ISERROR(SEARCH("Bonification",ADT3)))</formula>
    </cfRule>
  </conditionalFormatting>
  <conditionalFormatting sqref="ADT3">
    <cfRule type="containsText" dxfId="31039" priority="18235" stopIfTrue="1" operator="containsText" text="BONIFICATION">
      <formula>NOT(ISERROR(SEARCH("BONIFICATION",ADT3)))</formula>
    </cfRule>
    <cfRule type="containsText" dxfId="31038" priority="18236" stopIfTrue="1" operator="containsText" text="RECUP DEBIT">
      <formula>NOT(ISERROR(SEARCH("RECUP DEBIT",ADT3)))</formula>
    </cfRule>
  </conditionalFormatting>
  <conditionalFormatting sqref="ADT3">
    <cfRule type="containsText" dxfId="31037" priority="18234" stopIfTrue="1" operator="containsText" text="ENFANT MALADE">
      <formula>NOT(ISERROR(SEARCH("ENFANT MALADE",ADT3)))</formula>
    </cfRule>
  </conditionalFormatting>
  <conditionalFormatting sqref="ADT3">
    <cfRule type="containsText" dxfId="31036" priority="18232" stopIfTrue="1" operator="containsText" text="RECUP DEBIT">
      <formula>NOT(ISERROR(SEARCH("RECUP DEBIT",ADT3)))</formula>
    </cfRule>
    <cfRule type="containsText" dxfId="31035" priority="18233" stopIfTrue="1" operator="containsText" text="Bonification">
      <formula>NOT(ISERROR(SEARCH("Bonification",ADT3)))</formula>
    </cfRule>
  </conditionalFormatting>
  <conditionalFormatting sqref="ADT3">
    <cfRule type="expression" dxfId="31034" priority="18224" stopIfTrue="1">
      <formula>WEEKDAY(ADM$1)=1</formula>
    </cfRule>
    <cfRule type="expression" dxfId="31033" priority="18225" stopIfTrue="1">
      <formula>WEEKDAY(ADM$1)=7</formula>
    </cfRule>
    <cfRule type="containsText" dxfId="31032" priority="18226" stopIfTrue="1" operator="containsText" text="Maladie">
      <formula>NOT(ISERROR(SEARCH("Maladie",ADT3)))</formula>
    </cfRule>
    <cfRule type="endsWith" dxfId="31031" priority="18227" stopIfTrue="1" operator="endsWith" text="AT">
      <formula>RIGHT(ADT3,LEN("AT"))="AT"</formula>
    </cfRule>
    <cfRule type="containsText" dxfId="31030" priority="18228" stopIfTrue="1" operator="containsText" text="Congés">
      <formula>NOT(ISERROR(SEARCH("Congés",ADT3)))</formula>
    </cfRule>
    <cfRule type="containsText" dxfId="31029" priority="18229" stopIfTrue="1" operator="containsText" text="RTT">
      <formula>NOT(ISERROR(SEARCH("RTT",ADT3)))</formula>
    </cfRule>
    <cfRule type="containsText" dxfId="31028" priority="18230" stopIfTrue="1" operator="containsText" text="REPOS">
      <formula>NOT(ISERROR(SEARCH("REPOS",ADT3)))</formula>
    </cfRule>
    <cfRule type="containsText" dxfId="31027" priority="18231" stopIfTrue="1" operator="containsText" text="FORMATION">
      <formula>NOT(ISERROR(SEARCH("FORMATION",ADT3)))</formula>
    </cfRule>
  </conditionalFormatting>
  <conditionalFormatting sqref="AEH2">
    <cfRule type="expression" dxfId="31026" priority="18216" stopIfTrue="1">
      <formula>WEEKDAY(AEH$1)=1</formula>
    </cfRule>
    <cfRule type="expression" dxfId="31025" priority="18217" stopIfTrue="1">
      <formula>WEEKDAY(AEH$1)=7</formula>
    </cfRule>
    <cfRule type="containsText" dxfId="31024" priority="18218" stopIfTrue="1" operator="containsText" text="Maladie">
      <formula>NOT(ISERROR(SEARCH("Maladie",AEH2)))</formula>
    </cfRule>
    <cfRule type="endsWith" dxfId="31023" priority="18219" stopIfTrue="1" operator="endsWith" text="AT">
      <formula>RIGHT(AEH2,LEN("AT"))="AT"</formula>
    </cfRule>
    <cfRule type="containsText" dxfId="31022" priority="18220" stopIfTrue="1" operator="containsText" text="Congés">
      <formula>NOT(ISERROR(SEARCH("Congés",AEH2)))</formula>
    </cfRule>
    <cfRule type="containsText" dxfId="31021" priority="18221" stopIfTrue="1" operator="containsText" text="RTT">
      <formula>NOT(ISERROR(SEARCH("RTT",AEH2)))</formula>
    </cfRule>
    <cfRule type="containsText" dxfId="31020" priority="18222" stopIfTrue="1" operator="containsText" text="FORMATION">
      <formula>NOT(ISERROR(SEARCH("FORMATION",AEH2)))</formula>
    </cfRule>
    <cfRule type="containsText" dxfId="31019" priority="18223" stopIfTrue="1" operator="containsText" text="REPOS">
      <formula>NOT(ISERROR(SEARCH("REPOS",AEH2)))</formula>
    </cfRule>
  </conditionalFormatting>
  <conditionalFormatting sqref="AEH2">
    <cfRule type="containsText" dxfId="31018" priority="18214" stopIfTrue="1" operator="containsText" text="RECUP DEBIT">
      <formula>NOT(ISERROR(SEARCH("RECUP DEBIT",AEH2)))</formula>
    </cfRule>
    <cfRule type="containsText" dxfId="31017" priority="18215" stopIfTrue="1" operator="containsText" text="Bonification">
      <formula>NOT(ISERROR(SEARCH("Bonification",AEH2)))</formula>
    </cfRule>
  </conditionalFormatting>
  <conditionalFormatting sqref="AEH2">
    <cfRule type="containsText" dxfId="31016" priority="18212" stopIfTrue="1" operator="containsText" text="BONIFICATION">
      <formula>NOT(ISERROR(SEARCH("BONIFICATION",AEH2)))</formula>
    </cfRule>
    <cfRule type="containsText" dxfId="31015" priority="18213" stopIfTrue="1" operator="containsText" text="RECUP DEBIT">
      <formula>NOT(ISERROR(SEARCH("RECUP DEBIT",AEH2)))</formula>
    </cfRule>
  </conditionalFormatting>
  <conditionalFormatting sqref="AEH2">
    <cfRule type="containsText" dxfId="31014" priority="18211" stopIfTrue="1" operator="containsText" text="ENFANT MALADE">
      <formula>NOT(ISERROR(SEARCH("ENFANT MALADE",AEH2)))</formula>
    </cfRule>
  </conditionalFormatting>
  <conditionalFormatting sqref="AEH2">
    <cfRule type="containsText" dxfId="31013" priority="18209" stopIfTrue="1" operator="containsText" text="RECUP DEBIT">
      <formula>NOT(ISERROR(SEARCH("RECUP DEBIT",AEH2)))</formula>
    </cfRule>
    <cfRule type="containsText" dxfId="31012" priority="18210" stopIfTrue="1" operator="containsText" text="Bonification">
      <formula>NOT(ISERROR(SEARCH("Bonification",AEH2)))</formula>
    </cfRule>
  </conditionalFormatting>
  <conditionalFormatting sqref="AEH2">
    <cfRule type="expression" dxfId="31011" priority="18201" stopIfTrue="1">
      <formula>WEEKDAY(AEA$1)=1</formula>
    </cfRule>
    <cfRule type="expression" dxfId="31010" priority="18202" stopIfTrue="1">
      <formula>WEEKDAY(AEA$1)=7</formula>
    </cfRule>
    <cfRule type="containsText" dxfId="31009" priority="18203" stopIfTrue="1" operator="containsText" text="Maladie">
      <formula>NOT(ISERROR(SEARCH("Maladie",AEH2)))</formula>
    </cfRule>
    <cfRule type="endsWith" dxfId="31008" priority="18204" stopIfTrue="1" operator="endsWith" text="AT">
      <formula>RIGHT(AEH2,LEN("AT"))="AT"</formula>
    </cfRule>
    <cfRule type="containsText" dxfId="31007" priority="18205" stopIfTrue="1" operator="containsText" text="Congés">
      <formula>NOT(ISERROR(SEARCH("Congés",AEH2)))</formula>
    </cfRule>
    <cfRule type="containsText" dxfId="31006" priority="18206" stopIfTrue="1" operator="containsText" text="RTT">
      <formula>NOT(ISERROR(SEARCH("RTT",AEH2)))</formula>
    </cfRule>
    <cfRule type="containsText" dxfId="31005" priority="18207" stopIfTrue="1" operator="containsText" text="REPOS">
      <formula>NOT(ISERROR(SEARCH("REPOS",AEH2)))</formula>
    </cfRule>
    <cfRule type="containsText" dxfId="31004" priority="18208" stopIfTrue="1" operator="containsText" text="FORMATION">
      <formula>NOT(ISERROR(SEARCH("FORMATION",AEH2)))</formula>
    </cfRule>
  </conditionalFormatting>
  <conditionalFormatting sqref="AEL3">
    <cfRule type="expression" dxfId="31003" priority="18072" stopIfTrue="1">
      <formula>WEEKDAY(AEL$1)=1</formula>
    </cfRule>
    <cfRule type="expression" dxfId="31002" priority="18073" stopIfTrue="1">
      <formula>WEEKDAY(AEL$1)=7</formula>
    </cfRule>
    <cfRule type="containsText" dxfId="31001" priority="18074" stopIfTrue="1" operator="containsText" text="Maladie">
      <formula>NOT(ISERROR(SEARCH("Maladie",AEL3)))</formula>
    </cfRule>
    <cfRule type="endsWith" dxfId="31000" priority="18075" stopIfTrue="1" operator="endsWith" text="AT">
      <formula>RIGHT(AEL3,LEN("AT"))="AT"</formula>
    </cfRule>
    <cfRule type="containsText" dxfId="30999" priority="18076" stopIfTrue="1" operator="containsText" text="Congés">
      <formula>NOT(ISERROR(SEARCH("Congés",AEL3)))</formula>
    </cfRule>
    <cfRule type="containsText" dxfId="30998" priority="18077" stopIfTrue="1" operator="containsText" text="RTT">
      <formula>NOT(ISERROR(SEARCH("RTT",AEL3)))</formula>
    </cfRule>
    <cfRule type="containsText" dxfId="30997" priority="18078" stopIfTrue="1" operator="containsText" text="FORMATION">
      <formula>NOT(ISERROR(SEARCH("FORMATION",AEL3)))</formula>
    </cfRule>
    <cfRule type="containsText" dxfId="30996" priority="18079" stopIfTrue="1" operator="containsText" text="REPOS">
      <formula>NOT(ISERROR(SEARCH("REPOS",AEL3)))</formula>
    </cfRule>
  </conditionalFormatting>
  <conditionalFormatting sqref="AEL3">
    <cfRule type="containsText" dxfId="30995" priority="18070" stopIfTrue="1" operator="containsText" text="RECUP DEBIT">
      <formula>NOT(ISERROR(SEARCH("RECUP DEBIT",AEL3)))</formula>
    </cfRule>
    <cfRule type="containsText" dxfId="30994" priority="18071" stopIfTrue="1" operator="containsText" text="Bonification">
      <formula>NOT(ISERROR(SEARCH("Bonification",AEL3)))</formula>
    </cfRule>
  </conditionalFormatting>
  <conditionalFormatting sqref="AEL3">
    <cfRule type="containsText" dxfId="30993" priority="18068" stopIfTrue="1" operator="containsText" text="BONIFICATION">
      <formula>NOT(ISERROR(SEARCH("BONIFICATION",AEL3)))</formula>
    </cfRule>
    <cfRule type="containsText" dxfId="30992" priority="18069" stopIfTrue="1" operator="containsText" text="RECUP DEBIT">
      <formula>NOT(ISERROR(SEARCH("RECUP DEBIT",AEL3)))</formula>
    </cfRule>
  </conditionalFormatting>
  <conditionalFormatting sqref="AEL3">
    <cfRule type="containsText" dxfId="30991" priority="18067" stopIfTrue="1" operator="containsText" text="ENFANT MALADE">
      <formula>NOT(ISERROR(SEARCH("ENFANT MALADE",AEL3)))</formula>
    </cfRule>
  </conditionalFormatting>
  <conditionalFormatting sqref="AEL3">
    <cfRule type="expression" dxfId="30990" priority="18059" stopIfTrue="1">
      <formula>WEEKDAY(AEL$1)=1</formula>
    </cfRule>
    <cfRule type="expression" dxfId="30989" priority="18060" stopIfTrue="1">
      <formula>WEEKDAY(AEL$1)=7</formula>
    </cfRule>
    <cfRule type="containsText" dxfId="30988" priority="18061" stopIfTrue="1" operator="containsText" text="Maladie">
      <formula>NOT(ISERROR(SEARCH("Maladie",AEL3)))</formula>
    </cfRule>
    <cfRule type="endsWith" dxfId="30987" priority="18062" stopIfTrue="1" operator="endsWith" text="AT">
      <formula>RIGHT(AEL3,LEN("AT"))="AT"</formula>
    </cfRule>
    <cfRule type="containsText" dxfId="30986" priority="18063" stopIfTrue="1" operator="containsText" text="Congés">
      <formula>NOT(ISERROR(SEARCH("Congés",AEL3)))</formula>
    </cfRule>
    <cfRule type="containsText" dxfId="30985" priority="18064" stopIfTrue="1" operator="containsText" text="RTT">
      <formula>NOT(ISERROR(SEARCH("RTT",AEL3)))</formula>
    </cfRule>
    <cfRule type="containsText" dxfId="30984" priority="18065" stopIfTrue="1" operator="containsText" text="FORMATION">
      <formula>NOT(ISERROR(SEARCH("FORMATION",AEL3)))</formula>
    </cfRule>
    <cfRule type="containsText" dxfId="30983" priority="18066" stopIfTrue="1" operator="containsText" text="REPOS">
      <formula>NOT(ISERROR(SEARCH("REPOS",AEL3)))</formula>
    </cfRule>
  </conditionalFormatting>
  <conditionalFormatting sqref="AEL3">
    <cfRule type="containsText" dxfId="30982" priority="18057" stopIfTrue="1" operator="containsText" text="RECUP DEBIT">
      <formula>NOT(ISERROR(SEARCH("RECUP DEBIT",AEL3)))</formula>
    </cfRule>
    <cfRule type="containsText" dxfId="30981" priority="18058" stopIfTrue="1" operator="containsText" text="Bonification">
      <formula>NOT(ISERROR(SEARCH("Bonification",AEL3)))</formula>
    </cfRule>
  </conditionalFormatting>
  <conditionalFormatting sqref="AEL3">
    <cfRule type="containsText" dxfId="30980" priority="18055" stopIfTrue="1" operator="containsText" text="BONIFICATION">
      <formula>NOT(ISERROR(SEARCH("BONIFICATION",AEL3)))</formula>
    </cfRule>
    <cfRule type="containsText" dxfId="30979" priority="18056" stopIfTrue="1" operator="containsText" text="RECUP DEBIT">
      <formula>NOT(ISERROR(SEARCH("RECUP DEBIT",AEL3)))</formula>
    </cfRule>
  </conditionalFormatting>
  <conditionalFormatting sqref="AEL3">
    <cfRule type="containsText" dxfId="30978" priority="18054" stopIfTrue="1" operator="containsText" text="ENFANT MALADE">
      <formula>NOT(ISERROR(SEARCH("ENFANT MALADE",AEL3)))</formula>
    </cfRule>
  </conditionalFormatting>
  <conditionalFormatting sqref="AEL3">
    <cfRule type="expression" dxfId="30977" priority="18046" stopIfTrue="1">
      <formula>WEEKDAY(AEL$1)=1</formula>
    </cfRule>
    <cfRule type="expression" dxfId="30976" priority="18047" stopIfTrue="1">
      <formula>WEEKDAY(AEL$1)=7</formula>
    </cfRule>
    <cfRule type="containsText" dxfId="30975" priority="18048" stopIfTrue="1" operator="containsText" text="Maladie">
      <formula>NOT(ISERROR(SEARCH("Maladie",AEL3)))</formula>
    </cfRule>
    <cfRule type="endsWith" dxfId="30974" priority="18049" stopIfTrue="1" operator="endsWith" text="AT">
      <formula>RIGHT(AEL3,LEN("AT"))="AT"</formula>
    </cfRule>
    <cfRule type="containsText" dxfId="30973" priority="18050" stopIfTrue="1" operator="containsText" text="Congés">
      <formula>NOT(ISERROR(SEARCH("Congés",AEL3)))</formula>
    </cfRule>
    <cfRule type="containsText" dxfId="30972" priority="18051" stopIfTrue="1" operator="containsText" text="RTT">
      <formula>NOT(ISERROR(SEARCH("RTT",AEL3)))</formula>
    </cfRule>
    <cfRule type="containsText" dxfId="30971" priority="18052" stopIfTrue="1" operator="containsText" text="FORMATION">
      <formula>NOT(ISERROR(SEARCH("FORMATION",AEL3)))</formula>
    </cfRule>
    <cfRule type="containsText" dxfId="30970" priority="18053" stopIfTrue="1" operator="containsText" text="REPOS">
      <formula>NOT(ISERROR(SEARCH("REPOS",AEL3)))</formula>
    </cfRule>
  </conditionalFormatting>
  <conditionalFormatting sqref="AEL3">
    <cfRule type="containsText" dxfId="30969" priority="18044" stopIfTrue="1" operator="containsText" text="RECUP DEBIT">
      <formula>NOT(ISERROR(SEARCH("RECUP DEBIT",AEL3)))</formula>
    </cfRule>
    <cfRule type="containsText" dxfId="30968" priority="18045" stopIfTrue="1" operator="containsText" text="Bonification">
      <formula>NOT(ISERROR(SEARCH("Bonification",AEL3)))</formula>
    </cfRule>
  </conditionalFormatting>
  <conditionalFormatting sqref="AEL3">
    <cfRule type="expression" dxfId="30967" priority="18035" stopIfTrue="1">
      <formula>WEEKDAY(AEL$1)=1</formula>
    </cfRule>
    <cfRule type="expression" dxfId="30966" priority="18036" stopIfTrue="1">
      <formula>WEEKDAY(AEL$1)=7</formula>
    </cfRule>
    <cfRule type="containsText" dxfId="30965" priority="18037" stopIfTrue="1" operator="containsText" text="Maladie">
      <formula>NOT(ISERROR(SEARCH("Maladie",AEL3)))</formula>
    </cfRule>
    <cfRule type="endsWith" dxfId="30964" priority="18038" stopIfTrue="1" operator="endsWith" text="AT">
      <formula>RIGHT(AEL3,LEN("AT"))="AT"</formula>
    </cfRule>
    <cfRule type="containsText" dxfId="30963" priority="18039" stopIfTrue="1" operator="containsText" text="Congés">
      <formula>NOT(ISERROR(SEARCH("Congés",AEL3)))</formula>
    </cfRule>
    <cfRule type="containsText" dxfId="30962" priority="18040" stopIfTrue="1" operator="containsText" text="RTT">
      <formula>NOT(ISERROR(SEARCH("RTT",AEL3)))</formula>
    </cfRule>
    <cfRule type="containsText" dxfId="30961" priority="18041" stopIfTrue="1" operator="containsText" text="FORMATION">
      <formula>NOT(ISERROR(SEARCH("FORMATION",AEL3)))</formula>
    </cfRule>
    <cfRule type="containsText" dxfId="30960" priority="18042" stopIfTrue="1" operator="containsText" text="REPOS">
      <formula>NOT(ISERROR(SEARCH("REPOS",AEL3)))</formula>
    </cfRule>
  </conditionalFormatting>
  <conditionalFormatting sqref="AEL3">
    <cfRule type="containsText" dxfId="30959" priority="18033" stopIfTrue="1" operator="containsText" text="RECUP DEBIT">
      <formula>NOT(ISERROR(SEARCH("RECUP DEBIT",AEL3)))</formula>
    </cfRule>
    <cfRule type="containsText" dxfId="30958" priority="18034" stopIfTrue="1" operator="containsText" text="Bonification">
      <formula>NOT(ISERROR(SEARCH("Bonification",AEL3)))</formula>
    </cfRule>
  </conditionalFormatting>
  <conditionalFormatting sqref="AEL3">
    <cfRule type="containsText" dxfId="30957" priority="18031" stopIfTrue="1" operator="containsText" text="BONIFICATION">
      <formula>NOT(ISERROR(SEARCH("BONIFICATION",AEL3)))</formula>
    </cfRule>
    <cfRule type="containsText" dxfId="30956" priority="18032" stopIfTrue="1" operator="containsText" text="RECUP DEBIT">
      <formula>NOT(ISERROR(SEARCH("RECUP DEBIT",AEL3)))</formula>
    </cfRule>
  </conditionalFormatting>
  <conditionalFormatting sqref="AEL3">
    <cfRule type="containsText" dxfId="30955" priority="18030" stopIfTrue="1" operator="containsText" text="ENFANT MALADE">
      <formula>NOT(ISERROR(SEARCH("ENFANT MALADE",AEL3)))</formula>
    </cfRule>
  </conditionalFormatting>
  <conditionalFormatting sqref="AEM3">
    <cfRule type="expression" dxfId="30954" priority="18022" stopIfTrue="1">
      <formula>WEEKDAY(AEM$1)=1</formula>
    </cfRule>
    <cfRule type="expression" dxfId="30953" priority="18023" stopIfTrue="1">
      <formula>WEEKDAY(AEM$1)=7</formula>
    </cfRule>
    <cfRule type="containsText" dxfId="30952" priority="18024" stopIfTrue="1" operator="containsText" text="Maladie">
      <formula>NOT(ISERROR(SEARCH("Maladie",AEM3)))</formula>
    </cfRule>
    <cfRule type="endsWith" dxfId="30951" priority="18025" stopIfTrue="1" operator="endsWith" text="AT">
      <formula>RIGHT(AEM3,LEN("AT"))="AT"</formula>
    </cfRule>
    <cfRule type="containsText" dxfId="30950" priority="18026" stopIfTrue="1" operator="containsText" text="Congés">
      <formula>NOT(ISERROR(SEARCH("Congés",AEM3)))</formula>
    </cfRule>
    <cfRule type="containsText" dxfId="30949" priority="18027" stopIfTrue="1" operator="containsText" text="RTT">
      <formula>NOT(ISERROR(SEARCH("RTT",AEM3)))</formula>
    </cfRule>
    <cfRule type="containsText" dxfId="30948" priority="18028" stopIfTrue="1" operator="containsText" text="FORMATION">
      <formula>NOT(ISERROR(SEARCH("FORMATION",AEM3)))</formula>
    </cfRule>
    <cfRule type="containsText" dxfId="30947" priority="18029" stopIfTrue="1" operator="containsText" text="REPOS">
      <formula>NOT(ISERROR(SEARCH("REPOS",AEM3)))</formula>
    </cfRule>
  </conditionalFormatting>
  <conditionalFormatting sqref="AEM3">
    <cfRule type="containsText" dxfId="30946" priority="18020" stopIfTrue="1" operator="containsText" text="RECUP DEBIT">
      <formula>NOT(ISERROR(SEARCH("RECUP DEBIT",AEM3)))</formula>
    </cfRule>
    <cfRule type="containsText" dxfId="30945" priority="18021" stopIfTrue="1" operator="containsText" text="Bonification">
      <formula>NOT(ISERROR(SEARCH("Bonification",AEM3)))</formula>
    </cfRule>
  </conditionalFormatting>
  <conditionalFormatting sqref="AEM3">
    <cfRule type="containsText" dxfId="30944" priority="18018" stopIfTrue="1" operator="containsText" text="BONIFICATION">
      <formula>NOT(ISERROR(SEARCH("BONIFICATION",AEM3)))</formula>
    </cfRule>
    <cfRule type="containsText" dxfId="30943" priority="18019" stopIfTrue="1" operator="containsText" text="RECUP DEBIT">
      <formula>NOT(ISERROR(SEARCH("RECUP DEBIT",AEM3)))</formula>
    </cfRule>
  </conditionalFormatting>
  <conditionalFormatting sqref="AEM3">
    <cfRule type="containsText" dxfId="30942" priority="18017" stopIfTrue="1" operator="containsText" text="ENFANT MALADE">
      <formula>NOT(ISERROR(SEARCH("ENFANT MALADE",AEM3)))</formula>
    </cfRule>
  </conditionalFormatting>
  <conditionalFormatting sqref="AEM3">
    <cfRule type="expression" dxfId="30941" priority="18009" stopIfTrue="1">
      <formula>WEEKDAY(AEM$1)=1</formula>
    </cfRule>
    <cfRule type="expression" dxfId="30940" priority="18010" stopIfTrue="1">
      <formula>WEEKDAY(AEM$1)=7</formula>
    </cfRule>
    <cfRule type="containsText" dxfId="30939" priority="18011" stopIfTrue="1" operator="containsText" text="Maladie">
      <formula>NOT(ISERROR(SEARCH("Maladie",AEM3)))</formula>
    </cfRule>
    <cfRule type="endsWith" dxfId="30938" priority="18012" stopIfTrue="1" operator="endsWith" text="AT">
      <formula>RIGHT(AEM3,LEN("AT"))="AT"</formula>
    </cfRule>
    <cfRule type="containsText" dxfId="30937" priority="18013" stopIfTrue="1" operator="containsText" text="Congés">
      <formula>NOT(ISERROR(SEARCH("Congés",AEM3)))</formula>
    </cfRule>
    <cfRule type="containsText" dxfId="30936" priority="18014" stopIfTrue="1" operator="containsText" text="RTT">
      <formula>NOT(ISERROR(SEARCH("RTT",AEM3)))</formula>
    </cfRule>
    <cfRule type="containsText" dxfId="30935" priority="18015" stopIfTrue="1" operator="containsText" text="FORMATION">
      <formula>NOT(ISERROR(SEARCH("FORMATION",AEM3)))</formula>
    </cfRule>
    <cfRule type="containsText" dxfId="30934" priority="18016" stopIfTrue="1" operator="containsText" text="REPOS">
      <formula>NOT(ISERROR(SEARCH("REPOS",AEM3)))</formula>
    </cfRule>
  </conditionalFormatting>
  <conditionalFormatting sqref="AEM3">
    <cfRule type="containsText" dxfId="30933" priority="18007" stopIfTrue="1" operator="containsText" text="RECUP DEBIT">
      <formula>NOT(ISERROR(SEARCH("RECUP DEBIT",AEM3)))</formula>
    </cfRule>
    <cfRule type="containsText" dxfId="30932" priority="18008" stopIfTrue="1" operator="containsText" text="Bonification">
      <formula>NOT(ISERROR(SEARCH("Bonification",AEM3)))</formula>
    </cfRule>
  </conditionalFormatting>
  <conditionalFormatting sqref="AEM3">
    <cfRule type="containsText" dxfId="30931" priority="18005" stopIfTrue="1" operator="containsText" text="BONIFICATION">
      <formula>NOT(ISERROR(SEARCH("BONIFICATION",AEM3)))</formula>
    </cfRule>
    <cfRule type="containsText" dxfId="30930" priority="18006" stopIfTrue="1" operator="containsText" text="RECUP DEBIT">
      <formula>NOT(ISERROR(SEARCH("RECUP DEBIT",AEM3)))</formula>
    </cfRule>
  </conditionalFormatting>
  <conditionalFormatting sqref="AEM3">
    <cfRule type="containsText" dxfId="30929" priority="18004" stopIfTrue="1" operator="containsText" text="ENFANT MALADE">
      <formula>NOT(ISERROR(SEARCH("ENFANT MALADE",AEM3)))</formula>
    </cfRule>
  </conditionalFormatting>
  <conditionalFormatting sqref="AEM3">
    <cfRule type="expression" dxfId="30928" priority="17995" stopIfTrue="1">
      <formula>WEEKDAY(AEM$1)=1</formula>
    </cfRule>
    <cfRule type="expression" dxfId="30927" priority="17996" stopIfTrue="1">
      <formula>WEEKDAY(AEM$1)=7</formula>
    </cfRule>
    <cfRule type="containsText" dxfId="30926" priority="17997" stopIfTrue="1" operator="containsText" text="Maladie">
      <formula>NOT(ISERROR(SEARCH("Maladie",AEM3)))</formula>
    </cfRule>
    <cfRule type="endsWith" dxfId="30925" priority="17998" stopIfTrue="1" operator="endsWith" text="AT">
      <formula>RIGHT(AEM3,LEN("AT"))="AT"</formula>
    </cfRule>
    <cfRule type="containsText" dxfId="30924" priority="17999" stopIfTrue="1" operator="containsText" text="Congés">
      <formula>NOT(ISERROR(SEARCH("Congés",AEM3)))</formula>
    </cfRule>
    <cfRule type="containsText" dxfId="30923" priority="18000" stopIfTrue="1" operator="containsText" text="RTT">
      <formula>NOT(ISERROR(SEARCH("RTT",AEM3)))</formula>
    </cfRule>
    <cfRule type="containsText" dxfId="30922" priority="18001" stopIfTrue="1" operator="containsText" text="FORMATION">
      <formula>NOT(ISERROR(SEARCH("FORMATION",AEM3)))</formula>
    </cfRule>
    <cfRule type="containsText" dxfId="30921" priority="18002" stopIfTrue="1" operator="containsText" text="REPOS">
      <formula>NOT(ISERROR(SEARCH("REPOS",AEM3)))</formula>
    </cfRule>
  </conditionalFormatting>
  <conditionalFormatting sqref="AEM3">
    <cfRule type="containsText" dxfId="30920" priority="17993" stopIfTrue="1" operator="containsText" text="RECUP DEBIT">
      <formula>NOT(ISERROR(SEARCH("RECUP DEBIT",AEM3)))</formula>
    </cfRule>
    <cfRule type="containsText" dxfId="30919" priority="17994" stopIfTrue="1" operator="containsText" text="Bonification">
      <formula>NOT(ISERROR(SEARCH("Bonification",AEM3)))</formula>
    </cfRule>
  </conditionalFormatting>
  <conditionalFormatting sqref="AEM3">
    <cfRule type="containsText" dxfId="30918" priority="17991" stopIfTrue="1" operator="containsText" text="BONIFICATION">
      <formula>NOT(ISERROR(SEARCH("BONIFICATION",AEM3)))</formula>
    </cfRule>
    <cfRule type="containsText" dxfId="30917" priority="17992" stopIfTrue="1" operator="containsText" text="RECUP DEBIT">
      <formula>NOT(ISERROR(SEARCH("RECUP DEBIT",AEM3)))</formula>
    </cfRule>
  </conditionalFormatting>
  <conditionalFormatting sqref="AEM3">
    <cfRule type="containsText" dxfId="30916" priority="17990" stopIfTrue="1" operator="containsText" text="ENFANT MALADE">
      <formula>NOT(ISERROR(SEARCH("ENFANT MALADE",AEM3)))</formula>
    </cfRule>
  </conditionalFormatting>
  <conditionalFormatting sqref="AEK3">
    <cfRule type="expression" dxfId="30915" priority="17982" stopIfTrue="1">
      <formula>WEEKDAY(AEK$1)=1</formula>
    </cfRule>
    <cfRule type="expression" dxfId="30914" priority="17983" stopIfTrue="1">
      <formula>WEEKDAY(AEK$1)=7</formula>
    </cfRule>
    <cfRule type="containsText" dxfId="30913" priority="17984" stopIfTrue="1" operator="containsText" text="Maladie">
      <formula>NOT(ISERROR(SEARCH("Maladie",AEK3)))</formula>
    </cfRule>
    <cfRule type="endsWith" dxfId="30912" priority="17985" stopIfTrue="1" operator="endsWith" text="AT">
      <formula>RIGHT(AEK3,LEN("AT"))="AT"</formula>
    </cfRule>
    <cfRule type="containsText" dxfId="30911" priority="17986" stopIfTrue="1" operator="containsText" text="Congés">
      <formula>NOT(ISERROR(SEARCH("Congés",AEK3)))</formula>
    </cfRule>
    <cfRule type="containsText" dxfId="30910" priority="17987" stopIfTrue="1" operator="containsText" text="RTT">
      <formula>NOT(ISERROR(SEARCH("RTT",AEK3)))</formula>
    </cfRule>
    <cfRule type="containsText" dxfId="30909" priority="17988" stopIfTrue="1" operator="containsText" text="FORMATION">
      <formula>NOT(ISERROR(SEARCH("FORMATION",AEK3)))</formula>
    </cfRule>
    <cfRule type="containsText" dxfId="30908" priority="17989" stopIfTrue="1" operator="containsText" text="REPOS">
      <formula>NOT(ISERROR(SEARCH("REPOS",AEK3)))</formula>
    </cfRule>
  </conditionalFormatting>
  <conditionalFormatting sqref="AEK3">
    <cfRule type="containsText" dxfId="30907" priority="17980" stopIfTrue="1" operator="containsText" text="RECUP DEBIT">
      <formula>NOT(ISERROR(SEARCH("RECUP DEBIT",AEK3)))</formula>
    </cfRule>
    <cfRule type="containsText" dxfId="30906" priority="17981" stopIfTrue="1" operator="containsText" text="Bonification">
      <formula>NOT(ISERROR(SEARCH("Bonification",AEK3)))</formula>
    </cfRule>
  </conditionalFormatting>
  <conditionalFormatting sqref="AEK3">
    <cfRule type="containsText" dxfId="30905" priority="17978" stopIfTrue="1" operator="containsText" text="BONIFICATION">
      <formula>NOT(ISERROR(SEARCH("BONIFICATION",AEK3)))</formula>
    </cfRule>
    <cfRule type="containsText" dxfId="30904" priority="17979" stopIfTrue="1" operator="containsText" text="RECUP DEBIT">
      <formula>NOT(ISERROR(SEARCH("RECUP DEBIT",AEK3)))</formula>
    </cfRule>
  </conditionalFormatting>
  <conditionalFormatting sqref="AEK3">
    <cfRule type="containsText" dxfId="30903" priority="17977" stopIfTrue="1" operator="containsText" text="ENFANT MALADE">
      <formula>NOT(ISERROR(SEARCH("ENFANT MALADE",AEK3)))</formula>
    </cfRule>
  </conditionalFormatting>
  <conditionalFormatting sqref="AEK3">
    <cfRule type="expression" dxfId="30902" priority="17969" stopIfTrue="1">
      <formula>WEEKDAY(AEK$1)=1</formula>
    </cfRule>
    <cfRule type="expression" dxfId="30901" priority="17970" stopIfTrue="1">
      <formula>WEEKDAY(AEK$1)=7</formula>
    </cfRule>
    <cfRule type="containsText" dxfId="30900" priority="17971" stopIfTrue="1" operator="containsText" text="Maladie">
      <formula>NOT(ISERROR(SEARCH("Maladie",AEK3)))</formula>
    </cfRule>
    <cfRule type="endsWith" dxfId="30899" priority="17972" stopIfTrue="1" operator="endsWith" text="AT">
      <formula>RIGHT(AEK3,LEN("AT"))="AT"</formula>
    </cfRule>
    <cfRule type="containsText" dxfId="30898" priority="17973" stopIfTrue="1" operator="containsText" text="Congés">
      <formula>NOT(ISERROR(SEARCH("Congés",AEK3)))</formula>
    </cfRule>
    <cfRule type="containsText" dxfId="30897" priority="17974" stopIfTrue="1" operator="containsText" text="RTT">
      <formula>NOT(ISERROR(SEARCH("RTT",AEK3)))</formula>
    </cfRule>
    <cfRule type="containsText" dxfId="30896" priority="17975" stopIfTrue="1" operator="containsText" text="FORMATION">
      <formula>NOT(ISERROR(SEARCH("FORMATION",AEK3)))</formula>
    </cfRule>
    <cfRule type="containsText" dxfId="30895" priority="17976" stopIfTrue="1" operator="containsText" text="REPOS">
      <formula>NOT(ISERROR(SEARCH("REPOS",AEK3)))</formula>
    </cfRule>
  </conditionalFormatting>
  <conditionalFormatting sqref="AEK3">
    <cfRule type="containsText" dxfId="30894" priority="17967" stopIfTrue="1" operator="containsText" text="RECUP DEBIT">
      <formula>NOT(ISERROR(SEARCH("RECUP DEBIT",AEK3)))</formula>
    </cfRule>
    <cfRule type="containsText" dxfId="30893" priority="17968" stopIfTrue="1" operator="containsText" text="Bonification">
      <formula>NOT(ISERROR(SEARCH("Bonification",AEK3)))</formula>
    </cfRule>
  </conditionalFormatting>
  <conditionalFormatting sqref="AEK3">
    <cfRule type="expression" dxfId="30892" priority="17959" stopIfTrue="1">
      <formula>WEEKDAY(AEK$1)=1</formula>
    </cfRule>
    <cfRule type="expression" dxfId="30891" priority="17960" stopIfTrue="1">
      <formula>WEEKDAY(AEK$1)=7</formula>
    </cfRule>
    <cfRule type="containsText" dxfId="30890" priority="17961" stopIfTrue="1" operator="containsText" text="Maladie">
      <formula>NOT(ISERROR(SEARCH("Maladie",AEK3)))</formula>
    </cfRule>
    <cfRule type="endsWith" dxfId="30889" priority="17962" stopIfTrue="1" operator="endsWith" text="AT">
      <formula>RIGHT(AEK3,LEN("AT"))="AT"</formula>
    </cfRule>
    <cfRule type="containsText" dxfId="30888" priority="17963" stopIfTrue="1" operator="containsText" text="Congés">
      <formula>NOT(ISERROR(SEARCH("Congés",AEK3)))</formula>
    </cfRule>
    <cfRule type="containsText" dxfId="30887" priority="17964" stopIfTrue="1" operator="containsText" text="RTT">
      <formula>NOT(ISERROR(SEARCH("RTT",AEK3)))</formula>
    </cfRule>
    <cfRule type="containsText" dxfId="30886" priority="17965" stopIfTrue="1" operator="containsText" text="FORMATION">
      <formula>NOT(ISERROR(SEARCH("FORMATION",AEK3)))</formula>
    </cfRule>
    <cfRule type="containsText" dxfId="30885" priority="17966" stopIfTrue="1" operator="containsText" text="REPOS">
      <formula>NOT(ISERROR(SEARCH("REPOS",AEK3)))</formula>
    </cfRule>
  </conditionalFormatting>
  <conditionalFormatting sqref="AEK3">
    <cfRule type="containsText" dxfId="30884" priority="17957" stopIfTrue="1" operator="containsText" text="RECUP DEBIT">
      <formula>NOT(ISERROR(SEARCH("RECUP DEBIT",AEK3)))</formula>
    </cfRule>
    <cfRule type="containsText" dxfId="30883" priority="17958" stopIfTrue="1" operator="containsText" text="Bonification">
      <formula>NOT(ISERROR(SEARCH("Bonification",AEK3)))</formula>
    </cfRule>
  </conditionalFormatting>
  <conditionalFormatting sqref="AEK3">
    <cfRule type="containsText" dxfId="30882" priority="17955" stopIfTrue="1" operator="containsText" text="BONIFICATION">
      <formula>NOT(ISERROR(SEARCH("BONIFICATION",AEK3)))</formula>
    </cfRule>
    <cfRule type="containsText" dxfId="30881" priority="17956" stopIfTrue="1" operator="containsText" text="RECUP DEBIT">
      <formula>NOT(ISERROR(SEARCH("RECUP DEBIT",AEK3)))</formula>
    </cfRule>
  </conditionalFormatting>
  <conditionalFormatting sqref="AEK3">
    <cfRule type="containsText" dxfId="30880" priority="17954" stopIfTrue="1" operator="containsText" text="ENFANT MALADE">
      <formula>NOT(ISERROR(SEARCH("ENFANT MALADE",AEK3)))</formula>
    </cfRule>
  </conditionalFormatting>
  <conditionalFormatting sqref="AEK3">
    <cfRule type="expression" dxfId="30879" priority="17946" stopIfTrue="1">
      <formula>WEEKDAY(AEK$1)=1</formula>
    </cfRule>
    <cfRule type="expression" dxfId="30878" priority="17947" stopIfTrue="1">
      <formula>WEEKDAY(AEK$1)=7</formula>
    </cfRule>
    <cfRule type="containsText" dxfId="30877" priority="17948" stopIfTrue="1" operator="containsText" text="Maladie">
      <formula>NOT(ISERROR(SEARCH("Maladie",AEK3)))</formula>
    </cfRule>
    <cfRule type="endsWith" dxfId="30876" priority="17949" stopIfTrue="1" operator="endsWith" text="AT">
      <formula>RIGHT(AEK3,LEN("AT"))="AT"</formula>
    </cfRule>
    <cfRule type="containsText" dxfId="30875" priority="17950" stopIfTrue="1" operator="containsText" text="Congés">
      <formula>NOT(ISERROR(SEARCH("Congés",AEK3)))</formula>
    </cfRule>
    <cfRule type="containsText" dxfId="30874" priority="17951" stopIfTrue="1" operator="containsText" text="RTT">
      <formula>NOT(ISERROR(SEARCH("RTT",AEK3)))</formula>
    </cfRule>
    <cfRule type="containsText" dxfId="30873" priority="17952" stopIfTrue="1" operator="containsText" text="FORMATION">
      <formula>NOT(ISERROR(SEARCH("FORMATION",AEK3)))</formula>
    </cfRule>
    <cfRule type="containsText" dxfId="30872" priority="17953" stopIfTrue="1" operator="containsText" text="REPOS">
      <formula>NOT(ISERROR(SEARCH("REPOS",AEK3)))</formula>
    </cfRule>
  </conditionalFormatting>
  <conditionalFormatting sqref="AEK3">
    <cfRule type="containsText" dxfId="30871" priority="17944" stopIfTrue="1" operator="containsText" text="RECUP DEBIT">
      <formula>NOT(ISERROR(SEARCH("RECUP DEBIT",AEK3)))</formula>
    </cfRule>
    <cfRule type="containsText" dxfId="30870" priority="17945" stopIfTrue="1" operator="containsText" text="Bonification">
      <formula>NOT(ISERROR(SEARCH("Bonification",AEK3)))</formula>
    </cfRule>
  </conditionalFormatting>
  <conditionalFormatting sqref="AEN1:AFX1">
    <cfRule type="expression" dxfId="30869" priority="13369" stopIfTrue="1">
      <formula>WEEKDAY(AEN$1)=1</formula>
    </cfRule>
    <cfRule type="expression" dxfId="30868" priority="13370" stopIfTrue="1">
      <formula>WEEKDAY(AEN$1)=7</formula>
    </cfRule>
    <cfRule type="containsText" dxfId="30867" priority="13371" stopIfTrue="1" operator="containsText" text="Maladie">
      <formula>NOT(ISERROR(SEARCH("Maladie",AEN1)))</formula>
    </cfRule>
    <cfRule type="endsWith" dxfId="30866" priority="13372" stopIfTrue="1" operator="endsWith" text="AT">
      <formula>RIGHT(AEN1,LEN("AT"))="AT"</formula>
    </cfRule>
    <cfRule type="containsText" dxfId="30865" priority="13373" stopIfTrue="1" operator="containsText" text="Congés">
      <formula>NOT(ISERROR(SEARCH("Congés",AEN1)))</formula>
    </cfRule>
    <cfRule type="containsText" dxfId="30864" priority="13374" stopIfTrue="1" operator="containsText" text="RTT">
      <formula>NOT(ISERROR(SEARCH("RTT",AEN1)))</formula>
    </cfRule>
    <cfRule type="containsText" dxfId="30863" priority="13375" stopIfTrue="1" operator="containsText" text="FORMATION">
      <formula>NOT(ISERROR(SEARCH("FORMATION",AEN1)))</formula>
    </cfRule>
    <cfRule type="containsText" dxfId="30862" priority="13376" stopIfTrue="1" operator="containsText" text="REPOS">
      <formula>NOT(ISERROR(SEARCH("REPOS",AEN1)))</formula>
    </cfRule>
  </conditionalFormatting>
  <conditionalFormatting sqref="AEN1:AFX1">
    <cfRule type="containsText" dxfId="30861" priority="13367" stopIfTrue="1" operator="containsText" text="RECUP DEBIT">
      <formula>NOT(ISERROR(SEARCH("RECUP DEBIT",AEN1)))</formula>
    </cfRule>
    <cfRule type="containsText" dxfId="30860" priority="13368" stopIfTrue="1" operator="containsText" text="Bonification">
      <formula>NOT(ISERROR(SEARCH("Bonification",AEN1)))</formula>
    </cfRule>
  </conditionalFormatting>
  <conditionalFormatting sqref="AEN1:AFX1">
    <cfRule type="containsText" dxfId="30859" priority="13365" stopIfTrue="1" operator="containsText" text="BONIFICATION">
      <formula>NOT(ISERROR(SEARCH("BONIFICATION",AEN1)))</formula>
    </cfRule>
    <cfRule type="containsText" dxfId="30858" priority="13366" stopIfTrue="1" operator="containsText" text="RECUP DEBIT">
      <formula>NOT(ISERROR(SEARCH("RECUP DEBIT",AEN1)))</formula>
    </cfRule>
  </conditionalFormatting>
  <conditionalFormatting sqref="AEN1:AFX1">
    <cfRule type="containsText" dxfId="30857" priority="13364" stopIfTrue="1" operator="containsText" text="ENFANT MALADE">
      <formula>NOT(ISERROR(SEARCH("ENFANT MALADE",AEN1)))</formula>
    </cfRule>
  </conditionalFormatting>
  <conditionalFormatting sqref="AFQ2 AFW2:AFX3">
    <cfRule type="expression" dxfId="30856" priority="4606" stopIfTrue="1">
      <formula>WEEKDAY(AFQ$1)=1</formula>
    </cfRule>
    <cfRule type="expression" dxfId="30855" priority="4607" stopIfTrue="1">
      <formula>WEEKDAY(AFQ$1)=7</formula>
    </cfRule>
    <cfRule type="containsText" dxfId="30854" priority="4608" stopIfTrue="1" operator="containsText" text="Maladie">
      <formula>NOT(ISERROR(SEARCH("Maladie",AFQ2)))</formula>
    </cfRule>
    <cfRule type="endsWith" dxfId="30853" priority="4609" stopIfTrue="1" operator="endsWith" text="AT">
      <formula>RIGHT(AFQ2,LEN("AT"))="AT"</formula>
    </cfRule>
    <cfRule type="containsText" dxfId="30852" priority="4610" stopIfTrue="1" operator="containsText" text="Congés">
      <formula>NOT(ISERROR(SEARCH("Congés",AFQ2)))</formula>
    </cfRule>
    <cfRule type="containsText" dxfId="30851" priority="4611" stopIfTrue="1" operator="containsText" text="RTT">
      <formula>NOT(ISERROR(SEARCH("RTT",AFQ2)))</formula>
    </cfRule>
    <cfRule type="containsText" dxfId="30850" priority="4612" stopIfTrue="1" operator="containsText" text="FORMATION">
      <formula>NOT(ISERROR(SEARCH("FORMATION",AFQ2)))</formula>
    </cfRule>
    <cfRule type="containsText" dxfId="30849" priority="4613" stopIfTrue="1" operator="containsText" text="REPOS">
      <formula>NOT(ISERROR(SEARCH("REPOS",AFQ2)))</formula>
    </cfRule>
  </conditionalFormatting>
  <conditionalFormatting sqref="AFQ2 AFW2:AFX3">
    <cfRule type="containsText" dxfId="30848" priority="4604" stopIfTrue="1" operator="containsText" text="RECUP DEBIT">
      <formula>NOT(ISERROR(SEARCH("RECUP DEBIT",AFQ2)))</formula>
    </cfRule>
    <cfRule type="containsText" dxfId="30847" priority="4605" stopIfTrue="1" operator="containsText" text="Bonification">
      <formula>NOT(ISERROR(SEARCH("Bonification",AFQ2)))</formula>
    </cfRule>
  </conditionalFormatting>
  <conditionalFormatting sqref="AFQ2 AFW2:AFX3">
    <cfRule type="containsText" dxfId="30846" priority="4602" stopIfTrue="1" operator="containsText" text="BONIFICATION">
      <formula>NOT(ISERROR(SEARCH("BONIFICATION",AFQ2)))</formula>
    </cfRule>
    <cfRule type="containsText" dxfId="30845" priority="4603" stopIfTrue="1" operator="containsText" text="RECUP DEBIT">
      <formula>NOT(ISERROR(SEARCH("RECUP DEBIT",AFQ2)))</formula>
    </cfRule>
  </conditionalFormatting>
  <conditionalFormatting sqref="AFQ2 AFW2:AFX3">
    <cfRule type="containsText" dxfId="30844" priority="4601" stopIfTrue="1" operator="containsText" text="ENFANT MALADE">
      <formula>NOT(ISERROR(SEARCH("ENFANT MALADE",AFQ2)))</formula>
    </cfRule>
  </conditionalFormatting>
  <conditionalFormatting sqref="AEO2">
    <cfRule type="expression" dxfId="30843" priority="4580" stopIfTrue="1">
      <formula>WEEKDAY(AEO$1)=1</formula>
    </cfRule>
    <cfRule type="expression" dxfId="30842" priority="4581" stopIfTrue="1">
      <formula>WEEKDAY(AEO$1)=7</formula>
    </cfRule>
    <cfRule type="containsText" dxfId="30841" priority="4582" stopIfTrue="1" operator="containsText" text="Maladie">
      <formula>NOT(ISERROR(SEARCH("Maladie",AEO2)))</formula>
    </cfRule>
    <cfRule type="endsWith" dxfId="30840" priority="4583" stopIfTrue="1" operator="endsWith" text="AT">
      <formula>RIGHT(AEO2,LEN("AT"))="AT"</formula>
    </cfRule>
    <cfRule type="containsText" dxfId="30839" priority="4584" stopIfTrue="1" operator="containsText" text="Congés">
      <formula>NOT(ISERROR(SEARCH("Congés",AEO2)))</formula>
    </cfRule>
    <cfRule type="containsText" dxfId="30838" priority="4585" stopIfTrue="1" operator="containsText" text="RTT">
      <formula>NOT(ISERROR(SEARCH("RTT",AEO2)))</formula>
    </cfRule>
    <cfRule type="containsText" dxfId="30837" priority="4586" stopIfTrue="1" operator="containsText" text="FORMATION">
      <formula>NOT(ISERROR(SEARCH("FORMATION",AEO2)))</formula>
    </cfRule>
    <cfRule type="containsText" dxfId="30836" priority="4587" stopIfTrue="1" operator="containsText" text="REPOS">
      <formula>NOT(ISERROR(SEARCH("REPOS",AEO2)))</formula>
    </cfRule>
  </conditionalFormatting>
  <conditionalFormatting sqref="AEO2">
    <cfRule type="containsText" dxfId="30835" priority="4578" stopIfTrue="1" operator="containsText" text="RECUP DEBIT">
      <formula>NOT(ISERROR(SEARCH("RECUP DEBIT",AEO2)))</formula>
    </cfRule>
    <cfRule type="containsText" dxfId="30834" priority="4579" stopIfTrue="1" operator="containsText" text="Bonification">
      <formula>NOT(ISERROR(SEARCH("Bonification",AEO2)))</formula>
    </cfRule>
  </conditionalFormatting>
  <conditionalFormatting sqref="AEO2">
    <cfRule type="containsText" dxfId="30833" priority="4576" stopIfTrue="1" operator="containsText" text="BONIFICATION">
      <formula>NOT(ISERROR(SEARCH("BONIFICATION",AEO2)))</formula>
    </cfRule>
    <cfRule type="containsText" dxfId="30832" priority="4577" stopIfTrue="1" operator="containsText" text="RECUP DEBIT">
      <formula>NOT(ISERROR(SEARCH("RECUP DEBIT",AEO2)))</formula>
    </cfRule>
  </conditionalFormatting>
  <conditionalFormatting sqref="AEO2">
    <cfRule type="containsText" dxfId="30831" priority="4575" stopIfTrue="1" operator="containsText" text="ENFANT MALADE">
      <formula>NOT(ISERROR(SEARCH("ENFANT MALADE",AEO2)))</formula>
    </cfRule>
  </conditionalFormatting>
  <conditionalFormatting sqref="AEO2">
    <cfRule type="expression" dxfId="30830" priority="4567" stopIfTrue="1">
      <formula>WEEKDAY(AEO$1)=1</formula>
    </cfRule>
    <cfRule type="expression" dxfId="30829" priority="4568" stopIfTrue="1">
      <formula>WEEKDAY(AEO$1)=7</formula>
    </cfRule>
    <cfRule type="containsText" dxfId="30828" priority="4569" stopIfTrue="1" operator="containsText" text="Maladie">
      <formula>NOT(ISERROR(SEARCH("Maladie",AEO2)))</formula>
    </cfRule>
    <cfRule type="endsWith" dxfId="30827" priority="4570" stopIfTrue="1" operator="endsWith" text="AT">
      <formula>RIGHT(AEO2,LEN("AT"))="AT"</formula>
    </cfRule>
    <cfRule type="containsText" dxfId="30826" priority="4571" stopIfTrue="1" operator="containsText" text="Congés">
      <formula>NOT(ISERROR(SEARCH("Congés",AEO2)))</formula>
    </cfRule>
    <cfRule type="containsText" dxfId="30825" priority="4572" stopIfTrue="1" operator="containsText" text="RTT">
      <formula>NOT(ISERROR(SEARCH("RTT",AEO2)))</formula>
    </cfRule>
    <cfRule type="containsText" dxfId="30824" priority="4573" stopIfTrue="1" operator="containsText" text="FORMATION">
      <formula>NOT(ISERROR(SEARCH("FORMATION",AEO2)))</formula>
    </cfRule>
    <cfRule type="containsText" dxfId="30823" priority="4574" stopIfTrue="1" operator="containsText" text="REPOS">
      <formula>NOT(ISERROR(SEARCH("REPOS",AEO2)))</formula>
    </cfRule>
  </conditionalFormatting>
  <conditionalFormatting sqref="AEO2">
    <cfRule type="containsText" dxfId="30822" priority="4565" stopIfTrue="1" operator="containsText" text="RECUP DEBIT">
      <formula>NOT(ISERROR(SEARCH("RECUP DEBIT",AEO2)))</formula>
    </cfRule>
    <cfRule type="containsText" dxfId="30821" priority="4566" stopIfTrue="1" operator="containsText" text="Bonification">
      <formula>NOT(ISERROR(SEARCH("Bonification",AEO2)))</formula>
    </cfRule>
  </conditionalFormatting>
  <conditionalFormatting sqref="AEO2">
    <cfRule type="containsText" dxfId="30820" priority="4563" stopIfTrue="1" operator="containsText" text="BONIFICATION">
      <formula>NOT(ISERROR(SEARCH("BONIFICATION",AEO2)))</formula>
    </cfRule>
    <cfRule type="containsText" dxfId="30819" priority="4564" stopIfTrue="1" operator="containsText" text="RECUP DEBIT">
      <formula>NOT(ISERROR(SEARCH("RECUP DEBIT",AEO2)))</formula>
    </cfRule>
  </conditionalFormatting>
  <conditionalFormatting sqref="AEO2">
    <cfRule type="containsText" dxfId="30818" priority="4562" stopIfTrue="1" operator="containsText" text="ENFANT MALADE">
      <formula>NOT(ISERROR(SEARCH("ENFANT MALADE",AEO2)))</formula>
    </cfRule>
  </conditionalFormatting>
  <conditionalFormatting sqref="AEO2">
    <cfRule type="containsText" dxfId="30817" priority="4560" stopIfTrue="1" operator="containsText" text="RECUP DEBIT">
      <formula>NOT(ISERROR(SEARCH("RECUP DEBIT",AEO2)))</formula>
    </cfRule>
    <cfRule type="containsText" dxfId="30816" priority="4561" stopIfTrue="1" operator="containsText" text="Bonification">
      <formula>NOT(ISERROR(SEARCH("Bonification",AEO2)))</formula>
    </cfRule>
  </conditionalFormatting>
  <conditionalFormatting sqref="AEO2">
    <cfRule type="expression" dxfId="30815" priority="4552" stopIfTrue="1">
      <formula>WEEKDAY(AEH$1)=1</formula>
    </cfRule>
    <cfRule type="expression" dxfId="30814" priority="4553" stopIfTrue="1">
      <formula>WEEKDAY(AEH$1)=7</formula>
    </cfRule>
    <cfRule type="containsText" dxfId="30813" priority="4554" stopIfTrue="1" operator="containsText" text="Maladie">
      <formula>NOT(ISERROR(SEARCH("Maladie",AEO2)))</formula>
    </cfRule>
    <cfRule type="endsWith" dxfId="30812" priority="4555" stopIfTrue="1" operator="endsWith" text="AT">
      <formula>RIGHT(AEO2,LEN("AT"))="AT"</formula>
    </cfRule>
    <cfRule type="containsText" dxfId="30811" priority="4556" stopIfTrue="1" operator="containsText" text="Congés">
      <formula>NOT(ISERROR(SEARCH("Congés",AEO2)))</formula>
    </cfRule>
    <cfRule type="containsText" dxfId="30810" priority="4557" stopIfTrue="1" operator="containsText" text="RTT">
      <formula>NOT(ISERROR(SEARCH("RTT",AEO2)))</formula>
    </cfRule>
    <cfRule type="containsText" dxfId="30809" priority="4558" stopIfTrue="1" operator="containsText" text="REPOS">
      <formula>NOT(ISERROR(SEARCH("REPOS",AEO2)))</formula>
    </cfRule>
    <cfRule type="containsText" dxfId="30808" priority="4559" stopIfTrue="1" operator="containsText" text="FORMATION">
      <formula>NOT(ISERROR(SEARCH("FORMATION",AEO2)))</formula>
    </cfRule>
  </conditionalFormatting>
  <conditionalFormatting sqref="AEO2">
    <cfRule type="containsText" dxfId="30807" priority="4550" stopIfTrue="1" operator="containsText" text="RECUP DEBIT">
      <formula>NOT(ISERROR(SEARCH("RECUP DEBIT",AEO2)))</formula>
    </cfRule>
    <cfRule type="containsText" dxfId="30806" priority="4551" stopIfTrue="1" operator="containsText" text="Bonification">
      <formula>NOT(ISERROR(SEARCH("Bonification",AEO2)))</formula>
    </cfRule>
  </conditionalFormatting>
  <conditionalFormatting sqref="AEO2">
    <cfRule type="expression" dxfId="30805" priority="4542" stopIfTrue="1">
      <formula>WEEKDAY(AEH$1)=1</formula>
    </cfRule>
    <cfRule type="expression" dxfId="30804" priority="4543" stopIfTrue="1">
      <formula>WEEKDAY(AEH$1)=7</formula>
    </cfRule>
    <cfRule type="containsText" dxfId="30803" priority="4544" stopIfTrue="1" operator="containsText" text="Maladie">
      <formula>NOT(ISERROR(SEARCH("Maladie",AEO2)))</formula>
    </cfRule>
    <cfRule type="endsWith" dxfId="30802" priority="4545" stopIfTrue="1" operator="endsWith" text="AT">
      <formula>RIGHT(AEO2,LEN("AT"))="AT"</formula>
    </cfRule>
    <cfRule type="containsText" dxfId="30801" priority="4546" stopIfTrue="1" operator="containsText" text="Congés">
      <formula>NOT(ISERROR(SEARCH("Congés",AEO2)))</formula>
    </cfRule>
    <cfRule type="containsText" dxfId="30800" priority="4547" stopIfTrue="1" operator="containsText" text="RTT">
      <formula>NOT(ISERROR(SEARCH("RTT",AEO2)))</formula>
    </cfRule>
    <cfRule type="containsText" dxfId="30799" priority="4548" stopIfTrue="1" operator="containsText" text="REPOS">
      <formula>NOT(ISERROR(SEARCH("REPOS",AEO2)))</formula>
    </cfRule>
    <cfRule type="containsText" dxfId="30798" priority="4549" stopIfTrue="1" operator="containsText" text="FORMATION">
      <formula>NOT(ISERROR(SEARCH("FORMATION",AEO2)))</formula>
    </cfRule>
  </conditionalFormatting>
  <conditionalFormatting sqref="AEN3">
    <cfRule type="expression" dxfId="30797" priority="4470" stopIfTrue="1">
      <formula>WEEKDAY(AEN$1)=1</formula>
    </cfRule>
    <cfRule type="expression" dxfId="30796" priority="4471" stopIfTrue="1">
      <formula>WEEKDAY(AEN$1)=7</formula>
    </cfRule>
    <cfRule type="containsText" dxfId="30795" priority="4472" stopIfTrue="1" operator="containsText" text="Maladie">
      <formula>NOT(ISERROR(SEARCH("Maladie",AEN3)))</formula>
    </cfRule>
    <cfRule type="endsWith" dxfId="30794" priority="4473" stopIfTrue="1" operator="endsWith" text="AT">
      <formula>RIGHT(AEN3,LEN("AT"))="AT"</formula>
    </cfRule>
    <cfRule type="containsText" dxfId="30793" priority="4474" stopIfTrue="1" operator="containsText" text="Congés">
      <formula>NOT(ISERROR(SEARCH("Congés",AEN3)))</formula>
    </cfRule>
    <cfRule type="containsText" dxfId="30792" priority="4475" stopIfTrue="1" operator="containsText" text="RTT">
      <formula>NOT(ISERROR(SEARCH("RTT",AEN3)))</formula>
    </cfRule>
    <cfRule type="containsText" dxfId="30791" priority="4476" stopIfTrue="1" operator="containsText" text="FORMATION">
      <formula>NOT(ISERROR(SEARCH("FORMATION",AEN3)))</formula>
    </cfRule>
    <cfRule type="containsText" dxfId="30790" priority="4477" stopIfTrue="1" operator="containsText" text="REPOS">
      <formula>NOT(ISERROR(SEARCH("REPOS",AEN3)))</formula>
    </cfRule>
  </conditionalFormatting>
  <conditionalFormatting sqref="AEN3">
    <cfRule type="containsText" dxfId="30789" priority="4468" stopIfTrue="1" operator="containsText" text="RECUP DEBIT">
      <formula>NOT(ISERROR(SEARCH("RECUP DEBIT",AEN3)))</formula>
    </cfRule>
    <cfRule type="containsText" dxfId="30788" priority="4469" stopIfTrue="1" operator="containsText" text="Bonification">
      <formula>NOT(ISERROR(SEARCH("Bonification",AEN3)))</formula>
    </cfRule>
  </conditionalFormatting>
  <conditionalFormatting sqref="AEN3">
    <cfRule type="containsText" dxfId="30787" priority="4466" stopIfTrue="1" operator="containsText" text="BONIFICATION">
      <formula>NOT(ISERROR(SEARCH("BONIFICATION",AEN3)))</formula>
    </cfRule>
    <cfRule type="containsText" dxfId="30786" priority="4467" stopIfTrue="1" operator="containsText" text="RECUP DEBIT">
      <formula>NOT(ISERROR(SEARCH("RECUP DEBIT",AEN3)))</formula>
    </cfRule>
  </conditionalFormatting>
  <conditionalFormatting sqref="AEN3">
    <cfRule type="containsText" dxfId="30785" priority="4465" stopIfTrue="1" operator="containsText" text="ENFANT MALADE">
      <formula>NOT(ISERROR(SEARCH("ENFANT MALADE",AEN3)))</formula>
    </cfRule>
  </conditionalFormatting>
  <conditionalFormatting sqref="AEN3">
    <cfRule type="containsText" dxfId="30784" priority="4463" stopIfTrue="1" operator="containsText" text="RECUP DEBIT">
      <formula>NOT(ISERROR(SEARCH("RECUP DEBIT",AEN3)))</formula>
    </cfRule>
    <cfRule type="containsText" dxfId="30783" priority="4464" stopIfTrue="1" operator="containsText" text="Bonification">
      <formula>NOT(ISERROR(SEARCH("Bonification",AEN3)))</formula>
    </cfRule>
  </conditionalFormatting>
  <conditionalFormatting sqref="AEN3">
    <cfRule type="expression" dxfId="30782" priority="4455" stopIfTrue="1">
      <formula>WEEKDAY(AEG$1)=1</formula>
    </cfRule>
    <cfRule type="expression" dxfId="30781" priority="4456" stopIfTrue="1">
      <formula>WEEKDAY(AEG$1)=7</formula>
    </cfRule>
    <cfRule type="containsText" dxfId="30780" priority="4457" stopIfTrue="1" operator="containsText" text="Maladie">
      <formula>NOT(ISERROR(SEARCH("Maladie",AEN3)))</formula>
    </cfRule>
    <cfRule type="endsWith" dxfId="30779" priority="4458" stopIfTrue="1" operator="endsWith" text="AT">
      <formula>RIGHT(AEN3,LEN("AT"))="AT"</formula>
    </cfRule>
    <cfRule type="containsText" dxfId="30778" priority="4459" stopIfTrue="1" operator="containsText" text="Congés">
      <formula>NOT(ISERROR(SEARCH("Congés",AEN3)))</formula>
    </cfRule>
    <cfRule type="containsText" dxfId="30777" priority="4460" stopIfTrue="1" operator="containsText" text="RTT">
      <formula>NOT(ISERROR(SEARCH("RTT",AEN3)))</formula>
    </cfRule>
    <cfRule type="containsText" dxfId="30776" priority="4461" stopIfTrue="1" operator="containsText" text="REPOS">
      <formula>NOT(ISERROR(SEARCH("REPOS",AEN3)))</formula>
    </cfRule>
    <cfRule type="containsText" dxfId="30775" priority="4462" stopIfTrue="1" operator="containsText" text="FORMATION">
      <formula>NOT(ISERROR(SEARCH("FORMATION",AEN3)))</formula>
    </cfRule>
  </conditionalFormatting>
  <conditionalFormatting sqref="AEO3">
    <cfRule type="expression" dxfId="30774" priority="4256" stopIfTrue="1">
      <formula>WEEKDAY(AEO$1)=1</formula>
    </cfRule>
    <cfRule type="expression" dxfId="30773" priority="4257" stopIfTrue="1">
      <formula>WEEKDAY(AEO$1)=7</formula>
    </cfRule>
    <cfRule type="containsText" dxfId="30772" priority="4258" stopIfTrue="1" operator="containsText" text="Maladie">
      <formula>NOT(ISERROR(SEARCH("Maladie",AEO3)))</formula>
    </cfRule>
    <cfRule type="endsWith" dxfId="30771" priority="4259" stopIfTrue="1" operator="endsWith" text="AT">
      <formula>RIGHT(AEO3,LEN("AT"))="AT"</formula>
    </cfRule>
    <cfRule type="containsText" dxfId="30770" priority="4260" stopIfTrue="1" operator="containsText" text="Congés">
      <formula>NOT(ISERROR(SEARCH("Congés",AEO3)))</formula>
    </cfRule>
    <cfRule type="containsText" dxfId="30769" priority="4261" stopIfTrue="1" operator="containsText" text="RTT">
      <formula>NOT(ISERROR(SEARCH("RTT",AEO3)))</formula>
    </cfRule>
    <cfRule type="containsText" dxfId="30768" priority="4262" stopIfTrue="1" operator="containsText" text="FORMATION">
      <formula>NOT(ISERROR(SEARCH("FORMATION",AEO3)))</formula>
    </cfRule>
    <cfRule type="containsText" dxfId="30767" priority="4263" stopIfTrue="1" operator="containsText" text="REPOS">
      <formula>NOT(ISERROR(SEARCH("REPOS",AEO3)))</formula>
    </cfRule>
  </conditionalFormatting>
  <conditionalFormatting sqref="AEO3">
    <cfRule type="containsText" dxfId="30766" priority="4254" stopIfTrue="1" operator="containsText" text="RECUP DEBIT">
      <formula>NOT(ISERROR(SEARCH("RECUP DEBIT",AEO3)))</formula>
    </cfRule>
    <cfRule type="containsText" dxfId="30765" priority="4255" stopIfTrue="1" operator="containsText" text="Bonification">
      <formula>NOT(ISERROR(SEARCH("Bonification",AEO3)))</formula>
    </cfRule>
  </conditionalFormatting>
  <conditionalFormatting sqref="AEO3">
    <cfRule type="containsText" dxfId="30764" priority="4252" stopIfTrue="1" operator="containsText" text="BONIFICATION">
      <formula>NOT(ISERROR(SEARCH("BONIFICATION",AEO3)))</formula>
    </cfRule>
    <cfRule type="containsText" dxfId="30763" priority="4253" stopIfTrue="1" operator="containsText" text="RECUP DEBIT">
      <formula>NOT(ISERROR(SEARCH("RECUP DEBIT",AEO3)))</formula>
    </cfRule>
  </conditionalFormatting>
  <conditionalFormatting sqref="AEO3">
    <cfRule type="containsText" dxfId="30762" priority="4251" stopIfTrue="1" operator="containsText" text="ENFANT MALADE">
      <formula>NOT(ISERROR(SEARCH("ENFANT MALADE",AEO3)))</formula>
    </cfRule>
  </conditionalFormatting>
  <conditionalFormatting sqref="AEO3">
    <cfRule type="containsText" dxfId="30761" priority="4249" stopIfTrue="1" operator="containsText" text="RECUP DEBIT">
      <formula>NOT(ISERROR(SEARCH("RECUP DEBIT",AEO3)))</formula>
    </cfRule>
    <cfRule type="containsText" dxfId="30760" priority="4250" stopIfTrue="1" operator="containsText" text="Bonification">
      <formula>NOT(ISERROR(SEARCH("Bonification",AEO3)))</formula>
    </cfRule>
  </conditionalFormatting>
  <conditionalFormatting sqref="AEO3">
    <cfRule type="expression" dxfId="30759" priority="4241" stopIfTrue="1">
      <formula>WEEKDAY(AEH$1)=1</formula>
    </cfRule>
    <cfRule type="expression" dxfId="30758" priority="4242" stopIfTrue="1">
      <formula>WEEKDAY(AEH$1)=7</formula>
    </cfRule>
    <cfRule type="containsText" dxfId="30757" priority="4243" stopIfTrue="1" operator="containsText" text="Maladie">
      <formula>NOT(ISERROR(SEARCH("Maladie",AEO3)))</formula>
    </cfRule>
    <cfRule type="endsWith" dxfId="30756" priority="4244" stopIfTrue="1" operator="endsWith" text="AT">
      <formula>RIGHT(AEO3,LEN("AT"))="AT"</formula>
    </cfRule>
    <cfRule type="containsText" dxfId="30755" priority="4245" stopIfTrue="1" operator="containsText" text="Congés">
      <formula>NOT(ISERROR(SEARCH("Congés",AEO3)))</formula>
    </cfRule>
    <cfRule type="containsText" dxfId="30754" priority="4246" stopIfTrue="1" operator="containsText" text="RTT">
      <formula>NOT(ISERROR(SEARCH("RTT",AEO3)))</formula>
    </cfRule>
    <cfRule type="containsText" dxfId="30753" priority="4247" stopIfTrue="1" operator="containsText" text="REPOS">
      <formula>NOT(ISERROR(SEARCH("REPOS",AEO3)))</formula>
    </cfRule>
    <cfRule type="containsText" dxfId="30752" priority="4248" stopIfTrue="1" operator="containsText" text="FORMATION">
      <formula>NOT(ISERROR(SEARCH("FORMATION",AEO3)))</formula>
    </cfRule>
  </conditionalFormatting>
  <conditionalFormatting sqref="AFP2:AFQ2">
    <cfRule type="expression" dxfId="30751" priority="3481" stopIfTrue="1">
      <formula>WEEKDAY(AFP$1)=1</formula>
    </cfRule>
    <cfRule type="expression" dxfId="30750" priority="3482" stopIfTrue="1">
      <formula>WEEKDAY(AFP$1)=7</formula>
    </cfRule>
    <cfRule type="containsText" dxfId="30749" priority="3483" stopIfTrue="1" operator="containsText" text="Maladie">
      <formula>NOT(ISERROR(SEARCH("Maladie",AFP2)))</formula>
    </cfRule>
    <cfRule type="endsWith" dxfId="30748" priority="3484" stopIfTrue="1" operator="endsWith" text="AT">
      <formula>RIGHT(AFP2,LEN("AT"))="AT"</formula>
    </cfRule>
    <cfRule type="containsText" dxfId="30747" priority="3485" stopIfTrue="1" operator="containsText" text="Congés">
      <formula>NOT(ISERROR(SEARCH("Congés",AFP2)))</formula>
    </cfRule>
    <cfRule type="containsText" dxfId="30746" priority="3486" stopIfTrue="1" operator="containsText" text="RTT">
      <formula>NOT(ISERROR(SEARCH("RTT",AFP2)))</formula>
    </cfRule>
    <cfRule type="containsText" dxfId="30745" priority="3487" stopIfTrue="1" operator="containsText" text="FORMATION">
      <formula>NOT(ISERROR(SEARCH("FORMATION",AFP2)))</formula>
    </cfRule>
    <cfRule type="containsText" dxfId="30744" priority="3488" stopIfTrue="1" operator="containsText" text="REPOS">
      <formula>NOT(ISERROR(SEARCH("REPOS",AFP2)))</formula>
    </cfRule>
  </conditionalFormatting>
  <conditionalFormatting sqref="AFP2:AFQ2">
    <cfRule type="containsText" dxfId="30743" priority="3479" stopIfTrue="1" operator="containsText" text="RECUP DEBIT">
      <formula>NOT(ISERROR(SEARCH("RECUP DEBIT",AFP2)))</formula>
    </cfRule>
    <cfRule type="containsText" dxfId="30742" priority="3480" stopIfTrue="1" operator="containsText" text="Bonification">
      <formula>NOT(ISERROR(SEARCH("Bonification",AFP2)))</formula>
    </cfRule>
  </conditionalFormatting>
  <conditionalFormatting sqref="AFP2:AFQ2">
    <cfRule type="containsText" dxfId="30741" priority="3477" stopIfTrue="1" operator="containsText" text="BONIFICATION">
      <formula>NOT(ISERROR(SEARCH("BONIFICATION",AFP2)))</formula>
    </cfRule>
    <cfRule type="containsText" dxfId="30740" priority="3478" stopIfTrue="1" operator="containsText" text="RECUP DEBIT">
      <formula>NOT(ISERROR(SEARCH("RECUP DEBIT",AFP2)))</formula>
    </cfRule>
  </conditionalFormatting>
  <conditionalFormatting sqref="AFP2:AFQ2">
    <cfRule type="containsText" dxfId="30739" priority="3476" stopIfTrue="1" operator="containsText" text="ENFANT MALADE">
      <formula>NOT(ISERROR(SEARCH("ENFANT MALADE",AFP2)))</formula>
    </cfRule>
  </conditionalFormatting>
  <conditionalFormatting sqref="AFP2:AFQ2">
    <cfRule type="containsText" dxfId="30738" priority="3474" stopIfTrue="1" operator="containsText" text="RECUP DEBIT">
      <formula>NOT(ISERROR(SEARCH("RECUP DEBIT",AFP2)))</formula>
    </cfRule>
    <cfRule type="containsText" dxfId="30737" priority="3475" stopIfTrue="1" operator="containsText" text="Bonification">
      <formula>NOT(ISERROR(SEARCH("Bonification",AFP2)))</formula>
    </cfRule>
  </conditionalFormatting>
  <conditionalFormatting sqref="AFP2:AFQ2">
    <cfRule type="expression" dxfId="30736" priority="3466" stopIfTrue="1">
      <formula>WEEKDAY(AFI$1)=1</formula>
    </cfRule>
    <cfRule type="expression" dxfId="30735" priority="3467" stopIfTrue="1">
      <formula>WEEKDAY(AFI$1)=7</formula>
    </cfRule>
    <cfRule type="containsText" dxfId="30734" priority="3468" stopIfTrue="1" operator="containsText" text="Maladie">
      <formula>NOT(ISERROR(SEARCH("Maladie",AFP2)))</formula>
    </cfRule>
    <cfRule type="endsWith" dxfId="30733" priority="3469" stopIfTrue="1" operator="endsWith" text="AT">
      <formula>RIGHT(AFP2,LEN("AT"))="AT"</formula>
    </cfRule>
    <cfRule type="containsText" dxfId="30732" priority="3470" stopIfTrue="1" operator="containsText" text="Congés">
      <formula>NOT(ISERROR(SEARCH("Congés",AFP2)))</formula>
    </cfRule>
    <cfRule type="containsText" dxfId="30731" priority="3471" stopIfTrue="1" operator="containsText" text="RTT">
      <formula>NOT(ISERROR(SEARCH("RTT",AFP2)))</formula>
    </cfRule>
    <cfRule type="containsText" dxfId="30730" priority="3472" stopIfTrue="1" operator="containsText" text="REPOS">
      <formula>NOT(ISERROR(SEARCH("REPOS",AFP2)))</formula>
    </cfRule>
    <cfRule type="containsText" dxfId="30729" priority="3473" stopIfTrue="1" operator="containsText" text="FORMATION">
      <formula>NOT(ISERROR(SEARCH("FORMATION",AFP2)))</formula>
    </cfRule>
  </conditionalFormatting>
  <conditionalFormatting sqref="AEP2:AES2">
    <cfRule type="expression" dxfId="30728" priority="2618" stopIfTrue="1">
      <formula>WEEKDAY(AEP$1)=1</formula>
    </cfRule>
    <cfRule type="expression" dxfId="30727" priority="2619" stopIfTrue="1">
      <formula>WEEKDAY(AEP$1)=7</formula>
    </cfRule>
    <cfRule type="containsText" dxfId="30726" priority="2620" stopIfTrue="1" operator="containsText" text="Maladie">
      <formula>NOT(ISERROR(SEARCH("Maladie",AEP2)))</formula>
    </cfRule>
    <cfRule type="endsWith" dxfId="30725" priority="2621" stopIfTrue="1" operator="endsWith" text="AT">
      <formula>RIGHT(AEP2,LEN("AT"))="AT"</formula>
    </cfRule>
    <cfRule type="containsText" dxfId="30724" priority="2622" stopIfTrue="1" operator="containsText" text="Congés">
      <formula>NOT(ISERROR(SEARCH("Congés",AEP2)))</formula>
    </cfRule>
    <cfRule type="containsText" dxfId="30723" priority="2623" stopIfTrue="1" operator="containsText" text="RTT">
      <formula>NOT(ISERROR(SEARCH("RTT",AEP2)))</formula>
    </cfRule>
    <cfRule type="containsText" dxfId="30722" priority="2624" stopIfTrue="1" operator="containsText" text="FORMATION">
      <formula>NOT(ISERROR(SEARCH("FORMATION",AEP2)))</formula>
    </cfRule>
    <cfRule type="containsText" dxfId="30721" priority="2625" stopIfTrue="1" operator="containsText" text="REPOS">
      <formula>NOT(ISERROR(SEARCH("REPOS",AEP2)))</formula>
    </cfRule>
  </conditionalFormatting>
  <conditionalFormatting sqref="AEP2:AES2">
    <cfRule type="containsText" dxfId="30720" priority="2616" stopIfTrue="1" operator="containsText" text="RECUP DEBIT">
      <formula>NOT(ISERROR(SEARCH("RECUP DEBIT",AEP2)))</formula>
    </cfRule>
    <cfRule type="containsText" dxfId="30719" priority="2617" stopIfTrue="1" operator="containsText" text="Bonification">
      <formula>NOT(ISERROR(SEARCH("Bonification",AEP2)))</formula>
    </cfRule>
  </conditionalFormatting>
  <conditionalFormatting sqref="AEP2:AES2">
    <cfRule type="containsText" dxfId="30718" priority="2614" stopIfTrue="1" operator="containsText" text="BONIFICATION">
      <formula>NOT(ISERROR(SEARCH("BONIFICATION",AEP2)))</formula>
    </cfRule>
    <cfRule type="containsText" dxfId="30717" priority="2615" stopIfTrue="1" operator="containsText" text="RECUP DEBIT">
      <formula>NOT(ISERROR(SEARCH("RECUP DEBIT",AEP2)))</formula>
    </cfRule>
  </conditionalFormatting>
  <conditionalFormatting sqref="AEP2:AES2">
    <cfRule type="containsText" dxfId="30716" priority="2613" stopIfTrue="1" operator="containsText" text="ENFANT MALADE">
      <formula>NOT(ISERROR(SEARCH("ENFANT MALADE",AEP2)))</formula>
    </cfRule>
  </conditionalFormatting>
  <conditionalFormatting sqref="AEW2:AFA2">
    <cfRule type="expression" dxfId="30715" priority="2605" stopIfTrue="1">
      <formula>WEEKDAY(AEW$1)=1</formula>
    </cfRule>
    <cfRule type="expression" dxfId="30714" priority="2606" stopIfTrue="1">
      <formula>WEEKDAY(AEW$1)=7</formula>
    </cfRule>
    <cfRule type="containsText" dxfId="30713" priority="2607" stopIfTrue="1" operator="containsText" text="Maladie">
      <formula>NOT(ISERROR(SEARCH("Maladie",AEW2)))</formula>
    </cfRule>
    <cfRule type="endsWith" dxfId="30712" priority="2608" stopIfTrue="1" operator="endsWith" text="AT">
      <formula>RIGHT(AEW2,LEN("AT"))="AT"</formula>
    </cfRule>
    <cfRule type="containsText" dxfId="30711" priority="2609" stopIfTrue="1" operator="containsText" text="Congés">
      <formula>NOT(ISERROR(SEARCH("Congés",AEW2)))</formula>
    </cfRule>
    <cfRule type="containsText" dxfId="30710" priority="2610" stopIfTrue="1" operator="containsText" text="RTT">
      <formula>NOT(ISERROR(SEARCH("RTT",AEW2)))</formula>
    </cfRule>
    <cfRule type="containsText" dxfId="30709" priority="2611" stopIfTrue="1" operator="containsText" text="FORMATION">
      <formula>NOT(ISERROR(SEARCH("FORMATION",AEW2)))</formula>
    </cfRule>
    <cfRule type="containsText" dxfId="30708" priority="2612" stopIfTrue="1" operator="containsText" text="REPOS">
      <formula>NOT(ISERROR(SEARCH("REPOS",AEW2)))</formula>
    </cfRule>
  </conditionalFormatting>
  <conditionalFormatting sqref="AEW2:AFA2">
    <cfRule type="containsText" dxfId="30707" priority="2603" stopIfTrue="1" operator="containsText" text="RECUP DEBIT">
      <formula>NOT(ISERROR(SEARCH("RECUP DEBIT",AEW2)))</formula>
    </cfRule>
    <cfRule type="containsText" dxfId="30706" priority="2604" stopIfTrue="1" operator="containsText" text="Bonification">
      <formula>NOT(ISERROR(SEARCH("Bonification",AEW2)))</formula>
    </cfRule>
  </conditionalFormatting>
  <conditionalFormatting sqref="AEW2:AFA2">
    <cfRule type="containsText" dxfId="30705" priority="2601" stopIfTrue="1" operator="containsText" text="BONIFICATION">
      <formula>NOT(ISERROR(SEARCH("BONIFICATION",AEW2)))</formula>
    </cfRule>
    <cfRule type="containsText" dxfId="30704" priority="2602" stopIfTrue="1" operator="containsText" text="RECUP DEBIT">
      <formula>NOT(ISERROR(SEARCH("RECUP DEBIT",AEW2)))</formula>
    </cfRule>
  </conditionalFormatting>
  <conditionalFormatting sqref="AEW2:AFA2">
    <cfRule type="containsText" dxfId="30703" priority="2600" stopIfTrue="1" operator="containsText" text="ENFANT MALADE">
      <formula>NOT(ISERROR(SEARCH("ENFANT MALADE",AEW2)))</formula>
    </cfRule>
  </conditionalFormatting>
  <conditionalFormatting sqref="AFD2:AFH2">
    <cfRule type="expression" dxfId="30702" priority="2592" stopIfTrue="1">
      <formula>WEEKDAY(AFD$1)=1</formula>
    </cfRule>
    <cfRule type="expression" dxfId="30701" priority="2593" stopIfTrue="1">
      <formula>WEEKDAY(AFD$1)=7</formula>
    </cfRule>
    <cfRule type="containsText" dxfId="30700" priority="2594" stopIfTrue="1" operator="containsText" text="Maladie">
      <formula>NOT(ISERROR(SEARCH("Maladie",AFD2)))</formula>
    </cfRule>
    <cfRule type="endsWith" dxfId="30699" priority="2595" stopIfTrue="1" operator="endsWith" text="AT">
      <formula>RIGHT(AFD2,LEN("AT"))="AT"</formula>
    </cfRule>
    <cfRule type="containsText" dxfId="30698" priority="2596" stopIfTrue="1" operator="containsText" text="Congés">
      <formula>NOT(ISERROR(SEARCH("Congés",AFD2)))</formula>
    </cfRule>
    <cfRule type="containsText" dxfId="30697" priority="2597" stopIfTrue="1" operator="containsText" text="RTT">
      <formula>NOT(ISERROR(SEARCH("RTT",AFD2)))</formula>
    </cfRule>
    <cfRule type="containsText" dxfId="30696" priority="2598" stopIfTrue="1" operator="containsText" text="FORMATION">
      <formula>NOT(ISERROR(SEARCH("FORMATION",AFD2)))</formula>
    </cfRule>
    <cfRule type="containsText" dxfId="30695" priority="2599" stopIfTrue="1" operator="containsText" text="REPOS">
      <formula>NOT(ISERROR(SEARCH("REPOS",AFD2)))</formula>
    </cfRule>
  </conditionalFormatting>
  <conditionalFormatting sqref="AFD2:AFH2">
    <cfRule type="containsText" dxfId="30694" priority="2590" stopIfTrue="1" operator="containsText" text="RECUP DEBIT">
      <formula>NOT(ISERROR(SEARCH("RECUP DEBIT",AFD2)))</formula>
    </cfRule>
    <cfRule type="containsText" dxfId="30693" priority="2591" stopIfTrue="1" operator="containsText" text="Bonification">
      <formula>NOT(ISERROR(SEARCH("Bonification",AFD2)))</formula>
    </cfRule>
  </conditionalFormatting>
  <conditionalFormatting sqref="AFD2:AFH2">
    <cfRule type="containsText" dxfId="30692" priority="2588" stopIfTrue="1" operator="containsText" text="BONIFICATION">
      <formula>NOT(ISERROR(SEARCH("BONIFICATION",AFD2)))</formula>
    </cfRule>
    <cfRule type="containsText" dxfId="30691" priority="2589" stopIfTrue="1" operator="containsText" text="RECUP DEBIT">
      <formula>NOT(ISERROR(SEARCH("RECUP DEBIT",AFD2)))</formula>
    </cfRule>
  </conditionalFormatting>
  <conditionalFormatting sqref="AFD2:AFH2">
    <cfRule type="containsText" dxfId="30690" priority="2587" stopIfTrue="1" operator="containsText" text="ENFANT MALADE">
      <formula>NOT(ISERROR(SEARCH("ENFANT MALADE",AFD2)))</formula>
    </cfRule>
  </conditionalFormatting>
  <conditionalFormatting sqref="AFL2:AFP2">
    <cfRule type="expression" dxfId="30689" priority="2579" stopIfTrue="1">
      <formula>WEEKDAY(AFL$1)=1</formula>
    </cfRule>
    <cfRule type="expression" dxfId="30688" priority="2580" stopIfTrue="1">
      <formula>WEEKDAY(AFL$1)=7</formula>
    </cfRule>
    <cfRule type="containsText" dxfId="30687" priority="2581" stopIfTrue="1" operator="containsText" text="Maladie">
      <formula>NOT(ISERROR(SEARCH("Maladie",AFL2)))</formula>
    </cfRule>
    <cfRule type="endsWith" dxfId="30686" priority="2582" stopIfTrue="1" operator="endsWith" text="AT">
      <formula>RIGHT(AFL2,LEN("AT"))="AT"</formula>
    </cfRule>
    <cfRule type="containsText" dxfId="30685" priority="2583" stopIfTrue="1" operator="containsText" text="Congés">
      <formula>NOT(ISERROR(SEARCH("Congés",AFL2)))</formula>
    </cfRule>
    <cfRule type="containsText" dxfId="30684" priority="2584" stopIfTrue="1" operator="containsText" text="RTT">
      <formula>NOT(ISERROR(SEARCH("RTT",AFL2)))</formula>
    </cfRule>
    <cfRule type="containsText" dxfId="30683" priority="2585" stopIfTrue="1" operator="containsText" text="FORMATION">
      <formula>NOT(ISERROR(SEARCH("FORMATION",AFL2)))</formula>
    </cfRule>
    <cfRule type="containsText" dxfId="30682" priority="2586" stopIfTrue="1" operator="containsText" text="REPOS">
      <formula>NOT(ISERROR(SEARCH("REPOS",AFL2)))</formula>
    </cfRule>
  </conditionalFormatting>
  <conditionalFormatting sqref="AFL2:AFP2">
    <cfRule type="containsText" dxfId="30681" priority="2577" stopIfTrue="1" operator="containsText" text="RECUP DEBIT">
      <formula>NOT(ISERROR(SEARCH("RECUP DEBIT",AFL2)))</formula>
    </cfRule>
    <cfRule type="containsText" dxfId="30680" priority="2578" stopIfTrue="1" operator="containsText" text="Bonification">
      <formula>NOT(ISERROR(SEARCH("Bonification",AFL2)))</formula>
    </cfRule>
  </conditionalFormatting>
  <conditionalFormatting sqref="AFL2:AFP2">
    <cfRule type="containsText" dxfId="30679" priority="2575" stopIfTrue="1" operator="containsText" text="BONIFICATION">
      <formula>NOT(ISERROR(SEARCH("BONIFICATION",AFL2)))</formula>
    </cfRule>
    <cfRule type="containsText" dxfId="30678" priority="2576" stopIfTrue="1" operator="containsText" text="RECUP DEBIT">
      <formula>NOT(ISERROR(SEARCH("RECUP DEBIT",AFL2)))</formula>
    </cfRule>
  </conditionalFormatting>
  <conditionalFormatting sqref="AFL2:AFP2">
    <cfRule type="containsText" dxfId="30677" priority="2574" stopIfTrue="1" operator="containsText" text="ENFANT MALADE">
      <formula>NOT(ISERROR(SEARCH("ENFANT MALADE",AFL2)))</formula>
    </cfRule>
  </conditionalFormatting>
  <conditionalFormatting sqref="AEP3:AET3">
    <cfRule type="expression" dxfId="30676" priority="1524" stopIfTrue="1">
      <formula>WEEKDAY(AEP$1)=1</formula>
    </cfRule>
    <cfRule type="expression" dxfId="30675" priority="1525" stopIfTrue="1">
      <formula>WEEKDAY(AEP$1)=7</formula>
    </cfRule>
    <cfRule type="containsText" dxfId="30674" priority="1526" stopIfTrue="1" operator="containsText" text="Maladie">
      <formula>NOT(ISERROR(SEARCH("Maladie",AEP3)))</formula>
    </cfRule>
    <cfRule type="endsWith" dxfId="30673" priority="1527" stopIfTrue="1" operator="endsWith" text="AT">
      <formula>RIGHT(AEP3,LEN("AT"))="AT"</formula>
    </cfRule>
    <cfRule type="containsText" dxfId="30672" priority="1528" stopIfTrue="1" operator="containsText" text="Congés">
      <formula>NOT(ISERROR(SEARCH("Congés",AEP3)))</formula>
    </cfRule>
    <cfRule type="containsText" dxfId="30671" priority="1529" stopIfTrue="1" operator="containsText" text="RTT">
      <formula>NOT(ISERROR(SEARCH("RTT",AEP3)))</formula>
    </cfRule>
    <cfRule type="containsText" dxfId="30670" priority="1530" stopIfTrue="1" operator="containsText" text="FORMATION">
      <formula>NOT(ISERROR(SEARCH("FORMATION",AEP3)))</formula>
    </cfRule>
    <cfRule type="containsText" dxfId="30669" priority="1531" stopIfTrue="1" operator="containsText" text="REPOS">
      <formula>NOT(ISERROR(SEARCH("REPOS",AEP3)))</formula>
    </cfRule>
  </conditionalFormatting>
  <conditionalFormatting sqref="AEP3:AET3">
    <cfRule type="containsText" dxfId="30668" priority="1522" stopIfTrue="1" operator="containsText" text="RECUP DEBIT">
      <formula>NOT(ISERROR(SEARCH("RECUP DEBIT",AEP3)))</formula>
    </cfRule>
    <cfRule type="containsText" dxfId="30667" priority="1523" stopIfTrue="1" operator="containsText" text="Bonification">
      <formula>NOT(ISERROR(SEARCH("Bonification",AEP3)))</formula>
    </cfRule>
  </conditionalFormatting>
  <conditionalFormatting sqref="AEP3:AET3">
    <cfRule type="containsText" dxfId="30666" priority="1520" stopIfTrue="1" operator="containsText" text="BONIFICATION">
      <formula>NOT(ISERROR(SEARCH("BONIFICATION",AEP3)))</formula>
    </cfRule>
    <cfRule type="containsText" dxfId="30665" priority="1521" stopIfTrue="1" operator="containsText" text="RECUP DEBIT">
      <formula>NOT(ISERROR(SEARCH("RECUP DEBIT",AEP3)))</formula>
    </cfRule>
  </conditionalFormatting>
  <conditionalFormatting sqref="AEP3:AET3">
    <cfRule type="containsText" dxfId="30664" priority="1519" stopIfTrue="1" operator="containsText" text="ENFANT MALADE">
      <formula>NOT(ISERROR(SEARCH("ENFANT MALADE",AEP3)))</formula>
    </cfRule>
  </conditionalFormatting>
  <conditionalFormatting sqref="AEQ3">
    <cfRule type="expression" dxfId="30663" priority="1511" stopIfTrue="1">
      <formula>WEEKDAY(AEQ$1)=1</formula>
    </cfRule>
    <cfRule type="expression" dxfId="30662" priority="1512" stopIfTrue="1">
      <formula>WEEKDAY(AEQ$1)=7</formula>
    </cfRule>
    <cfRule type="containsText" dxfId="30661" priority="1513" stopIfTrue="1" operator="containsText" text="Maladie">
      <formula>NOT(ISERROR(SEARCH("Maladie",AEQ3)))</formula>
    </cfRule>
    <cfRule type="endsWith" dxfId="30660" priority="1514" stopIfTrue="1" operator="endsWith" text="AT">
      <formula>RIGHT(AEQ3,LEN("AT"))="AT"</formula>
    </cfRule>
    <cfRule type="containsText" dxfId="30659" priority="1515" stopIfTrue="1" operator="containsText" text="Congés">
      <formula>NOT(ISERROR(SEARCH("Congés",AEQ3)))</formula>
    </cfRule>
    <cfRule type="containsText" dxfId="30658" priority="1516" stopIfTrue="1" operator="containsText" text="RTT">
      <formula>NOT(ISERROR(SEARCH("RTT",AEQ3)))</formula>
    </cfRule>
    <cfRule type="containsText" dxfId="30657" priority="1517" stopIfTrue="1" operator="containsText" text="FORMATION">
      <formula>NOT(ISERROR(SEARCH("FORMATION",AEQ3)))</formula>
    </cfRule>
    <cfRule type="containsText" dxfId="30656" priority="1518" stopIfTrue="1" operator="containsText" text="REPOS">
      <formula>NOT(ISERROR(SEARCH("REPOS",AEQ3)))</formula>
    </cfRule>
  </conditionalFormatting>
  <conditionalFormatting sqref="AEQ3">
    <cfRule type="containsText" dxfId="30655" priority="1509" stopIfTrue="1" operator="containsText" text="RECUP DEBIT">
      <formula>NOT(ISERROR(SEARCH("RECUP DEBIT",AEQ3)))</formula>
    </cfRule>
    <cfRule type="containsText" dxfId="30654" priority="1510" stopIfTrue="1" operator="containsText" text="Bonification">
      <formula>NOT(ISERROR(SEARCH("Bonification",AEQ3)))</formula>
    </cfRule>
  </conditionalFormatting>
  <conditionalFormatting sqref="AET3">
    <cfRule type="expression" dxfId="30653" priority="1501" stopIfTrue="1">
      <formula>WEEKDAY(AET$1)=1</formula>
    </cfRule>
    <cfRule type="expression" dxfId="30652" priority="1502" stopIfTrue="1">
      <formula>WEEKDAY(AET$1)=7</formula>
    </cfRule>
    <cfRule type="containsText" dxfId="30651" priority="1503" stopIfTrue="1" operator="containsText" text="Maladie">
      <formula>NOT(ISERROR(SEARCH("Maladie",AET3)))</formula>
    </cfRule>
    <cfRule type="endsWith" dxfId="30650" priority="1504" stopIfTrue="1" operator="endsWith" text="AT">
      <formula>RIGHT(AET3,LEN("AT"))="AT"</formula>
    </cfRule>
    <cfRule type="containsText" dxfId="30649" priority="1505" stopIfTrue="1" operator="containsText" text="Congés">
      <formula>NOT(ISERROR(SEARCH("Congés",AET3)))</formula>
    </cfRule>
    <cfRule type="containsText" dxfId="30648" priority="1506" stopIfTrue="1" operator="containsText" text="RTT">
      <formula>NOT(ISERROR(SEARCH("RTT",AET3)))</formula>
    </cfRule>
    <cfRule type="containsText" dxfId="30647" priority="1507" stopIfTrue="1" operator="containsText" text="FORMATION">
      <formula>NOT(ISERROR(SEARCH("FORMATION",AET3)))</formula>
    </cfRule>
    <cfRule type="containsText" dxfId="30646" priority="1508" stopIfTrue="1" operator="containsText" text="REPOS">
      <formula>NOT(ISERROR(SEARCH("REPOS",AET3)))</formula>
    </cfRule>
  </conditionalFormatting>
  <conditionalFormatting sqref="AET3">
    <cfRule type="containsText" dxfId="30645" priority="1499" stopIfTrue="1" operator="containsText" text="RECUP DEBIT">
      <formula>NOT(ISERROR(SEARCH("RECUP DEBIT",AET3)))</formula>
    </cfRule>
    <cfRule type="containsText" dxfId="30644" priority="1500" stopIfTrue="1" operator="containsText" text="Bonification">
      <formula>NOT(ISERROR(SEARCH("Bonification",AET3)))</formula>
    </cfRule>
  </conditionalFormatting>
  <conditionalFormatting sqref="AEP3:AET3">
    <cfRule type="expression" dxfId="30643" priority="1491" stopIfTrue="1">
      <formula>WEEKDAY(AEP$1)=1</formula>
    </cfRule>
    <cfRule type="expression" dxfId="30642" priority="1492" stopIfTrue="1">
      <formula>WEEKDAY(AEP$1)=7</formula>
    </cfRule>
    <cfRule type="containsText" dxfId="30641" priority="1493" stopIfTrue="1" operator="containsText" text="Maladie">
      <formula>NOT(ISERROR(SEARCH("Maladie",AEP3)))</formula>
    </cfRule>
    <cfRule type="endsWith" dxfId="30640" priority="1494" stopIfTrue="1" operator="endsWith" text="AT">
      <formula>RIGHT(AEP3,LEN("AT"))="AT"</formula>
    </cfRule>
    <cfRule type="containsText" dxfId="30639" priority="1495" stopIfTrue="1" operator="containsText" text="Congés">
      <formula>NOT(ISERROR(SEARCH("Congés",AEP3)))</formula>
    </cfRule>
    <cfRule type="containsText" dxfId="30638" priority="1496" stopIfTrue="1" operator="containsText" text="RTT">
      <formula>NOT(ISERROR(SEARCH("RTT",AEP3)))</formula>
    </cfRule>
    <cfRule type="containsText" dxfId="30637" priority="1497" stopIfTrue="1" operator="containsText" text="FORMATION">
      <formula>NOT(ISERROR(SEARCH("FORMATION",AEP3)))</formula>
    </cfRule>
    <cfRule type="containsText" dxfId="30636" priority="1498" stopIfTrue="1" operator="containsText" text="REPOS">
      <formula>NOT(ISERROR(SEARCH("REPOS",AEP3)))</formula>
    </cfRule>
  </conditionalFormatting>
  <conditionalFormatting sqref="AEP3:AET3">
    <cfRule type="containsText" dxfId="30635" priority="1489" stopIfTrue="1" operator="containsText" text="RECUP DEBIT">
      <formula>NOT(ISERROR(SEARCH("RECUP DEBIT",AEP3)))</formula>
    </cfRule>
    <cfRule type="containsText" dxfId="30634" priority="1490" stopIfTrue="1" operator="containsText" text="Bonification">
      <formula>NOT(ISERROR(SEARCH("Bonification",AEP3)))</formula>
    </cfRule>
  </conditionalFormatting>
  <conditionalFormatting sqref="AEP3:AET3">
    <cfRule type="containsText" dxfId="30633" priority="1487" stopIfTrue="1" operator="containsText" text="BONIFICATION">
      <formula>NOT(ISERROR(SEARCH("BONIFICATION",AEP3)))</formula>
    </cfRule>
    <cfRule type="containsText" dxfId="30632" priority="1488" stopIfTrue="1" operator="containsText" text="RECUP DEBIT">
      <formula>NOT(ISERROR(SEARCH("RECUP DEBIT",AEP3)))</formula>
    </cfRule>
  </conditionalFormatting>
  <conditionalFormatting sqref="AEP3:AET3">
    <cfRule type="containsText" dxfId="30631" priority="1486" stopIfTrue="1" operator="containsText" text="ENFANT MALADE">
      <formula>NOT(ISERROR(SEARCH("ENFANT MALADE",AEP3)))</formula>
    </cfRule>
  </conditionalFormatting>
  <conditionalFormatting sqref="AEQ3">
    <cfRule type="expression" dxfId="30630" priority="1478" stopIfTrue="1">
      <formula>WEEKDAY(AEQ$1)=1</formula>
    </cfRule>
    <cfRule type="expression" dxfId="30629" priority="1479" stopIfTrue="1">
      <formula>WEEKDAY(AEQ$1)=7</formula>
    </cfRule>
    <cfRule type="containsText" dxfId="30628" priority="1480" stopIfTrue="1" operator="containsText" text="Maladie">
      <formula>NOT(ISERROR(SEARCH("Maladie",AEQ3)))</formula>
    </cfRule>
    <cfRule type="endsWith" dxfId="30627" priority="1481" stopIfTrue="1" operator="endsWith" text="AT">
      <formula>RIGHT(AEQ3,LEN("AT"))="AT"</formula>
    </cfRule>
    <cfRule type="containsText" dxfId="30626" priority="1482" stopIfTrue="1" operator="containsText" text="Congés">
      <formula>NOT(ISERROR(SEARCH("Congés",AEQ3)))</formula>
    </cfRule>
    <cfRule type="containsText" dxfId="30625" priority="1483" stopIfTrue="1" operator="containsText" text="RTT">
      <formula>NOT(ISERROR(SEARCH("RTT",AEQ3)))</formula>
    </cfRule>
    <cfRule type="containsText" dxfId="30624" priority="1484" stopIfTrue="1" operator="containsText" text="FORMATION">
      <formula>NOT(ISERROR(SEARCH("FORMATION",AEQ3)))</formula>
    </cfRule>
    <cfRule type="containsText" dxfId="30623" priority="1485" stopIfTrue="1" operator="containsText" text="REPOS">
      <formula>NOT(ISERROR(SEARCH("REPOS",AEQ3)))</formula>
    </cfRule>
  </conditionalFormatting>
  <conditionalFormatting sqref="AEQ3">
    <cfRule type="containsText" dxfId="30622" priority="1476" stopIfTrue="1" operator="containsText" text="RECUP DEBIT">
      <formula>NOT(ISERROR(SEARCH("RECUP DEBIT",AEQ3)))</formula>
    </cfRule>
    <cfRule type="containsText" dxfId="30621" priority="1477" stopIfTrue="1" operator="containsText" text="Bonification">
      <formula>NOT(ISERROR(SEARCH("Bonification",AEQ3)))</formula>
    </cfRule>
  </conditionalFormatting>
  <conditionalFormatting sqref="AET3">
    <cfRule type="expression" dxfId="30620" priority="1468" stopIfTrue="1">
      <formula>WEEKDAY(AET$1)=1</formula>
    </cfRule>
    <cfRule type="expression" dxfId="30619" priority="1469" stopIfTrue="1">
      <formula>WEEKDAY(AET$1)=7</formula>
    </cfRule>
    <cfRule type="containsText" dxfId="30618" priority="1470" stopIfTrue="1" operator="containsText" text="Maladie">
      <formula>NOT(ISERROR(SEARCH("Maladie",AET3)))</formula>
    </cfRule>
    <cfRule type="endsWith" dxfId="30617" priority="1471" stopIfTrue="1" operator="endsWith" text="AT">
      <formula>RIGHT(AET3,LEN("AT"))="AT"</formula>
    </cfRule>
    <cfRule type="containsText" dxfId="30616" priority="1472" stopIfTrue="1" operator="containsText" text="Congés">
      <formula>NOT(ISERROR(SEARCH("Congés",AET3)))</formula>
    </cfRule>
    <cfRule type="containsText" dxfId="30615" priority="1473" stopIfTrue="1" operator="containsText" text="RTT">
      <formula>NOT(ISERROR(SEARCH("RTT",AET3)))</formula>
    </cfRule>
    <cfRule type="containsText" dxfId="30614" priority="1474" stopIfTrue="1" operator="containsText" text="FORMATION">
      <formula>NOT(ISERROR(SEARCH("FORMATION",AET3)))</formula>
    </cfRule>
    <cfRule type="containsText" dxfId="30613" priority="1475" stopIfTrue="1" operator="containsText" text="REPOS">
      <formula>NOT(ISERROR(SEARCH("REPOS",AET3)))</formula>
    </cfRule>
  </conditionalFormatting>
  <conditionalFormatting sqref="AET3">
    <cfRule type="containsText" dxfId="30612" priority="1466" stopIfTrue="1" operator="containsText" text="RECUP DEBIT">
      <formula>NOT(ISERROR(SEARCH("RECUP DEBIT",AET3)))</formula>
    </cfRule>
    <cfRule type="containsText" dxfId="30611" priority="1467" stopIfTrue="1" operator="containsText" text="Bonification">
      <formula>NOT(ISERROR(SEARCH("Bonification",AET3)))</formula>
    </cfRule>
  </conditionalFormatting>
  <conditionalFormatting sqref="AES3">
    <cfRule type="expression" dxfId="30610" priority="1458" stopIfTrue="1">
      <formula>WEEKDAY(AES$1)=1</formula>
    </cfRule>
    <cfRule type="expression" dxfId="30609" priority="1459" stopIfTrue="1">
      <formula>WEEKDAY(AES$1)=7</formula>
    </cfRule>
    <cfRule type="containsText" dxfId="30608" priority="1460" stopIfTrue="1" operator="containsText" text="Maladie">
      <formula>NOT(ISERROR(SEARCH("Maladie",AES3)))</formula>
    </cfRule>
    <cfRule type="endsWith" dxfId="30607" priority="1461" stopIfTrue="1" operator="endsWith" text="AT">
      <formula>RIGHT(AES3,LEN("AT"))="AT"</formula>
    </cfRule>
    <cfRule type="containsText" dxfId="30606" priority="1462" stopIfTrue="1" operator="containsText" text="Congés">
      <formula>NOT(ISERROR(SEARCH("Congés",AES3)))</formula>
    </cfRule>
    <cfRule type="containsText" dxfId="30605" priority="1463" stopIfTrue="1" operator="containsText" text="RTT">
      <formula>NOT(ISERROR(SEARCH("RTT",AES3)))</formula>
    </cfRule>
    <cfRule type="containsText" dxfId="30604" priority="1464" stopIfTrue="1" operator="containsText" text="FORMATION">
      <formula>NOT(ISERROR(SEARCH("FORMATION",AES3)))</formula>
    </cfRule>
    <cfRule type="containsText" dxfId="30603" priority="1465" stopIfTrue="1" operator="containsText" text="REPOS">
      <formula>NOT(ISERROR(SEARCH("REPOS",AES3)))</formula>
    </cfRule>
  </conditionalFormatting>
  <conditionalFormatting sqref="AES3">
    <cfRule type="containsText" dxfId="30602" priority="1456" stopIfTrue="1" operator="containsText" text="RECUP DEBIT">
      <formula>NOT(ISERROR(SEARCH("RECUP DEBIT",AES3)))</formula>
    </cfRule>
    <cfRule type="containsText" dxfId="30601" priority="1457" stopIfTrue="1" operator="containsText" text="Bonification">
      <formula>NOT(ISERROR(SEARCH("Bonification",AES3)))</formula>
    </cfRule>
  </conditionalFormatting>
  <conditionalFormatting sqref="AEW3:AFA3">
    <cfRule type="expression" dxfId="30600" priority="1448" stopIfTrue="1">
      <formula>WEEKDAY(AEW$1)=1</formula>
    </cfRule>
    <cfRule type="expression" dxfId="30599" priority="1449" stopIfTrue="1">
      <formula>WEEKDAY(AEW$1)=7</formula>
    </cfRule>
    <cfRule type="containsText" dxfId="30598" priority="1450" stopIfTrue="1" operator="containsText" text="Maladie">
      <formula>NOT(ISERROR(SEARCH("Maladie",AEW3)))</formula>
    </cfRule>
    <cfRule type="endsWith" dxfId="30597" priority="1451" stopIfTrue="1" operator="endsWith" text="AT">
      <formula>RIGHT(AEW3,LEN("AT"))="AT"</formula>
    </cfRule>
    <cfRule type="containsText" dxfId="30596" priority="1452" stopIfTrue="1" operator="containsText" text="Congés">
      <formula>NOT(ISERROR(SEARCH("Congés",AEW3)))</formula>
    </cfRule>
    <cfRule type="containsText" dxfId="30595" priority="1453" stopIfTrue="1" operator="containsText" text="RTT">
      <formula>NOT(ISERROR(SEARCH("RTT",AEW3)))</formula>
    </cfRule>
    <cfRule type="containsText" dxfId="30594" priority="1454" stopIfTrue="1" operator="containsText" text="FORMATION">
      <formula>NOT(ISERROR(SEARCH("FORMATION",AEW3)))</formula>
    </cfRule>
    <cfRule type="containsText" dxfId="30593" priority="1455" stopIfTrue="1" operator="containsText" text="REPOS">
      <formula>NOT(ISERROR(SEARCH("REPOS",AEW3)))</formula>
    </cfRule>
  </conditionalFormatting>
  <conditionalFormatting sqref="AEW3:AFA3">
    <cfRule type="containsText" dxfId="30592" priority="1446" stopIfTrue="1" operator="containsText" text="RECUP DEBIT">
      <formula>NOT(ISERROR(SEARCH("RECUP DEBIT",AEW3)))</formula>
    </cfRule>
    <cfRule type="containsText" dxfId="30591" priority="1447" stopIfTrue="1" operator="containsText" text="Bonification">
      <formula>NOT(ISERROR(SEARCH("Bonification",AEW3)))</formula>
    </cfRule>
  </conditionalFormatting>
  <conditionalFormatting sqref="AEW3:AFA3">
    <cfRule type="containsText" dxfId="30590" priority="1444" stopIfTrue="1" operator="containsText" text="BONIFICATION">
      <formula>NOT(ISERROR(SEARCH("BONIFICATION",AEW3)))</formula>
    </cfRule>
    <cfRule type="containsText" dxfId="30589" priority="1445" stopIfTrue="1" operator="containsText" text="RECUP DEBIT">
      <formula>NOT(ISERROR(SEARCH("RECUP DEBIT",AEW3)))</formula>
    </cfRule>
  </conditionalFormatting>
  <conditionalFormatting sqref="AEW3:AFA3">
    <cfRule type="containsText" dxfId="30588" priority="1443" stopIfTrue="1" operator="containsText" text="ENFANT MALADE">
      <formula>NOT(ISERROR(SEARCH("ENFANT MALADE",AEW3)))</formula>
    </cfRule>
  </conditionalFormatting>
  <conditionalFormatting sqref="AEX3">
    <cfRule type="expression" dxfId="30587" priority="1435" stopIfTrue="1">
      <formula>WEEKDAY(AEX$1)=1</formula>
    </cfRule>
    <cfRule type="expression" dxfId="30586" priority="1436" stopIfTrue="1">
      <formula>WEEKDAY(AEX$1)=7</formula>
    </cfRule>
    <cfRule type="containsText" dxfId="30585" priority="1437" stopIfTrue="1" operator="containsText" text="Maladie">
      <formula>NOT(ISERROR(SEARCH("Maladie",AEX3)))</formula>
    </cfRule>
    <cfRule type="endsWith" dxfId="30584" priority="1438" stopIfTrue="1" operator="endsWith" text="AT">
      <formula>RIGHT(AEX3,LEN("AT"))="AT"</formula>
    </cfRule>
    <cfRule type="containsText" dxfId="30583" priority="1439" stopIfTrue="1" operator="containsText" text="Congés">
      <formula>NOT(ISERROR(SEARCH("Congés",AEX3)))</formula>
    </cfRule>
    <cfRule type="containsText" dxfId="30582" priority="1440" stopIfTrue="1" operator="containsText" text="RTT">
      <formula>NOT(ISERROR(SEARCH("RTT",AEX3)))</formula>
    </cfRule>
    <cfRule type="containsText" dxfId="30581" priority="1441" stopIfTrue="1" operator="containsText" text="FORMATION">
      <formula>NOT(ISERROR(SEARCH("FORMATION",AEX3)))</formula>
    </cfRule>
    <cfRule type="containsText" dxfId="30580" priority="1442" stopIfTrue="1" operator="containsText" text="REPOS">
      <formula>NOT(ISERROR(SEARCH("REPOS",AEX3)))</formula>
    </cfRule>
  </conditionalFormatting>
  <conditionalFormatting sqref="AEX3">
    <cfRule type="containsText" dxfId="30579" priority="1433" stopIfTrue="1" operator="containsText" text="RECUP DEBIT">
      <formula>NOT(ISERROR(SEARCH("RECUP DEBIT",AEX3)))</formula>
    </cfRule>
    <cfRule type="containsText" dxfId="30578" priority="1434" stopIfTrue="1" operator="containsText" text="Bonification">
      <formula>NOT(ISERROR(SEARCH("Bonification",AEX3)))</formula>
    </cfRule>
  </conditionalFormatting>
  <conditionalFormatting sqref="AFA3">
    <cfRule type="expression" dxfId="30577" priority="1425" stopIfTrue="1">
      <formula>WEEKDAY(AFA$1)=1</formula>
    </cfRule>
    <cfRule type="expression" dxfId="30576" priority="1426" stopIfTrue="1">
      <formula>WEEKDAY(AFA$1)=7</formula>
    </cfRule>
    <cfRule type="containsText" dxfId="30575" priority="1427" stopIfTrue="1" operator="containsText" text="Maladie">
      <formula>NOT(ISERROR(SEARCH("Maladie",AFA3)))</formula>
    </cfRule>
    <cfRule type="endsWith" dxfId="30574" priority="1428" stopIfTrue="1" operator="endsWith" text="AT">
      <formula>RIGHT(AFA3,LEN("AT"))="AT"</formula>
    </cfRule>
    <cfRule type="containsText" dxfId="30573" priority="1429" stopIfTrue="1" operator="containsText" text="Congés">
      <formula>NOT(ISERROR(SEARCH("Congés",AFA3)))</formula>
    </cfRule>
    <cfRule type="containsText" dxfId="30572" priority="1430" stopIfTrue="1" operator="containsText" text="RTT">
      <formula>NOT(ISERROR(SEARCH("RTT",AFA3)))</formula>
    </cfRule>
    <cfRule type="containsText" dxfId="30571" priority="1431" stopIfTrue="1" operator="containsText" text="FORMATION">
      <formula>NOT(ISERROR(SEARCH("FORMATION",AFA3)))</formula>
    </cfRule>
    <cfRule type="containsText" dxfId="30570" priority="1432" stopIfTrue="1" operator="containsText" text="REPOS">
      <formula>NOT(ISERROR(SEARCH("REPOS",AFA3)))</formula>
    </cfRule>
  </conditionalFormatting>
  <conditionalFormatting sqref="AFA3">
    <cfRule type="containsText" dxfId="30569" priority="1423" stopIfTrue="1" operator="containsText" text="RECUP DEBIT">
      <formula>NOT(ISERROR(SEARCH("RECUP DEBIT",AFA3)))</formula>
    </cfRule>
    <cfRule type="containsText" dxfId="30568" priority="1424" stopIfTrue="1" operator="containsText" text="Bonification">
      <formula>NOT(ISERROR(SEARCH("Bonification",AFA3)))</formula>
    </cfRule>
  </conditionalFormatting>
  <conditionalFormatting sqref="AEW3:AFA3">
    <cfRule type="expression" dxfId="30567" priority="1415" stopIfTrue="1">
      <formula>WEEKDAY(AEW$1)=1</formula>
    </cfRule>
    <cfRule type="expression" dxfId="30566" priority="1416" stopIfTrue="1">
      <formula>WEEKDAY(AEW$1)=7</formula>
    </cfRule>
    <cfRule type="containsText" dxfId="30565" priority="1417" stopIfTrue="1" operator="containsText" text="Maladie">
      <formula>NOT(ISERROR(SEARCH("Maladie",AEW3)))</formula>
    </cfRule>
    <cfRule type="endsWith" dxfId="30564" priority="1418" stopIfTrue="1" operator="endsWith" text="AT">
      <formula>RIGHT(AEW3,LEN("AT"))="AT"</formula>
    </cfRule>
    <cfRule type="containsText" dxfId="30563" priority="1419" stopIfTrue="1" operator="containsText" text="Congés">
      <formula>NOT(ISERROR(SEARCH("Congés",AEW3)))</formula>
    </cfRule>
    <cfRule type="containsText" dxfId="30562" priority="1420" stopIfTrue="1" operator="containsText" text="RTT">
      <formula>NOT(ISERROR(SEARCH("RTT",AEW3)))</formula>
    </cfRule>
    <cfRule type="containsText" dxfId="30561" priority="1421" stopIfTrue="1" operator="containsText" text="FORMATION">
      <formula>NOT(ISERROR(SEARCH("FORMATION",AEW3)))</formula>
    </cfRule>
    <cfRule type="containsText" dxfId="30560" priority="1422" stopIfTrue="1" operator="containsText" text="REPOS">
      <formula>NOT(ISERROR(SEARCH("REPOS",AEW3)))</formula>
    </cfRule>
  </conditionalFormatting>
  <conditionalFormatting sqref="AEW3:AFA3">
    <cfRule type="containsText" dxfId="30559" priority="1413" stopIfTrue="1" operator="containsText" text="RECUP DEBIT">
      <formula>NOT(ISERROR(SEARCH("RECUP DEBIT",AEW3)))</formula>
    </cfRule>
    <cfRule type="containsText" dxfId="30558" priority="1414" stopIfTrue="1" operator="containsText" text="Bonification">
      <formula>NOT(ISERROR(SEARCH("Bonification",AEW3)))</formula>
    </cfRule>
  </conditionalFormatting>
  <conditionalFormatting sqref="AEW3:AFA3">
    <cfRule type="containsText" dxfId="30557" priority="1411" stopIfTrue="1" operator="containsText" text="BONIFICATION">
      <formula>NOT(ISERROR(SEARCH("BONIFICATION",AEW3)))</formula>
    </cfRule>
    <cfRule type="containsText" dxfId="30556" priority="1412" stopIfTrue="1" operator="containsText" text="RECUP DEBIT">
      <formula>NOT(ISERROR(SEARCH("RECUP DEBIT",AEW3)))</formula>
    </cfRule>
  </conditionalFormatting>
  <conditionalFormatting sqref="AEW3:AFA3">
    <cfRule type="containsText" dxfId="30555" priority="1410" stopIfTrue="1" operator="containsText" text="ENFANT MALADE">
      <formula>NOT(ISERROR(SEARCH("ENFANT MALADE",AEW3)))</formula>
    </cfRule>
  </conditionalFormatting>
  <conditionalFormatting sqref="AEX3">
    <cfRule type="expression" dxfId="30554" priority="1402" stopIfTrue="1">
      <formula>WEEKDAY(AEX$1)=1</formula>
    </cfRule>
    <cfRule type="expression" dxfId="30553" priority="1403" stopIfTrue="1">
      <formula>WEEKDAY(AEX$1)=7</formula>
    </cfRule>
    <cfRule type="containsText" dxfId="30552" priority="1404" stopIfTrue="1" operator="containsText" text="Maladie">
      <formula>NOT(ISERROR(SEARCH("Maladie",AEX3)))</formula>
    </cfRule>
    <cfRule type="endsWith" dxfId="30551" priority="1405" stopIfTrue="1" operator="endsWith" text="AT">
      <formula>RIGHT(AEX3,LEN("AT"))="AT"</formula>
    </cfRule>
    <cfRule type="containsText" dxfId="30550" priority="1406" stopIfTrue="1" operator="containsText" text="Congés">
      <formula>NOT(ISERROR(SEARCH("Congés",AEX3)))</formula>
    </cfRule>
    <cfRule type="containsText" dxfId="30549" priority="1407" stopIfTrue="1" operator="containsText" text="RTT">
      <formula>NOT(ISERROR(SEARCH("RTT",AEX3)))</formula>
    </cfRule>
    <cfRule type="containsText" dxfId="30548" priority="1408" stopIfTrue="1" operator="containsText" text="FORMATION">
      <formula>NOT(ISERROR(SEARCH("FORMATION",AEX3)))</formula>
    </cfRule>
    <cfRule type="containsText" dxfId="30547" priority="1409" stopIfTrue="1" operator="containsText" text="REPOS">
      <formula>NOT(ISERROR(SEARCH("REPOS",AEX3)))</formula>
    </cfRule>
  </conditionalFormatting>
  <conditionalFormatting sqref="AEX3">
    <cfRule type="containsText" dxfId="30546" priority="1400" stopIfTrue="1" operator="containsText" text="RECUP DEBIT">
      <formula>NOT(ISERROR(SEARCH("RECUP DEBIT",AEX3)))</formula>
    </cfRule>
    <cfRule type="containsText" dxfId="30545" priority="1401" stopIfTrue="1" operator="containsText" text="Bonification">
      <formula>NOT(ISERROR(SEARCH("Bonification",AEX3)))</formula>
    </cfRule>
  </conditionalFormatting>
  <conditionalFormatting sqref="AFA3">
    <cfRule type="expression" dxfId="30544" priority="1392" stopIfTrue="1">
      <formula>WEEKDAY(AFA$1)=1</formula>
    </cfRule>
    <cfRule type="expression" dxfId="30543" priority="1393" stopIfTrue="1">
      <formula>WEEKDAY(AFA$1)=7</formula>
    </cfRule>
    <cfRule type="containsText" dxfId="30542" priority="1394" stopIfTrue="1" operator="containsText" text="Maladie">
      <formula>NOT(ISERROR(SEARCH("Maladie",AFA3)))</formula>
    </cfRule>
    <cfRule type="endsWith" dxfId="30541" priority="1395" stopIfTrue="1" operator="endsWith" text="AT">
      <formula>RIGHT(AFA3,LEN("AT"))="AT"</formula>
    </cfRule>
    <cfRule type="containsText" dxfId="30540" priority="1396" stopIfTrue="1" operator="containsText" text="Congés">
      <formula>NOT(ISERROR(SEARCH("Congés",AFA3)))</formula>
    </cfRule>
    <cfRule type="containsText" dxfId="30539" priority="1397" stopIfTrue="1" operator="containsText" text="RTT">
      <formula>NOT(ISERROR(SEARCH("RTT",AFA3)))</formula>
    </cfRule>
    <cfRule type="containsText" dxfId="30538" priority="1398" stopIfTrue="1" operator="containsText" text="FORMATION">
      <formula>NOT(ISERROR(SEARCH("FORMATION",AFA3)))</formula>
    </cfRule>
    <cfRule type="containsText" dxfId="30537" priority="1399" stopIfTrue="1" operator="containsText" text="REPOS">
      <formula>NOT(ISERROR(SEARCH("REPOS",AFA3)))</formula>
    </cfRule>
  </conditionalFormatting>
  <conditionalFormatting sqref="AFA3">
    <cfRule type="containsText" dxfId="30536" priority="1390" stopIfTrue="1" operator="containsText" text="RECUP DEBIT">
      <formula>NOT(ISERROR(SEARCH("RECUP DEBIT",AFA3)))</formula>
    </cfRule>
    <cfRule type="containsText" dxfId="30535" priority="1391" stopIfTrue="1" operator="containsText" text="Bonification">
      <formula>NOT(ISERROR(SEARCH("Bonification",AFA3)))</formula>
    </cfRule>
  </conditionalFormatting>
  <conditionalFormatting sqref="AEZ3">
    <cfRule type="expression" dxfId="30534" priority="1382" stopIfTrue="1">
      <formula>WEEKDAY(AEZ$1)=1</formula>
    </cfRule>
    <cfRule type="expression" dxfId="30533" priority="1383" stopIfTrue="1">
      <formula>WEEKDAY(AEZ$1)=7</formula>
    </cfRule>
    <cfRule type="containsText" dxfId="30532" priority="1384" stopIfTrue="1" operator="containsText" text="Maladie">
      <formula>NOT(ISERROR(SEARCH("Maladie",AEZ3)))</formula>
    </cfRule>
    <cfRule type="endsWith" dxfId="30531" priority="1385" stopIfTrue="1" operator="endsWith" text="AT">
      <formula>RIGHT(AEZ3,LEN("AT"))="AT"</formula>
    </cfRule>
    <cfRule type="containsText" dxfId="30530" priority="1386" stopIfTrue="1" operator="containsText" text="Congés">
      <formula>NOT(ISERROR(SEARCH("Congés",AEZ3)))</formula>
    </cfRule>
    <cfRule type="containsText" dxfId="30529" priority="1387" stopIfTrue="1" operator="containsText" text="RTT">
      <formula>NOT(ISERROR(SEARCH("RTT",AEZ3)))</formula>
    </cfRule>
    <cfRule type="containsText" dxfId="30528" priority="1388" stopIfTrue="1" operator="containsText" text="FORMATION">
      <formula>NOT(ISERROR(SEARCH("FORMATION",AEZ3)))</formula>
    </cfRule>
    <cfRule type="containsText" dxfId="30527" priority="1389" stopIfTrue="1" operator="containsText" text="REPOS">
      <formula>NOT(ISERROR(SEARCH("REPOS",AEZ3)))</formula>
    </cfRule>
  </conditionalFormatting>
  <conditionalFormatting sqref="AEZ3">
    <cfRule type="containsText" dxfId="30526" priority="1380" stopIfTrue="1" operator="containsText" text="RECUP DEBIT">
      <formula>NOT(ISERROR(SEARCH("RECUP DEBIT",AEZ3)))</formula>
    </cfRule>
    <cfRule type="containsText" dxfId="30525" priority="1381" stopIfTrue="1" operator="containsText" text="Bonification">
      <formula>NOT(ISERROR(SEARCH("Bonification",AEZ3)))</formula>
    </cfRule>
  </conditionalFormatting>
  <conditionalFormatting sqref="AEU3">
    <cfRule type="expression" dxfId="30524" priority="1372" stopIfTrue="1">
      <formula>WEEKDAY(AEU$1)=1</formula>
    </cfRule>
    <cfRule type="expression" dxfId="30523" priority="1373" stopIfTrue="1">
      <formula>WEEKDAY(AEU$1)=7</formula>
    </cfRule>
    <cfRule type="containsText" dxfId="30522" priority="1374" stopIfTrue="1" operator="containsText" text="Maladie">
      <formula>NOT(ISERROR(SEARCH("Maladie",AEU3)))</formula>
    </cfRule>
    <cfRule type="endsWith" dxfId="30521" priority="1375" stopIfTrue="1" operator="endsWith" text="AT">
      <formula>RIGHT(AEU3,LEN("AT"))="AT"</formula>
    </cfRule>
    <cfRule type="containsText" dxfId="30520" priority="1376" stopIfTrue="1" operator="containsText" text="Congés">
      <formula>NOT(ISERROR(SEARCH("Congés",AEU3)))</formula>
    </cfRule>
    <cfRule type="containsText" dxfId="30519" priority="1377" stopIfTrue="1" operator="containsText" text="RTT">
      <formula>NOT(ISERROR(SEARCH("RTT",AEU3)))</formula>
    </cfRule>
    <cfRule type="containsText" dxfId="30518" priority="1378" stopIfTrue="1" operator="containsText" text="FORMATION">
      <formula>NOT(ISERROR(SEARCH("FORMATION",AEU3)))</formula>
    </cfRule>
    <cfRule type="containsText" dxfId="30517" priority="1379" stopIfTrue="1" operator="containsText" text="REPOS">
      <formula>NOT(ISERROR(SEARCH("REPOS",AEU3)))</formula>
    </cfRule>
  </conditionalFormatting>
  <conditionalFormatting sqref="AEU3">
    <cfRule type="containsText" dxfId="30516" priority="1370" stopIfTrue="1" operator="containsText" text="RECUP DEBIT">
      <formula>NOT(ISERROR(SEARCH("RECUP DEBIT",AEU3)))</formula>
    </cfRule>
    <cfRule type="containsText" dxfId="30515" priority="1371" stopIfTrue="1" operator="containsText" text="Bonification">
      <formula>NOT(ISERROR(SEARCH("Bonification",AEU3)))</formula>
    </cfRule>
  </conditionalFormatting>
  <conditionalFormatting sqref="AEU3">
    <cfRule type="containsText" dxfId="30514" priority="1368" stopIfTrue="1" operator="containsText" text="BONIFICATION">
      <formula>NOT(ISERROR(SEARCH("BONIFICATION",AEU3)))</formula>
    </cfRule>
    <cfRule type="containsText" dxfId="30513" priority="1369" stopIfTrue="1" operator="containsText" text="RECUP DEBIT">
      <formula>NOT(ISERROR(SEARCH("RECUP DEBIT",AEU3)))</formula>
    </cfRule>
  </conditionalFormatting>
  <conditionalFormatting sqref="AEU3">
    <cfRule type="containsText" dxfId="30512" priority="1367" stopIfTrue="1" operator="containsText" text="ENFANT MALADE">
      <formula>NOT(ISERROR(SEARCH("ENFANT MALADE",AEU3)))</formula>
    </cfRule>
  </conditionalFormatting>
  <conditionalFormatting sqref="AEU3">
    <cfRule type="containsText" dxfId="30511" priority="1365" stopIfTrue="1" operator="containsText" text="RECUP DEBIT">
      <formula>NOT(ISERROR(SEARCH("RECUP DEBIT",AEU3)))</formula>
    </cfRule>
    <cfRule type="containsText" dxfId="30510" priority="1366" stopIfTrue="1" operator="containsText" text="Bonification">
      <formula>NOT(ISERROR(SEARCH("Bonification",AEU3)))</formula>
    </cfRule>
  </conditionalFormatting>
  <conditionalFormatting sqref="AEU3">
    <cfRule type="expression" dxfId="30509" priority="1357" stopIfTrue="1">
      <formula>WEEKDAY(AEN$1)=1</formula>
    </cfRule>
    <cfRule type="expression" dxfId="30508" priority="1358" stopIfTrue="1">
      <formula>WEEKDAY(AEN$1)=7</formula>
    </cfRule>
    <cfRule type="containsText" dxfId="30507" priority="1359" stopIfTrue="1" operator="containsText" text="Maladie">
      <formula>NOT(ISERROR(SEARCH("Maladie",AEU3)))</formula>
    </cfRule>
    <cfRule type="endsWith" dxfId="30506" priority="1360" stopIfTrue="1" operator="endsWith" text="AT">
      <formula>RIGHT(AEU3,LEN("AT"))="AT"</formula>
    </cfRule>
    <cfRule type="containsText" dxfId="30505" priority="1361" stopIfTrue="1" operator="containsText" text="Congés">
      <formula>NOT(ISERROR(SEARCH("Congés",AEU3)))</formula>
    </cfRule>
    <cfRule type="containsText" dxfId="30504" priority="1362" stopIfTrue="1" operator="containsText" text="RTT">
      <formula>NOT(ISERROR(SEARCH("RTT",AEU3)))</formula>
    </cfRule>
    <cfRule type="containsText" dxfId="30503" priority="1363" stopIfTrue="1" operator="containsText" text="REPOS">
      <formula>NOT(ISERROR(SEARCH("REPOS",AEU3)))</formula>
    </cfRule>
    <cfRule type="containsText" dxfId="30502" priority="1364" stopIfTrue="1" operator="containsText" text="FORMATION">
      <formula>NOT(ISERROR(SEARCH("FORMATION",AEU3)))</formula>
    </cfRule>
  </conditionalFormatting>
  <conditionalFormatting sqref="AEV3">
    <cfRule type="expression" dxfId="30501" priority="1349" stopIfTrue="1">
      <formula>WEEKDAY(AEV$1)=1</formula>
    </cfRule>
    <cfRule type="expression" dxfId="30500" priority="1350" stopIfTrue="1">
      <formula>WEEKDAY(AEV$1)=7</formula>
    </cfRule>
    <cfRule type="containsText" dxfId="30499" priority="1351" stopIfTrue="1" operator="containsText" text="Maladie">
      <formula>NOT(ISERROR(SEARCH("Maladie",AEV3)))</formula>
    </cfRule>
    <cfRule type="endsWith" dxfId="30498" priority="1352" stopIfTrue="1" operator="endsWith" text="AT">
      <formula>RIGHT(AEV3,LEN("AT"))="AT"</formula>
    </cfRule>
    <cfRule type="containsText" dxfId="30497" priority="1353" stopIfTrue="1" operator="containsText" text="Congés">
      <formula>NOT(ISERROR(SEARCH("Congés",AEV3)))</formula>
    </cfRule>
    <cfRule type="containsText" dxfId="30496" priority="1354" stopIfTrue="1" operator="containsText" text="RTT">
      <formula>NOT(ISERROR(SEARCH("RTT",AEV3)))</formula>
    </cfRule>
    <cfRule type="containsText" dxfId="30495" priority="1355" stopIfTrue="1" operator="containsText" text="FORMATION">
      <formula>NOT(ISERROR(SEARCH("FORMATION",AEV3)))</formula>
    </cfRule>
    <cfRule type="containsText" dxfId="30494" priority="1356" stopIfTrue="1" operator="containsText" text="REPOS">
      <formula>NOT(ISERROR(SEARCH("REPOS",AEV3)))</formula>
    </cfRule>
  </conditionalFormatting>
  <conditionalFormatting sqref="AEV3">
    <cfRule type="containsText" dxfId="30493" priority="1347" stopIfTrue="1" operator="containsText" text="RECUP DEBIT">
      <formula>NOT(ISERROR(SEARCH("RECUP DEBIT",AEV3)))</formula>
    </cfRule>
    <cfRule type="containsText" dxfId="30492" priority="1348" stopIfTrue="1" operator="containsText" text="Bonification">
      <formula>NOT(ISERROR(SEARCH("Bonification",AEV3)))</formula>
    </cfRule>
  </conditionalFormatting>
  <conditionalFormatting sqref="AEV3">
    <cfRule type="containsText" dxfId="30491" priority="1345" stopIfTrue="1" operator="containsText" text="BONIFICATION">
      <formula>NOT(ISERROR(SEARCH("BONIFICATION",AEV3)))</formula>
    </cfRule>
    <cfRule type="containsText" dxfId="30490" priority="1346" stopIfTrue="1" operator="containsText" text="RECUP DEBIT">
      <formula>NOT(ISERROR(SEARCH("RECUP DEBIT",AEV3)))</formula>
    </cfRule>
  </conditionalFormatting>
  <conditionalFormatting sqref="AEV3">
    <cfRule type="containsText" dxfId="30489" priority="1344" stopIfTrue="1" operator="containsText" text="ENFANT MALADE">
      <formula>NOT(ISERROR(SEARCH("ENFANT MALADE",AEV3)))</formula>
    </cfRule>
  </conditionalFormatting>
  <conditionalFormatting sqref="AEV3">
    <cfRule type="containsText" dxfId="30488" priority="1342" stopIfTrue="1" operator="containsText" text="RECUP DEBIT">
      <formula>NOT(ISERROR(SEARCH("RECUP DEBIT",AEV3)))</formula>
    </cfRule>
    <cfRule type="containsText" dxfId="30487" priority="1343" stopIfTrue="1" operator="containsText" text="Bonification">
      <formula>NOT(ISERROR(SEARCH("Bonification",AEV3)))</formula>
    </cfRule>
  </conditionalFormatting>
  <conditionalFormatting sqref="AEV3">
    <cfRule type="expression" dxfId="30486" priority="1334" stopIfTrue="1">
      <formula>WEEKDAY(AEO$1)=1</formula>
    </cfRule>
    <cfRule type="expression" dxfId="30485" priority="1335" stopIfTrue="1">
      <formula>WEEKDAY(AEO$1)=7</formula>
    </cfRule>
    <cfRule type="containsText" dxfId="30484" priority="1336" stopIfTrue="1" operator="containsText" text="Maladie">
      <formula>NOT(ISERROR(SEARCH("Maladie",AEV3)))</formula>
    </cfRule>
    <cfRule type="endsWith" dxfId="30483" priority="1337" stopIfTrue="1" operator="endsWith" text="AT">
      <formula>RIGHT(AEV3,LEN("AT"))="AT"</formula>
    </cfRule>
    <cfRule type="containsText" dxfId="30482" priority="1338" stopIfTrue="1" operator="containsText" text="Congés">
      <formula>NOT(ISERROR(SEARCH("Congés",AEV3)))</formula>
    </cfRule>
    <cfRule type="containsText" dxfId="30481" priority="1339" stopIfTrue="1" operator="containsText" text="RTT">
      <formula>NOT(ISERROR(SEARCH("RTT",AEV3)))</formula>
    </cfRule>
    <cfRule type="containsText" dxfId="30480" priority="1340" stopIfTrue="1" operator="containsText" text="REPOS">
      <formula>NOT(ISERROR(SEARCH("REPOS",AEV3)))</formula>
    </cfRule>
    <cfRule type="containsText" dxfId="30479" priority="1341" stopIfTrue="1" operator="containsText" text="FORMATION">
      <formula>NOT(ISERROR(SEARCH("FORMATION",AEV3)))</formula>
    </cfRule>
  </conditionalFormatting>
  <conditionalFormatting sqref="AFD3:AFH3">
    <cfRule type="expression" dxfId="30478" priority="1326" stopIfTrue="1">
      <formula>WEEKDAY(AFD$1)=1</formula>
    </cfRule>
    <cfRule type="expression" dxfId="30477" priority="1327" stopIfTrue="1">
      <formula>WEEKDAY(AFD$1)=7</formula>
    </cfRule>
    <cfRule type="containsText" dxfId="30476" priority="1328" stopIfTrue="1" operator="containsText" text="Maladie">
      <formula>NOT(ISERROR(SEARCH("Maladie",AFD3)))</formula>
    </cfRule>
    <cfRule type="endsWith" dxfId="30475" priority="1329" stopIfTrue="1" operator="endsWith" text="AT">
      <formula>RIGHT(AFD3,LEN("AT"))="AT"</formula>
    </cfRule>
    <cfRule type="containsText" dxfId="30474" priority="1330" stopIfTrue="1" operator="containsText" text="Congés">
      <formula>NOT(ISERROR(SEARCH("Congés",AFD3)))</formula>
    </cfRule>
    <cfRule type="containsText" dxfId="30473" priority="1331" stopIfTrue="1" operator="containsText" text="RTT">
      <formula>NOT(ISERROR(SEARCH("RTT",AFD3)))</formula>
    </cfRule>
    <cfRule type="containsText" dxfId="30472" priority="1332" stopIfTrue="1" operator="containsText" text="FORMATION">
      <formula>NOT(ISERROR(SEARCH("FORMATION",AFD3)))</formula>
    </cfRule>
    <cfRule type="containsText" dxfId="30471" priority="1333" stopIfTrue="1" operator="containsText" text="REPOS">
      <formula>NOT(ISERROR(SEARCH("REPOS",AFD3)))</formula>
    </cfRule>
  </conditionalFormatting>
  <conditionalFormatting sqref="AFD3:AFH3">
    <cfRule type="containsText" dxfId="30470" priority="1324" stopIfTrue="1" operator="containsText" text="RECUP DEBIT">
      <formula>NOT(ISERROR(SEARCH("RECUP DEBIT",AFD3)))</formula>
    </cfRule>
    <cfRule type="containsText" dxfId="30469" priority="1325" stopIfTrue="1" operator="containsText" text="Bonification">
      <formula>NOT(ISERROR(SEARCH("Bonification",AFD3)))</formula>
    </cfRule>
  </conditionalFormatting>
  <conditionalFormatting sqref="AFD3:AFH3">
    <cfRule type="containsText" dxfId="30468" priority="1322" stopIfTrue="1" operator="containsText" text="BONIFICATION">
      <formula>NOT(ISERROR(SEARCH("BONIFICATION",AFD3)))</formula>
    </cfRule>
    <cfRule type="containsText" dxfId="30467" priority="1323" stopIfTrue="1" operator="containsText" text="RECUP DEBIT">
      <formula>NOT(ISERROR(SEARCH("RECUP DEBIT",AFD3)))</formula>
    </cfRule>
  </conditionalFormatting>
  <conditionalFormatting sqref="AFD3:AFH3">
    <cfRule type="containsText" dxfId="30466" priority="1321" stopIfTrue="1" operator="containsText" text="ENFANT MALADE">
      <formula>NOT(ISERROR(SEARCH("ENFANT MALADE",AFD3)))</formula>
    </cfRule>
  </conditionalFormatting>
  <conditionalFormatting sqref="AFE3">
    <cfRule type="expression" dxfId="30465" priority="1313" stopIfTrue="1">
      <formula>WEEKDAY(AFE$1)=1</formula>
    </cfRule>
    <cfRule type="expression" dxfId="30464" priority="1314" stopIfTrue="1">
      <formula>WEEKDAY(AFE$1)=7</formula>
    </cfRule>
    <cfRule type="containsText" dxfId="30463" priority="1315" stopIfTrue="1" operator="containsText" text="Maladie">
      <formula>NOT(ISERROR(SEARCH("Maladie",AFE3)))</formula>
    </cfRule>
    <cfRule type="endsWith" dxfId="30462" priority="1316" stopIfTrue="1" operator="endsWith" text="AT">
      <formula>RIGHT(AFE3,LEN("AT"))="AT"</formula>
    </cfRule>
    <cfRule type="containsText" dxfId="30461" priority="1317" stopIfTrue="1" operator="containsText" text="Congés">
      <formula>NOT(ISERROR(SEARCH("Congés",AFE3)))</formula>
    </cfRule>
    <cfRule type="containsText" dxfId="30460" priority="1318" stopIfTrue="1" operator="containsText" text="RTT">
      <formula>NOT(ISERROR(SEARCH("RTT",AFE3)))</formula>
    </cfRule>
    <cfRule type="containsText" dxfId="30459" priority="1319" stopIfTrue="1" operator="containsText" text="FORMATION">
      <formula>NOT(ISERROR(SEARCH("FORMATION",AFE3)))</formula>
    </cfRule>
    <cfRule type="containsText" dxfId="30458" priority="1320" stopIfTrue="1" operator="containsText" text="REPOS">
      <formula>NOT(ISERROR(SEARCH("REPOS",AFE3)))</formula>
    </cfRule>
  </conditionalFormatting>
  <conditionalFormatting sqref="AFE3">
    <cfRule type="containsText" dxfId="30457" priority="1311" stopIfTrue="1" operator="containsText" text="RECUP DEBIT">
      <formula>NOT(ISERROR(SEARCH("RECUP DEBIT",AFE3)))</formula>
    </cfRule>
    <cfRule type="containsText" dxfId="30456" priority="1312" stopIfTrue="1" operator="containsText" text="Bonification">
      <formula>NOT(ISERROR(SEARCH("Bonification",AFE3)))</formula>
    </cfRule>
  </conditionalFormatting>
  <conditionalFormatting sqref="AFH3">
    <cfRule type="expression" dxfId="30455" priority="1303" stopIfTrue="1">
      <formula>WEEKDAY(AFH$1)=1</formula>
    </cfRule>
    <cfRule type="expression" dxfId="30454" priority="1304" stopIfTrue="1">
      <formula>WEEKDAY(AFH$1)=7</formula>
    </cfRule>
    <cfRule type="containsText" dxfId="30453" priority="1305" stopIfTrue="1" operator="containsText" text="Maladie">
      <formula>NOT(ISERROR(SEARCH("Maladie",AFH3)))</formula>
    </cfRule>
    <cfRule type="endsWith" dxfId="30452" priority="1306" stopIfTrue="1" operator="endsWith" text="AT">
      <formula>RIGHT(AFH3,LEN("AT"))="AT"</formula>
    </cfRule>
    <cfRule type="containsText" dxfId="30451" priority="1307" stopIfTrue="1" operator="containsText" text="Congés">
      <formula>NOT(ISERROR(SEARCH("Congés",AFH3)))</formula>
    </cfRule>
    <cfRule type="containsText" dxfId="30450" priority="1308" stopIfTrue="1" operator="containsText" text="RTT">
      <formula>NOT(ISERROR(SEARCH("RTT",AFH3)))</formula>
    </cfRule>
    <cfRule type="containsText" dxfId="30449" priority="1309" stopIfTrue="1" operator="containsText" text="FORMATION">
      <formula>NOT(ISERROR(SEARCH("FORMATION",AFH3)))</formula>
    </cfRule>
    <cfRule type="containsText" dxfId="30448" priority="1310" stopIfTrue="1" operator="containsText" text="REPOS">
      <formula>NOT(ISERROR(SEARCH("REPOS",AFH3)))</formula>
    </cfRule>
  </conditionalFormatting>
  <conditionalFormatting sqref="AFH3">
    <cfRule type="containsText" dxfId="30447" priority="1301" stopIfTrue="1" operator="containsText" text="RECUP DEBIT">
      <formula>NOT(ISERROR(SEARCH("RECUP DEBIT",AFH3)))</formula>
    </cfRule>
    <cfRule type="containsText" dxfId="30446" priority="1302" stopIfTrue="1" operator="containsText" text="Bonification">
      <formula>NOT(ISERROR(SEARCH("Bonification",AFH3)))</formula>
    </cfRule>
  </conditionalFormatting>
  <conditionalFormatting sqref="AFD3:AFH3">
    <cfRule type="expression" dxfId="30445" priority="1293" stopIfTrue="1">
      <formula>WEEKDAY(AFD$1)=1</formula>
    </cfRule>
    <cfRule type="expression" dxfId="30444" priority="1294" stopIfTrue="1">
      <formula>WEEKDAY(AFD$1)=7</formula>
    </cfRule>
    <cfRule type="containsText" dxfId="30443" priority="1295" stopIfTrue="1" operator="containsText" text="Maladie">
      <formula>NOT(ISERROR(SEARCH("Maladie",AFD3)))</formula>
    </cfRule>
    <cfRule type="endsWith" dxfId="30442" priority="1296" stopIfTrue="1" operator="endsWith" text="AT">
      <formula>RIGHT(AFD3,LEN("AT"))="AT"</formula>
    </cfRule>
    <cfRule type="containsText" dxfId="30441" priority="1297" stopIfTrue="1" operator="containsText" text="Congés">
      <formula>NOT(ISERROR(SEARCH("Congés",AFD3)))</formula>
    </cfRule>
    <cfRule type="containsText" dxfId="30440" priority="1298" stopIfTrue="1" operator="containsText" text="RTT">
      <formula>NOT(ISERROR(SEARCH("RTT",AFD3)))</formula>
    </cfRule>
    <cfRule type="containsText" dxfId="30439" priority="1299" stopIfTrue="1" operator="containsText" text="FORMATION">
      <formula>NOT(ISERROR(SEARCH("FORMATION",AFD3)))</formula>
    </cfRule>
    <cfRule type="containsText" dxfId="30438" priority="1300" stopIfTrue="1" operator="containsText" text="REPOS">
      <formula>NOT(ISERROR(SEARCH("REPOS",AFD3)))</formula>
    </cfRule>
  </conditionalFormatting>
  <conditionalFormatting sqref="AFD3:AFH3">
    <cfRule type="containsText" dxfId="30437" priority="1291" stopIfTrue="1" operator="containsText" text="RECUP DEBIT">
      <formula>NOT(ISERROR(SEARCH("RECUP DEBIT",AFD3)))</formula>
    </cfRule>
    <cfRule type="containsText" dxfId="30436" priority="1292" stopIfTrue="1" operator="containsText" text="Bonification">
      <formula>NOT(ISERROR(SEARCH("Bonification",AFD3)))</formula>
    </cfRule>
  </conditionalFormatting>
  <conditionalFormatting sqref="AFD3:AFH3">
    <cfRule type="containsText" dxfId="30435" priority="1289" stopIfTrue="1" operator="containsText" text="BONIFICATION">
      <formula>NOT(ISERROR(SEARCH("BONIFICATION",AFD3)))</formula>
    </cfRule>
    <cfRule type="containsText" dxfId="30434" priority="1290" stopIfTrue="1" operator="containsText" text="RECUP DEBIT">
      <formula>NOT(ISERROR(SEARCH("RECUP DEBIT",AFD3)))</formula>
    </cfRule>
  </conditionalFormatting>
  <conditionalFormatting sqref="AFD3:AFH3">
    <cfRule type="containsText" dxfId="30433" priority="1288" stopIfTrue="1" operator="containsText" text="ENFANT MALADE">
      <formula>NOT(ISERROR(SEARCH("ENFANT MALADE",AFD3)))</formula>
    </cfRule>
  </conditionalFormatting>
  <conditionalFormatting sqref="AFE3">
    <cfRule type="expression" dxfId="30432" priority="1280" stopIfTrue="1">
      <formula>WEEKDAY(AFE$1)=1</formula>
    </cfRule>
    <cfRule type="expression" dxfId="30431" priority="1281" stopIfTrue="1">
      <formula>WEEKDAY(AFE$1)=7</formula>
    </cfRule>
    <cfRule type="containsText" dxfId="30430" priority="1282" stopIfTrue="1" operator="containsText" text="Maladie">
      <formula>NOT(ISERROR(SEARCH("Maladie",AFE3)))</formula>
    </cfRule>
    <cfRule type="endsWith" dxfId="30429" priority="1283" stopIfTrue="1" operator="endsWith" text="AT">
      <formula>RIGHT(AFE3,LEN("AT"))="AT"</formula>
    </cfRule>
    <cfRule type="containsText" dxfId="30428" priority="1284" stopIfTrue="1" operator="containsText" text="Congés">
      <formula>NOT(ISERROR(SEARCH("Congés",AFE3)))</formula>
    </cfRule>
    <cfRule type="containsText" dxfId="30427" priority="1285" stopIfTrue="1" operator="containsText" text="RTT">
      <formula>NOT(ISERROR(SEARCH("RTT",AFE3)))</formula>
    </cfRule>
    <cfRule type="containsText" dxfId="30426" priority="1286" stopIfTrue="1" operator="containsText" text="FORMATION">
      <formula>NOT(ISERROR(SEARCH("FORMATION",AFE3)))</formula>
    </cfRule>
    <cfRule type="containsText" dxfId="30425" priority="1287" stopIfTrue="1" operator="containsText" text="REPOS">
      <formula>NOT(ISERROR(SEARCH("REPOS",AFE3)))</formula>
    </cfRule>
  </conditionalFormatting>
  <conditionalFormatting sqref="AFE3">
    <cfRule type="containsText" dxfId="30424" priority="1278" stopIfTrue="1" operator="containsText" text="RECUP DEBIT">
      <formula>NOT(ISERROR(SEARCH("RECUP DEBIT",AFE3)))</formula>
    </cfRule>
    <cfRule type="containsText" dxfId="30423" priority="1279" stopIfTrue="1" operator="containsText" text="Bonification">
      <formula>NOT(ISERROR(SEARCH("Bonification",AFE3)))</formula>
    </cfRule>
  </conditionalFormatting>
  <conditionalFormatting sqref="AFH3">
    <cfRule type="expression" dxfId="30422" priority="1270" stopIfTrue="1">
      <formula>WEEKDAY(AFH$1)=1</formula>
    </cfRule>
    <cfRule type="expression" dxfId="30421" priority="1271" stopIfTrue="1">
      <formula>WEEKDAY(AFH$1)=7</formula>
    </cfRule>
    <cfRule type="containsText" dxfId="30420" priority="1272" stopIfTrue="1" operator="containsText" text="Maladie">
      <formula>NOT(ISERROR(SEARCH("Maladie",AFH3)))</formula>
    </cfRule>
    <cfRule type="endsWith" dxfId="30419" priority="1273" stopIfTrue="1" operator="endsWith" text="AT">
      <formula>RIGHT(AFH3,LEN("AT"))="AT"</formula>
    </cfRule>
    <cfRule type="containsText" dxfId="30418" priority="1274" stopIfTrue="1" operator="containsText" text="Congés">
      <formula>NOT(ISERROR(SEARCH("Congés",AFH3)))</formula>
    </cfRule>
    <cfRule type="containsText" dxfId="30417" priority="1275" stopIfTrue="1" operator="containsText" text="RTT">
      <formula>NOT(ISERROR(SEARCH("RTT",AFH3)))</formula>
    </cfRule>
    <cfRule type="containsText" dxfId="30416" priority="1276" stopIfTrue="1" operator="containsText" text="FORMATION">
      <formula>NOT(ISERROR(SEARCH("FORMATION",AFH3)))</formula>
    </cfRule>
    <cfRule type="containsText" dxfId="30415" priority="1277" stopIfTrue="1" operator="containsText" text="REPOS">
      <formula>NOT(ISERROR(SEARCH("REPOS",AFH3)))</formula>
    </cfRule>
  </conditionalFormatting>
  <conditionalFormatting sqref="AFH3">
    <cfRule type="containsText" dxfId="30414" priority="1268" stopIfTrue="1" operator="containsText" text="RECUP DEBIT">
      <formula>NOT(ISERROR(SEARCH("RECUP DEBIT",AFH3)))</formula>
    </cfRule>
    <cfRule type="containsText" dxfId="30413" priority="1269" stopIfTrue="1" operator="containsText" text="Bonification">
      <formula>NOT(ISERROR(SEARCH("Bonification",AFH3)))</formula>
    </cfRule>
  </conditionalFormatting>
  <conditionalFormatting sqref="AFG3">
    <cfRule type="expression" dxfId="30412" priority="1260" stopIfTrue="1">
      <formula>WEEKDAY(AFG$1)=1</formula>
    </cfRule>
    <cfRule type="expression" dxfId="30411" priority="1261" stopIfTrue="1">
      <formula>WEEKDAY(AFG$1)=7</formula>
    </cfRule>
    <cfRule type="containsText" dxfId="30410" priority="1262" stopIfTrue="1" operator="containsText" text="Maladie">
      <formula>NOT(ISERROR(SEARCH("Maladie",AFG3)))</formula>
    </cfRule>
    <cfRule type="endsWith" dxfId="30409" priority="1263" stopIfTrue="1" operator="endsWith" text="AT">
      <formula>RIGHT(AFG3,LEN("AT"))="AT"</formula>
    </cfRule>
    <cfRule type="containsText" dxfId="30408" priority="1264" stopIfTrue="1" operator="containsText" text="Congés">
      <formula>NOT(ISERROR(SEARCH("Congés",AFG3)))</formula>
    </cfRule>
    <cfRule type="containsText" dxfId="30407" priority="1265" stopIfTrue="1" operator="containsText" text="RTT">
      <formula>NOT(ISERROR(SEARCH("RTT",AFG3)))</formula>
    </cfRule>
    <cfRule type="containsText" dxfId="30406" priority="1266" stopIfTrue="1" operator="containsText" text="FORMATION">
      <formula>NOT(ISERROR(SEARCH("FORMATION",AFG3)))</formula>
    </cfRule>
    <cfRule type="containsText" dxfId="30405" priority="1267" stopIfTrue="1" operator="containsText" text="REPOS">
      <formula>NOT(ISERROR(SEARCH("REPOS",AFG3)))</formula>
    </cfRule>
  </conditionalFormatting>
  <conditionalFormatting sqref="AFG3">
    <cfRule type="containsText" dxfId="30404" priority="1258" stopIfTrue="1" operator="containsText" text="RECUP DEBIT">
      <formula>NOT(ISERROR(SEARCH("RECUP DEBIT",AFG3)))</formula>
    </cfRule>
    <cfRule type="containsText" dxfId="30403" priority="1259" stopIfTrue="1" operator="containsText" text="Bonification">
      <formula>NOT(ISERROR(SEARCH("Bonification",AFG3)))</formula>
    </cfRule>
  </conditionalFormatting>
  <conditionalFormatting sqref="AFB3">
    <cfRule type="expression" dxfId="30402" priority="1250" stopIfTrue="1">
      <formula>WEEKDAY(AFB$1)=1</formula>
    </cfRule>
    <cfRule type="expression" dxfId="30401" priority="1251" stopIfTrue="1">
      <formula>WEEKDAY(AFB$1)=7</formula>
    </cfRule>
    <cfRule type="containsText" dxfId="30400" priority="1252" stopIfTrue="1" operator="containsText" text="Maladie">
      <formula>NOT(ISERROR(SEARCH("Maladie",AFB3)))</formula>
    </cfRule>
    <cfRule type="endsWith" dxfId="30399" priority="1253" stopIfTrue="1" operator="endsWith" text="AT">
      <formula>RIGHT(AFB3,LEN("AT"))="AT"</formula>
    </cfRule>
    <cfRule type="containsText" dxfId="30398" priority="1254" stopIfTrue="1" operator="containsText" text="Congés">
      <formula>NOT(ISERROR(SEARCH("Congés",AFB3)))</formula>
    </cfRule>
    <cfRule type="containsText" dxfId="30397" priority="1255" stopIfTrue="1" operator="containsText" text="RTT">
      <formula>NOT(ISERROR(SEARCH("RTT",AFB3)))</formula>
    </cfRule>
    <cfRule type="containsText" dxfId="30396" priority="1256" stopIfTrue="1" operator="containsText" text="FORMATION">
      <formula>NOT(ISERROR(SEARCH("FORMATION",AFB3)))</formula>
    </cfRule>
    <cfRule type="containsText" dxfId="30395" priority="1257" stopIfTrue="1" operator="containsText" text="REPOS">
      <formula>NOT(ISERROR(SEARCH("REPOS",AFB3)))</formula>
    </cfRule>
  </conditionalFormatting>
  <conditionalFormatting sqref="AFB3">
    <cfRule type="containsText" dxfId="30394" priority="1248" stopIfTrue="1" operator="containsText" text="RECUP DEBIT">
      <formula>NOT(ISERROR(SEARCH("RECUP DEBIT",AFB3)))</formula>
    </cfRule>
    <cfRule type="containsText" dxfId="30393" priority="1249" stopIfTrue="1" operator="containsText" text="Bonification">
      <formula>NOT(ISERROR(SEARCH("Bonification",AFB3)))</formula>
    </cfRule>
  </conditionalFormatting>
  <conditionalFormatting sqref="AFB3">
    <cfRule type="containsText" dxfId="30392" priority="1246" stopIfTrue="1" operator="containsText" text="BONIFICATION">
      <formula>NOT(ISERROR(SEARCH("BONIFICATION",AFB3)))</formula>
    </cfRule>
    <cfRule type="containsText" dxfId="30391" priority="1247" stopIfTrue="1" operator="containsText" text="RECUP DEBIT">
      <formula>NOT(ISERROR(SEARCH("RECUP DEBIT",AFB3)))</formula>
    </cfRule>
  </conditionalFormatting>
  <conditionalFormatting sqref="AFB3">
    <cfRule type="containsText" dxfId="30390" priority="1245" stopIfTrue="1" operator="containsText" text="ENFANT MALADE">
      <formula>NOT(ISERROR(SEARCH("ENFANT MALADE",AFB3)))</formula>
    </cfRule>
  </conditionalFormatting>
  <conditionalFormatting sqref="AFB3">
    <cfRule type="containsText" dxfId="30389" priority="1243" stopIfTrue="1" operator="containsText" text="RECUP DEBIT">
      <formula>NOT(ISERROR(SEARCH("RECUP DEBIT",AFB3)))</formula>
    </cfRule>
    <cfRule type="containsText" dxfId="30388" priority="1244" stopIfTrue="1" operator="containsText" text="Bonification">
      <formula>NOT(ISERROR(SEARCH("Bonification",AFB3)))</formula>
    </cfRule>
  </conditionalFormatting>
  <conditionalFormatting sqref="AFB3">
    <cfRule type="expression" dxfId="30387" priority="1235" stopIfTrue="1">
      <formula>WEEKDAY(AEU$1)=1</formula>
    </cfRule>
    <cfRule type="expression" dxfId="30386" priority="1236" stopIfTrue="1">
      <formula>WEEKDAY(AEU$1)=7</formula>
    </cfRule>
    <cfRule type="containsText" dxfId="30385" priority="1237" stopIfTrue="1" operator="containsText" text="Maladie">
      <formula>NOT(ISERROR(SEARCH("Maladie",AFB3)))</formula>
    </cfRule>
    <cfRule type="endsWith" dxfId="30384" priority="1238" stopIfTrue="1" operator="endsWith" text="AT">
      <formula>RIGHT(AFB3,LEN("AT"))="AT"</formula>
    </cfRule>
    <cfRule type="containsText" dxfId="30383" priority="1239" stopIfTrue="1" operator="containsText" text="Congés">
      <formula>NOT(ISERROR(SEARCH("Congés",AFB3)))</formula>
    </cfRule>
    <cfRule type="containsText" dxfId="30382" priority="1240" stopIfTrue="1" operator="containsText" text="RTT">
      <formula>NOT(ISERROR(SEARCH("RTT",AFB3)))</formula>
    </cfRule>
    <cfRule type="containsText" dxfId="30381" priority="1241" stopIfTrue="1" operator="containsText" text="REPOS">
      <formula>NOT(ISERROR(SEARCH("REPOS",AFB3)))</formula>
    </cfRule>
    <cfRule type="containsText" dxfId="30380" priority="1242" stopIfTrue="1" operator="containsText" text="FORMATION">
      <formula>NOT(ISERROR(SEARCH("FORMATION",AFB3)))</formula>
    </cfRule>
  </conditionalFormatting>
  <conditionalFormatting sqref="AFC3">
    <cfRule type="expression" dxfId="30379" priority="1227" stopIfTrue="1">
      <formula>WEEKDAY(AFC$1)=1</formula>
    </cfRule>
    <cfRule type="expression" dxfId="30378" priority="1228" stopIfTrue="1">
      <formula>WEEKDAY(AFC$1)=7</formula>
    </cfRule>
    <cfRule type="containsText" dxfId="30377" priority="1229" stopIfTrue="1" operator="containsText" text="Maladie">
      <formula>NOT(ISERROR(SEARCH("Maladie",AFC3)))</formula>
    </cfRule>
    <cfRule type="endsWith" dxfId="30376" priority="1230" stopIfTrue="1" operator="endsWith" text="AT">
      <formula>RIGHT(AFC3,LEN("AT"))="AT"</formula>
    </cfRule>
    <cfRule type="containsText" dxfId="30375" priority="1231" stopIfTrue="1" operator="containsText" text="Congés">
      <formula>NOT(ISERROR(SEARCH("Congés",AFC3)))</formula>
    </cfRule>
    <cfRule type="containsText" dxfId="30374" priority="1232" stopIfTrue="1" operator="containsText" text="RTT">
      <formula>NOT(ISERROR(SEARCH("RTT",AFC3)))</formula>
    </cfRule>
    <cfRule type="containsText" dxfId="30373" priority="1233" stopIfTrue="1" operator="containsText" text="FORMATION">
      <formula>NOT(ISERROR(SEARCH("FORMATION",AFC3)))</formula>
    </cfRule>
    <cfRule type="containsText" dxfId="30372" priority="1234" stopIfTrue="1" operator="containsText" text="REPOS">
      <formula>NOT(ISERROR(SEARCH("REPOS",AFC3)))</formula>
    </cfRule>
  </conditionalFormatting>
  <conditionalFormatting sqref="AFC3">
    <cfRule type="containsText" dxfId="30371" priority="1225" stopIfTrue="1" operator="containsText" text="RECUP DEBIT">
      <formula>NOT(ISERROR(SEARCH("RECUP DEBIT",AFC3)))</formula>
    </cfRule>
    <cfRule type="containsText" dxfId="30370" priority="1226" stopIfTrue="1" operator="containsText" text="Bonification">
      <formula>NOT(ISERROR(SEARCH("Bonification",AFC3)))</formula>
    </cfRule>
  </conditionalFormatting>
  <conditionalFormatting sqref="AFC3">
    <cfRule type="containsText" dxfId="30369" priority="1223" stopIfTrue="1" operator="containsText" text="BONIFICATION">
      <formula>NOT(ISERROR(SEARCH("BONIFICATION",AFC3)))</formula>
    </cfRule>
    <cfRule type="containsText" dxfId="30368" priority="1224" stopIfTrue="1" operator="containsText" text="RECUP DEBIT">
      <formula>NOT(ISERROR(SEARCH("RECUP DEBIT",AFC3)))</formula>
    </cfRule>
  </conditionalFormatting>
  <conditionalFormatting sqref="AFC3">
    <cfRule type="containsText" dxfId="30367" priority="1222" stopIfTrue="1" operator="containsText" text="ENFANT MALADE">
      <formula>NOT(ISERROR(SEARCH("ENFANT MALADE",AFC3)))</formula>
    </cfRule>
  </conditionalFormatting>
  <conditionalFormatting sqref="AFC3">
    <cfRule type="containsText" dxfId="30366" priority="1220" stopIfTrue="1" operator="containsText" text="RECUP DEBIT">
      <formula>NOT(ISERROR(SEARCH("RECUP DEBIT",AFC3)))</formula>
    </cfRule>
    <cfRule type="containsText" dxfId="30365" priority="1221" stopIfTrue="1" operator="containsText" text="Bonification">
      <formula>NOT(ISERROR(SEARCH("Bonification",AFC3)))</formula>
    </cfRule>
  </conditionalFormatting>
  <conditionalFormatting sqref="AFC3">
    <cfRule type="expression" dxfId="30364" priority="1212" stopIfTrue="1">
      <formula>WEEKDAY(AEV$1)=1</formula>
    </cfRule>
    <cfRule type="expression" dxfId="30363" priority="1213" stopIfTrue="1">
      <formula>WEEKDAY(AEV$1)=7</formula>
    </cfRule>
    <cfRule type="containsText" dxfId="30362" priority="1214" stopIfTrue="1" operator="containsText" text="Maladie">
      <formula>NOT(ISERROR(SEARCH("Maladie",AFC3)))</formula>
    </cfRule>
    <cfRule type="endsWith" dxfId="30361" priority="1215" stopIfTrue="1" operator="endsWith" text="AT">
      <formula>RIGHT(AFC3,LEN("AT"))="AT"</formula>
    </cfRule>
    <cfRule type="containsText" dxfId="30360" priority="1216" stopIfTrue="1" operator="containsText" text="Congés">
      <formula>NOT(ISERROR(SEARCH("Congés",AFC3)))</formula>
    </cfRule>
    <cfRule type="containsText" dxfId="30359" priority="1217" stopIfTrue="1" operator="containsText" text="RTT">
      <formula>NOT(ISERROR(SEARCH("RTT",AFC3)))</formula>
    </cfRule>
    <cfRule type="containsText" dxfId="30358" priority="1218" stopIfTrue="1" operator="containsText" text="REPOS">
      <formula>NOT(ISERROR(SEARCH("REPOS",AFC3)))</formula>
    </cfRule>
    <cfRule type="containsText" dxfId="30357" priority="1219" stopIfTrue="1" operator="containsText" text="FORMATION">
      <formula>NOT(ISERROR(SEARCH("FORMATION",AFC3)))</formula>
    </cfRule>
  </conditionalFormatting>
  <conditionalFormatting sqref="AFL3:AFO3">
    <cfRule type="expression" dxfId="30356" priority="1204" stopIfTrue="1">
      <formula>WEEKDAY(AFL$1)=1</formula>
    </cfRule>
    <cfRule type="expression" dxfId="30355" priority="1205" stopIfTrue="1">
      <formula>WEEKDAY(AFL$1)=7</formula>
    </cfRule>
    <cfRule type="containsText" dxfId="30354" priority="1206" stopIfTrue="1" operator="containsText" text="Maladie">
      <formula>NOT(ISERROR(SEARCH("Maladie",AFL3)))</formula>
    </cfRule>
    <cfRule type="endsWith" dxfId="30353" priority="1207" stopIfTrue="1" operator="endsWith" text="AT">
      <formula>RIGHT(AFL3,LEN("AT"))="AT"</formula>
    </cfRule>
    <cfRule type="containsText" dxfId="30352" priority="1208" stopIfTrue="1" operator="containsText" text="Congés">
      <formula>NOT(ISERROR(SEARCH("Congés",AFL3)))</formula>
    </cfRule>
    <cfRule type="containsText" dxfId="30351" priority="1209" stopIfTrue="1" operator="containsText" text="RTT">
      <formula>NOT(ISERROR(SEARCH("RTT",AFL3)))</formula>
    </cfRule>
    <cfRule type="containsText" dxfId="30350" priority="1210" stopIfTrue="1" operator="containsText" text="FORMATION">
      <formula>NOT(ISERROR(SEARCH("FORMATION",AFL3)))</formula>
    </cfRule>
    <cfRule type="containsText" dxfId="30349" priority="1211" stopIfTrue="1" operator="containsText" text="REPOS">
      <formula>NOT(ISERROR(SEARCH("REPOS",AFL3)))</formula>
    </cfRule>
  </conditionalFormatting>
  <conditionalFormatting sqref="AFL3:AFO3">
    <cfRule type="containsText" dxfId="30348" priority="1202" stopIfTrue="1" operator="containsText" text="RECUP DEBIT">
      <formula>NOT(ISERROR(SEARCH("RECUP DEBIT",AFL3)))</formula>
    </cfRule>
    <cfRule type="containsText" dxfId="30347" priority="1203" stopIfTrue="1" operator="containsText" text="Bonification">
      <formula>NOT(ISERROR(SEARCH("Bonification",AFL3)))</formula>
    </cfRule>
  </conditionalFormatting>
  <conditionalFormatting sqref="AFL3:AFO3">
    <cfRule type="containsText" dxfId="30346" priority="1200" stopIfTrue="1" operator="containsText" text="BONIFICATION">
      <formula>NOT(ISERROR(SEARCH("BONIFICATION",AFL3)))</formula>
    </cfRule>
    <cfRule type="containsText" dxfId="30345" priority="1201" stopIfTrue="1" operator="containsText" text="RECUP DEBIT">
      <formula>NOT(ISERROR(SEARCH("RECUP DEBIT",AFL3)))</formula>
    </cfRule>
  </conditionalFormatting>
  <conditionalFormatting sqref="AFL3:AFO3">
    <cfRule type="containsText" dxfId="30344" priority="1199" stopIfTrue="1" operator="containsText" text="ENFANT MALADE">
      <formula>NOT(ISERROR(SEARCH("ENFANT MALADE",AFL3)))</formula>
    </cfRule>
  </conditionalFormatting>
  <conditionalFormatting sqref="AFL3">
    <cfRule type="expression" dxfId="30343" priority="1191" stopIfTrue="1">
      <formula>WEEKDAY(AFL$1)=1</formula>
    </cfRule>
    <cfRule type="expression" dxfId="30342" priority="1192" stopIfTrue="1">
      <formula>WEEKDAY(AFL$1)=7</formula>
    </cfRule>
    <cfRule type="containsText" dxfId="30341" priority="1193" stopIfTrue="1" operator="containsText" text="Maladie">
      <formula>NOT(ISERROR(SEARCH("Maladie",AFL3)))</formula>
    </cfRule>
    <cfRule type="endsWith" dxfId="30340" priority="1194" stopIfTrue="1" operator="endsWith" text="AT">
      <formula>RIGHT(AFL3,LEN("AT"))="AT"</formula>
    </cfRule>
    <cfRule type="containsText" dxfId="30339" priority="1195" stopIfTrue="1" operator="containsText" text="Congés">
      <formula>NOT(ISERROR(SEARCH("Congés",AFL3)))</formula>
    </cfRule>
    <cfRule type="containsText" dxfId="30338" priority="1196" stopIfTrue="1" operator="containsText" text="RTT">
      <formula>NOT(ISERROR(SEARCH("RTT",AFL3)))</formula>
    </cfRule>
    <cfRule type="containsText" dxfId="30337" priority="1197" stopIfTrue="1" operator="containsText" text="FORMATION">
      <formula>NOT(ISERROR(SEARCH("FORMATION",AFL3)))</formula>
    </cfRule>
    <cfRule type="containsText" dxfId="30336" priority="1198" stopIfTrue="1" operator="containsText" text="REPOS">
      <formula>NOT(ISERROR(SEARCH("REPOS",AFL3)))</formula>
    </cfRule>
  </conditionalFormatting>
  <conditionalFormatting sqref="AFL3">
    <cfRule type="containsText" dxfId="30335" priority="1189" stopIfTrue="1" operator="containsText" text="RECUP DEBIT">
      <formula>NOT(ISERROR(SEARCH("RECUP DEBIT",AFL3)))</formula>
    </cfRule>
    <cfRule type="containsText" dxfId="30334" priority="1190" stopIfTrue="1" operator="containsText" text="Bonification">
      <formula>NOT(ISERROR(SEARCH("Bonification",AFL3)))</formula>
    </cfRule>
  </conditionalFormatting>
  <conditionalFormatting sqref="AFO3">
    <cfRule type="expression" dxfId="30333" priority="1181" stopIfTrue="1">
      <formula>WEEKDAY(AFO$1)=1</formula>
    </cfRule>
    <cfRule type="expression" dxfId="30332" priority="1182" stopIfTrue="1">
      <formula>WEEKDAY(AFO$1)=7</formula>
    </cfRule>
    <cfRule type="containsText" dxfId="30331" priority="1183" stopIfTrue="1" operator="containsText" text="Maladie">
      <formula>NOT(ISERROR(SEARCH("Maladie",AFO3)))</formula>
    </cfRule>
    <cfRule type="endsWith" dxfId="30330" priority="1184" stopIfTrue="1" operator="endsWith" text="AT">
      <formula>RIGHT(AFO3,LEN("AT"))="AT"</formula>
    </cfRule>
    <cfRule type="containsText" dxfId="30329" priority="1185" stopIfTrue="1" operator="containsText" text="Congés">
      <formula>NOT(ISERROR(SEARCH("Congés",AFO3)))</formula>
    </cfRule>
    <cfRule type="containsText" dxfId="30328" priority="1186" stopIfTrue="1" operator="containsText" text="RTT">
      <formula>NOT(ISERROR(SEARCH("RTT",AFO3)))</formula>
    </cfRule>
    <cfRule type="containsText" dxfId="30327" priority="1187" stopIfTrue="1" operator="containsText" text="FORMATION">
      <formula>NOT(ISERROR(SEARCH("FORMATION",AFO3)))</formula>
    </cfRule>
    <cfRule type="containsText" dxfId="30326" priority="1188" stopIfTrue="1" operator="containsText" text="REPOS">
      <formula>NOT(ISERROR(SEARCH("REPOS",AFO3)))</formula>
    </cfRule>
  </conditionalFormatting>
  <conditionalFormatting sqref="AFO3">
    <cfRule type="containsText" dxfId="30325" priority="1179" stopIfTrue="1" operator="containsText" text="RECUP DEBIT">
      <formula>NOT(ISERROR(SEARCH("RECUP DEBIT",AFO3)))</formula>
    </cfRule>
    <cfRule type="containsText" dxfId="30324" priority="1180" stopIfTrue="1" operator="containsText" text="Bonification">
      <formula>NOT(ISERROR(SEARCH("Bonification",AFO3)))</formula>
    </cfRule>
  </conditionalFormatting>
  <conditionalFormatting sqref="AFL3:AFO3">
    <cfRule type="expression" dxfId="30323" priority="1171" stopIfTrue="1">
      <formula>WEEKDAY(AFL$1)=1</formula>
    </cfRule>
    <cfRule type="expression" dxfId="30322" priority="1172" stopIfTrue="1">
      <formula>WEEKDAY(AFL$1)=7</formula>
    </cfRule>
    <cfRule type="containsText" dxfId="30321" priority="1173" stopIfTrue="1" operator="containsText" text="Maladie">
      <formula>NOT(ISERROR(SEARCH("Maladie",AFL3)))</formula>
    </cfRule>
    <cfRule type="endsWith" dxfId="30320" priority="1174" stopIfTrue="1" operator="endsWith" text="AT">
      <formula>RIGHT(AFL3,LEN("AT"))="AT"</formula>
    </cfRule>
    <cfRule type="containsText" dxfId="30319" priority="1175" stopIfTrue="1" operator="containsText" text="Congés">
      <formula>NOT(ISERROR(SEARCH("Congés",AFL3)))</formula>
    </cfRule>
    <cfRule type="containsText" dxfId="30318" priority="1176" stopIfTrue="1" operator="containsText" text="RTT">
      <formula>NOT(ISERROR(SEARCH("RTT",AFL3)))</formula>
    </cfRule>
    <cfRule type="containsText" dxfId="30317" priority="1177" stopIfTrue="1" operator="containsText" text="FORMATION">
      <formula>NOT(ISERROR(SEARCH("FORMATION",AFL3)))</formula>
    </cfRule>
    <cfRule type="containsText" dxfId="30316" priority="1178" stopIfTrue="1" operator="containsText" text="REPOS">
      <formula>NOT(ISERROR(SEARCH("REPOS",AFL3)))</formula>
    </cfRule>
  </conditionalFormatting>
  <conditionalFormatting sqref="AFL3:AFO3">
    <cfRule type="containsText" dxfId="30315" priority="1169" stopIfTrue="1" operator="containsText" text="RECUP DEBIT">
      <formula>NOT(ISERROR(SEARCH("RECUP DEBIT",AFL3)))</formula>
    </cfRule>
    <cfRule type="containsText" dxfId="30314" priority="1170" stopIfTrue="1" operator="containsText" text="Bonification">
      <formula>NOT(ISERROR(SEARCH("Bonification",AFL3)))</formula>
    </cfRule>
  </conditionalFormatting>
  <conditionalFormatting sqref="AFL3:AFO3">
    <cfRule type="containsText" dxfId="30313" priority="1167" stopIfTrue="1" operator="containsText" text="BONIFICATION">
      <formula>NOT(ISERROR(SEARCH("BONIFICATION",AFL3)))</formula>
    </cfRule>
    <cfRule type="containsText" dxfId="30312" priority="1168" stopIfTrue="1" operator="containsText" text="RECUP DEBIT">
      <formula>NOT(ISERROR(SEARCH("RECUP DEBIT",AFL3)))</formula>
    </cfRule>
  </conditionalFormatting>
  <conditionalFormatting sqref="AFL3:AFO3">
    <cfRule type="containsText" dxfId="30311" priority="1166" stopIfTrue="1" operator="containsText" text="ENFANT MALADE">
      <formula>NOT(ISERROR(SEARCH("ENFANT MALADE",AFL3)))</formula>
    </cfRule>
  </conditionalFormatting>
  <conditionalFormatting sqref="AFL3">
    <cfRule type="expression" dxfId="30310" priority="1158" stopIfTrue="1">
      <formula>WEEKDAY(AFL$1)=1</formula>
    </cfRule>
    <cfRule type="expression" dxfId="30309" priority="1159" stopIfTrue="1">
      <formula>WEEKDAY(AFL$1)=7</formula>
    </cfRule>
    <cfRule type="containsText" dxfId="30308" priority="1160" stopIfTrue="1" operator="containsText" text="Maladie">
      <formula>NOT(ISERROR(SEARCH("Maladie",AFL3)))</formula>
    </cfRule>
    <cfRule type="endsWith" dxfId="30307" priority="1161" stopIfTrue="1" operator="endsWith" text="AT">
      <formula>RIGHT(AFL3,LEN("AT"))="AT"</formula>
    </cfRule>
    <cfRule type="containsText" dxfId="30306" priority="1162" stopIfTrue="1" operator="containsText" text="Congés">
      <formula>NOT(ISERROR(SEARCH("Congés",AFL3)))</formula>
    </cfRule>
    <cfRule type="containsText" dxfId="30305" priority="1163" stopIfTrue="1" operator="containsText" text="RTT">
      <formula>NOT(ISERROR(SEARCH("RTT",AFL3)))</formula>
    </cfRule>
    <cfRule type="containsText" dxfId="30304" priority="1164" stopIfTrue="1" operator="containsText" text="FORMATION">
      <formula>NOT(ISERROR(SEARCH("FORMATION",AFL3)))</formula>
    </cfRule>
    <cfRule type="containsText" dxfId="30303" priority="1165" stopIfTrue="1" operator="containsText" text="REPOS">
      <formula>NOT(ISERROR(SEARCH("REPOS",AFL3)))</formula>
    </cfRule>
  </conditionalFormatting>
  <conditionalFormatting sqref="AFL3">
    <cfRule type="containsText" dxfId="30302" priority="1156" stopIfTrue="1" operator="containsText" text="RECUP DEBIT">
      <formula>NOT(ISERROR(SEARCH("RECUP DEBIT",AFL3)))</formula>
    </cfRule>
    <cfRule type="containsText" dxfId="30301" priority="1157" stopIfTrue="1" operator="containsText" text="Bonification">
      <formula>NOT(ISERROR(SEARCH("Bonification",AFL3)))</formula>
    </cfRule>
  </conditionalFormatting>
  <conditionalFormatting sqref="AFO3">
    <cfRule type="expression" dxfId="30300" priority="1148" stopIfTrue="1">
      <formula>WEEKDAY(AFO$1)=1</formula>
    </cfRule>
    <cfRule type="expression" dxfId="30299" priority="1149" stopIfTrue="1">
      <formula>WEEKDAY(AFO$1)=7</formula>
    </cfRule>
    <cfRule type="containsText" dxfId="30298" priority="1150" stopIfTrue="1" operator="containsText" text="Maladie">
      <formula>NOT(ISERROR(SEARCH("Maladie",AFO3)))</formula>
    </cfRule>
    <cfRule type="endsWith" dxfId="30297" priority="1151" stopIfTrue="1" operator="endsWith" text="AT">
      <formula>RIGHT(AFO3,LEN("AT"))="AT"</formula>
    </cfRule>
    <cfRule type="containsText" dxfId="30296" priority="1152" stopIfTrue="1" operator="containsText" text="Congés">
      <formula>NOT(ISERROR(SEARCH("Congés",AFO3)))</formula>
    </cfRule>
    <cfRule type="containsText" dxfId="30295" priority="1153" stopIfTrue="1" operator="containsText" text="RTT">
      <formula>NOT(ISERROR(SEARCH("RTT",AFO3)))</formula>
    </cfRule>
    <cfRule type="containsText" dxfId="30294" priority="1154" stopIfTrue="1" operator="containsText" text="FORMATION">
      <formula>NOT(ISERROR(SEARCH("FORMATION",AFO3)))</formula>
    </cfRule>
    <cfRule type="containsText" dxfId="30293" priority="1155" stopIfTrue="1" operator="containsText" text="REPOS">
      <formula>NOT(ISERROR(SEARCH("REPOS",AFO3)))</formula>
    </cfRule>
  </conditionalFormatting>
  <conditionalFormatting sqref="AFO3">
    <cfRule type="containsText" dxfId="30292" priority="1146" stopIfTrue="1" operator="containsText" text="RECUP DEBIT">
      <formula>NOT(ISERROR(SEARCH("RECUP DEBIT",AFO3)))</formula>
    </cfRule>
    <cfRule type="containsText" dxfId="30291" priority="1147" stopIfTrue="1" operator="containsText" text="Bonification">
      <formula>NOT(ISERROR(SEARCH("Bonification",AFO3)))</formula>
    </cfRule>
  </conditionalFormatting>
  <conditionalFormatting sqref="AFN3">
    <cfRule type="expression" dxfId="30290" priority="1138" stopIfTrue="1">
      <formula>WEEKDAY(AFN$1)=1</formula>
    </cfRule>
    <cfRule type="expression" dxfId="30289" priority="1139" stopIfTrue="1">
      <formula>WEEKDAY(AFN$1)=7</formula>
    </cfRule>
    <cfRule type="containsText" dxfId="30288" priority="1140" stopIfTrue="1" operator="containsText" text="Maladie">
      <formula>NOT(ISERROR(SEARCH("Maladie",AFN3)))</formula>
    </cfRule>
    <cfRule type="endsWith" dxfId="30287" priority="1141" stopIfTrue="1" operator="endsWith" text="AT">
      <formula>RIGHT(AFN3,LEN("AT"))="AT"</formula>
    </cfRule>
    <cfRule type="containsText" dxfId="30286" priority="1142" stopIfTrue="1" operator="containsText" text="Congés">
      <formula>NOT(ISERROR(SEARCH("Congés",AFN3)))</formula>
    </cfRule>
    <cfRule type="containsText" dxfId="30285" priority="1143" stopIfTrue="1" operator="containsText" text="RTT">
      <formula>NOT(ISERROR(SEARCH("RTT",AFN3)))</formula>
    </cfRule>
    <cfRule type="containsText" dxfId="30284" priority="1144" stopIfTrue="1" operator="containsText" text="FORMATION">
      <formula>NOT(ISERROR(SEARCH("FORMATION",AFN3)))</formula>
    </cfRule>
    <cfRule type="containsText" dxfId="30283" priority="1145" stopIfTrue="1" operator="containsText" text="REPOS">
      <formula>NOT(ISERROR(SEARCH("REPOS",AFN3)))</formula>
    </cfRule>
  </conditionalFormatting>
  <conditionalFormatting sqref="AFN3">
    <cfRule type="containsText" dxfId="30282" priority="1136" stopIfTrue="1" operator="containsText" text="RECUP DEBIT">
      <formula>NOT(ISERROR(SEARCH("RECUP DEBIT",AFN3)))</formula>
    </cfRule>
    <cfRule type="containsText" dxfId="30281" priority="1137" stopIfTrue="1" operator="containsText" text="Bonification">
      <formula>NOT(ISERROR(SEARCH("Bonification",AFN3)))</formula>
    </cfRule>
  </conditionalFormatting>
  <conditionalFormatting sqref="AFR3:AFV3">
    <cfRule type="expression" dxfId="30280" priority="1128" stopIfTrue="1">
      <formula>WEEKDAY(AFR$1)=1</formula>
    </cfRule>
    <cfRule type="expression" dxfId="30279" priority="1129" stopIfTrue="1">
      <formula>WEEKDAY(AFR$1)=7</formula>
    </cfRule>
    <cfRule type="containsText" dxfId="30278" priority="1130" stopIfTrue="1" operator="containsText" text="Maladie">
      <formula>NOT(ISERROR(SEARCH("Maladie",AFR3)))</formula>
    </cfRule>
    <cfRule type="endsWith" dxfId="30277" priority="1131" stopIfTrue="1" operator="endsWith" text="AT">
      <formula>RIGHT(AFR3,LEN("AT"))="AT"</formula>
    </cfRule>
    <cfRule type="containsText" dxfId="30276" priority="1132" stopIfTrue="1" operator="containsText" text="Congés">
      <formula>NOT(ISERROR(SEARCH("Congés",AFR3)))</formula>
    </cfRule>
    <cfRule type="containsText" dxfId="30275" priority="1133" stopIfTrue="1" operator="containsText" text="RTT">
      <formula>NOT(ISERROR(SEARCH("RTT",AFR3)))</formula>
    </cfRule>
    <cfRule type="containsText" dxfId="30274" priority="1134" stopIfTrue="1" operator="containsText" text="FORMATION">
      <formula>NOT(ISERROR(SEARCH("FORMATION",AFR3)))</formula>
    </cfRule>
    <cfRule type="containsText" dxfId="30273" priority="1135" stopIfTrue="1" operator="containsText" text="REPOS">
      <formula>NOT(ISERROR(SEARCH("REPOS",AFR3)))</formula>
    </cfRule>
  </conditionalFormatting>
  <conditionalFormatting sqref="AFR3:AFV3">
    <cfRule type="containsText" dxfId="30272" priority="1126" stopIfTrue="1" operator="containsText" text="RECUP DEBIT">
      <formula>NOT(ISERROR(SEARCH("RECUP DEBIT",AFR3)))</formula>
    </cfRule>
    <cfRule type="containsText" dxfId="30271" priority="1127" stopIfTrue="1" operator="containsText" text="Bonification">
      <formula>NOT(ISERROR(SEARCH("Bonification",AFR3)))</formula>
    </cfRule>
  </conditionalFormatting>
  <conditionalFormatting sqref="AFR3:AFV3">
    <cfRule type="containsText" dxfId="30270" priority="1124" stopIfTrue="1" operator="containsText" text="BONIFICATION">
      <formula>NOT(ISERROR(SEARCH("BONIFICATION",AFR3)))</formula>
    </cfRule>
    <cfRule type="containsText" dxfId="30269" priority="1125" stopIfTrue="1" operator="containsText" text="RECUP DEBIT">
      <formula>NOT(ISERROR(SEARCH("RECUP DEBIT",AFR3)))</formula>
    </cfRule>
  </conditionalFormatting>
  <conditionalFormatting sqref="AFR3:AFV3">
    <cfRule type="containsText" dxfId="30268" priority="1123" stopIfTrue="1" operator="containsText" text="ENFANT MALADE">
      <formula>NOT(ISERROR(SEARCH("ENFANT MALADE",AFR3)))</formula>
    </cfRule>
  </conditionalFormatting>
  <conditionalFormatting sqref="AFS3">
    <cfRule type="expression" dxfId="30267" priority="1115" stopIfTrue="1">
      <formula>WEEKDAY(AFS$1)=1</formula>
    </cfRule>
    <cfRule type="expression" dxfId="30266" priority="1116" stopIfTrue="1">
      <formula>WEEKDAY(AFS$1)=7</formula>
    </cfRule>
    <cfRule type="containsText" dxfId="30265" priority="1117" stopIfTrue="1" operator="containsText" text="Maladie">
      <formula>NOT(ISERROR(SEARCH("Maladie",AFS3)))</formula>
    </cfRule>
    <cfRule type="endsWith" dxfId="30264" priority="1118" stopIfTrue="1" operator="endsWith" text="AT">
      <formula>RIGHT(AFS3,LEN("AT"))="AT"</formula>
    </cfRule>
    <cfRule type="containsText" dxfId="30263" priority="1119" stopIfTrue="1" operator="containsText" text="Congés">
      <formula>NOT(ISERROR(SEARCH("Congés",AFS3)))</formula>
    </cfRule>
    <cfRule type="containsText" dxfId="30262" priority="1120" stopIfTrue="1" operator="containsText" text="RTT">
      <formula>NOT(ISERROR(SEARCH("RTT",AFS3)))</formula>
    </cfRule>
    <cfRule type="containsText" dxfId="30261" priority="1121" stopIfTrue="1" operator="containsText" text="FORMATION">
      <formula>NOT(ISERROR(SEARCH("FORMATION",AFS3)))</formula>
    </cfRule>
    <cfRule type="containsText" dxfId="30260" priority="1122" stopIfTrue="1" operator="containsText" text="REPOS">
      <formula>NOT(ISERROR(SEARCH("REPOS",AFS3)))</formula>
    </cfRule>
  </conditionalFormatting>
  <conditionalFormatting sqref="AFS3">
    <cfRule type="containsText" dxfId="30259" priority="1113" stopIfTrue="1" operator="containsText" text="RECUP DEBIT">
      <formula>NOT(ISERROR(SEARCH("RECUP DEBIT",AFS3)))</formula>
    </cfRule>
    <cfRule type="containsText" dxfId="30258" priority="1114" stopIfTrue="1" operator="containsText" text="Bonification">
      <formula>NOT(ISERROR(SEARCH("Bonification",AFS3)))</formula>
    </cfRule>
  </conditionalFormatting>
  <conditionalFormatting sqref="AFV3">
    <cfRule type="expression" dxfId="30257" priority="1105" stopIfTrue="1">
      <formula>WEEKDAY(AFV$1)=1</formula>
    </cfRule>
    <cfRule type="expression" dxfId="30256" priority="1106" stopIfTrue="1">
      <formula>WEEKDAY(AFV$1)=7</formula>
    </cfRule>
    <cfRule type="containsText" dxfId="30255" priority="1107" stopIfTrue="1" operator="containsText" text="Maladie">
      <formula>NOT(ISERROR(SEARCH("Maladie",AFV3)))</formula>
    </cfRule>
    <cfRule type="endsWith" dxfId="30254" priority="1108" stopIfTrue="1" operator="endsWith" text="AT">
      <formula>RIGHT(AFV3,LEN("AT"))="AT"</formula>
    </cfRule>
    <cfRule type="containsText" dxfId="30253" priority="1109" stopIfTrue="1" operator="containsText" text="Congés">
      <formula>NOT(ISERROR(SEARCH("Congés",AFV3)))</formula>
    </cfRule>
    <cfRule type="containsText" dxfId="30252" priority="1110" stopIfTrue="1" operator="containsText" text="RTT">
      <formula>NOT(ISERROR(SEARCH("RTT",AFV3)))</formula>
    </cfRule>
    <cfRule type="containsText" dxfId="30251" priority="1111" stopIfTrue="1" operator="containsText" text="FORMATION">
      <formula>NOT(ISERROR(SEARCH("FORMATION",AFV3)))</formula>
    </cfRule>
    <cfRule type="containsText" dxfId="30250" priority="1112" stopIfTrue="1" operator="containsText" text="REPOS">
      <formula>NOT(ISERROR(SEARCH("REPOS",AFV3)))</formula>
    </cfRule>
  </conditionalFormatting>
  <conditionalFormatting sqref="AFV3">
    <cfRule type="containsText" dxfId="30249" priority="1103" stopIfTrue="1" operator="containsText" text="RECUP DEBIT">
      <formula>NOT(ISERROR(SEARCH("RECUP DEBIT",AFV3)))</formula>
    </cfRule>
    <cfRule type="containsText" dxfId="30248" priority="1104" stopIfTrue="1" operator="containsText" text="Bonification">
      <formula>NOT(ISERROR(SEARCH("Bonification",AFV3)))</formula>
    </cfRule>
  </conditionalFormatting>
  <conditionalFormatting sqref="AFR3:AFV3">
    <cfRule type="expression" dxfId="30247" priority="1095" stopIfTrue="1">
      <formula>WEEKDAY(AFR$1)=1</formula>
    </cfRule>
    <cfRule type="expression" dxfId="30246" priority="1096" stopIfTrue="1">
      <formula>WEEKDAY(AFR$1)=7</formula>
    </cfRule>
    <cfRule type="containsText" dxfId="30245" priority="1097" stopIfTrue="1" operator="containsText" text="Maladie">
      <formula>NOT(ISERROR(SEARCH("Maladie",AFR3)))</formula>
    </cfRule>
    <cfRule type="endsWith" dxfId="30244" priority="1098" stopIfTrue="1" operator="endsWith" text="AT">
      <formula>RIGHT(AFR3,LEN("AT"))="AT"</formula>
    </cfRule>
    <cfRule type="containsText" dxfId="30243" priority="1099" stopIfTrue="1" operator="containsText" text="Congés">
      <formula>NOT(ISERROR(SEARCH("Congés",AFR3)))</formula>
    </cfRule>
    <cfRule type="containsText" dxfId="30242" priority="1100" stopIfTrue="1" operator="containsText" text="RTT">
      <formula>NOT(ISERROR(SEARCH("RTT",AFR3)))</formula>
    </cfRule>
    <cfRule type="containsText" dxfId="30241" priority="1101" stopIfTrue="1" operator="containsText" text="FORMATION">
      <formula>NOT(ISERROR(SEARCH("FORMATION",AFR3)))</formula>
    </cfRule>
    <cfRule type="containsText" dxfId="30240" priority="1102" stopIfTrue="1" operator="containsText" text="REPOS">
      <formula>NOT(ISERROR(SEARCH("REPOS",AFR3)))</formula>
    </cfRule>
  </conditionalFormatting>
  <conditionalFormatting sqref="AFR3:AFV3">
    <cfRule type="containsText" dxfId="30239" priority="1093" stopIfTrue="1" operator="containsText" text="RECUP DEBIT">
      <formula>NOT(ISERROR(SEARCH("RECUP DEBIT",AFR3)))</formula>
    </cfRule>
    <cfRule type="containsText" dxfId="30238" priority="1094" stopIfTrue="1" operator="containsText" text="Bonification">
      <formula>NOT(ISERROR(SEARCH("Bonification",AFR3)))</formula>
    </cfRule>
  </conditionalFormatting>
  <conditionalFormatting sqref="AFR3:AFV3">
    <cfRule type="containsText" dxfId="30237" priority="1091" stopIfTrue="1" operator="containsText" text="BONIFICATION">
      <formula>NOT(ISERROR(SEARCH("BONIFICATION",AFR3)))</formula>
    </cfRule>
    <cfRule type="containsText" dxfId="30236" priority="1092" stopIfTrue="1" operator="containsText" text="RECUP DEBIT">
      <formula>NOT(ISERROR(SEARCH("RECUP DEBIT",AFR3)))</formula>
    </cfRule>
  </conditionalFormatting>
  <conditionalFormatting sqref="AFR3:AFV3">
    <cfRule type="containsText" dxfId="30235" priority="1090" stopIfTrue="1" operator="containsText" text="ENFANT MALADE">
      <formula>NOT(ISERROR(SEARCH("ENFANT MALADE",AFR3)))</formula>
    </cfRule>
  </conditionalFormatting>
  <conditionalFormatting sqref="AFS3">
    <cfRule type="expression" dxfId="30234" priority="1082" stopIfTrue="1">
      <formula>WEEKDAY(AFS$1)=1</formula>
    </cfRule>
    <cfRule type="expression" dxfId="30233" priority="1083" stopIfTrue="1">
      <formula>WEEKDAY(AFS$1)=7</formula>
    </cfRule>
    <cfRule type="containsText" dxfId="30232" priority="1084" stopIfTrue="1" operator="containsText" text="Maladie">
      <formula>NOT(ISERROR(SEARCH("Maladie",AFS3)))</formula>
    </cfRule>
    <cfRule type="endsWith" dxfId="30231" priority="1085" stopIfTrue="1" operator="endsWith" text="AT">
      <formula>RIGHT(AFS3,LEN("AT"))="AT"</formula>
    </cfRule>
    <cfRule type="containsText" dxfId="30230" priority="1086" stopIfTrue="1" operator="containsText" text="Congés">
      <formula>NOT(ISERROR(SEARCH("Congés",AFS3)))</formula>
    </cfRule>
    <cfRule type="containsText" dxfId="30229" priority="1087" stopIfTrue="1" operator="containsText" text="RTT">
      <formula>NOT(ISERROR(SEARCH("RTT",AFS3)))</formula>
    </cfRule>
    <cfRule type="containsText" dxfId="30228" priority="1088" stopIfTrue="1" operator="containsText" text="FORMATION">
      <formula>NOT(ISERROR(SEARCH("FORMATION",AFS3)))</formula>
    </cfRule>
    <cfRule type="containsText" dxfId="30227" priority="1089" stopIfTrue="1" operator="containsText" text="REPOS">
      <formula>NOT(ISERROR(SEARCH("REPOS",AFS3)))</formula>
    </cfRule>
  </conditionalFormatting>
  <conditionalFormatting sqref="AFS3">
    <cfRule type="containsText" dxfId="30226" priority="1080" stopIfTrue="1" operator="containsText" text="RECUP DEBIT">
      <formula>NOT(ISERROR(SEARCH("RECUP DEBIT",AFS3)))</formula>
    </cfRule>
    <cfRule type="containsText" dxfId="30225" priority="1081" stopIfTrue="1" operator="containsText" text="Bonification">
      <formula>NOT(ISERROR(SEARCH("Bonification",AFS3)))</formula>
    </cfRule>
  </conditionalFormatting>
  <conditionalFormatting sqref="AFV3">
    <cfRule type="expression" dxfId="30224" priority="1072" stopIfTrue="1">
      <formula>WEEKDAY(AFV$1)=1</formula>
    </cfRule>
    <cfRule type="expression" dxfId="30223" priority="1073" stopIfTrue="1">
      <formula>WEEKDAY(AFV$1)=7</formula>
    </cfRule>
    <cfRule type="containsText" dxfId="30222" priority="1074" stopIfTrue="1" operator="containsText" text="Maladie">
      <formula>NOT(ISERROR(SEARCH("Maladie",AFV3)))</formula>
    </cfRule>
    <cfRule type="endsWith" dxfId="30221" priority="1075" stopIfTrue="1" operator="endsWith" text="AT">
      <formula>RIGHT(AFV3,LEN("AT"))="AT"</formula>
    </cfRule>
    <cfRule type="containsText" dxfId="30220" priority="1076" stopIfTrue="1" operator="containsText" text="Congés">
      <formula>NOT(ISERROR(SEARCH("Congés",AFV3)))</formula>
    </cfRule>
    <cfRule type="containsText" dxfId="30219" priority="1077" stopIfTrue="1" operator="containsText" text="RTT">
      <formula>NOT(ISERROR(SEARCH("RTT",AFV3)))</formula>
    </cfRule>
    <cfRule type="containsText" dxfId="30218" priority="1078" stopIfTrue="1" operator="containsText" text="FORMATION">
      <formula>NOT(ISERROR(SEARCH("FORMATION",AFV3)))</formula>
    </cfRule>
    <cfRule type="containsText" dxfId="30217" priority="1079" stopIfTrue="1" operator="containsText" text="REPOS">
      <formula>NOT(ISERROR(SEARCH("REPOS",AFV3)))</formula>
    </cfRule>
  </conditionalFormatting>
  <conditionalFormatting sqref="AFV3">
    <cfRule type="containsText" dxfId="30216" priority="1070" stopIfTrue="1" operator="containsText" text="RECUP DEBIT">
      <formula>NOT(ISERROR(SEARCH("RECUP DEBIT",AFV3)))</formula>
    </cfRule>
    <cfRule type="containsText" dxfId="30215" priority="1071" stopIfTrue="1" operator="containsText" text="Bonification">
      <formula>NOT(ISERROR(SEARCH("Bonification",AFV3)))</formula>
    </cfRule>
  </conditionalFormatting>
  <conditionalFormatting sqref="AFU3">
    <cfRule type="expression" dxfId="30214" priority="1062" stopIfTrue="1">
      <formula>WEEKDAY(AFU$1)=1</formula>
    </cfRule>
    <cfRule type="expression" dxfId="30213" priority="1063" stopIfTrue="1">
      <formula>WEEKDAY(AFU$1)=7</formula>
    </cfRule>
    <cfRule type="containsText" dxfId="30212" priority="1064" stopIfTrue="1" operator="containsText" text="Maladie">
      <formula>NOT(ISERROR(SEARCH("Maladie",AFU3)))</formula>
    </cfRule>
    <cfRule type="endsWith" dxfId="30211" priority="1065" stopIfTrue="1" operator="endsWith" text="AT">
      <formula>RIGHT(AFU3,LEN("AT"))="AT"</formula>
    </cfRule>
    <cfRule type="containsText" dxfId="30210" priority="1066" stopIfTrue="1" operator="containsText" text="Congés">
      <formula>NOT(ISERROR(SEARCH("Congés",AFU3)))</formula>
    </cfRule>
    <cfRule type="containsText" dxfId="30209" priority="1067" stopIfTrue="1" operator="containsText" text="RTT">
      <formula>NOT(ISERROR(SEARCH("RTT",AFU3)))</formula>
    </cfRule>
    <cfRule type="containsText" dxfId="30208" priority="1068" stopIfTrue="1" operator="containsText" text="FORMATION">
      <formula>NOT(ISERROR(SEARCH("FORMATION",AFU3)))</formula>
    </cfRule>
    <cfRule type="containsText" dxfId="30207" priority="1069" stopIfTrue="1" operator="containsText" text="REPOS">
      <formula>NOT(ISERROR(SEARCH("REPOS",AFU3)))</formula>
    </cfRule>
  </conditionalFormatting>
  <conditionalFormatting sqref="AFU3">
    <cfRule type="containsText" dxfId="30206" priority="1060" stopIfTrue="1" operator="containsText" text="RECUP DEBIT">
      <formula>NOT(ISERROR(SEARCH("RECUP DEBIT",AFU3)))</formula>
    </cfRule>
    <cfRule type="containsText" dxfId="30205" priority="1061" stopIfTrue="1" operator="containsText" text="Bonification">
      <formula>NOT(ISERROR(SEARCH("Bonification",AFU3)))</formula>
    </cfRule>
  </conditionalFormatting>
  <conditionalFormatting sqref="AFP3">
    <cfRule type="expression" dxfId="30204" priority="1052" stopIfTrue="1">
      <formula>WEEKDAY(AFP$1)=1</formula>
    </cfRule>
    <cfRule type="expression" dxfId="30203" priority="1053" stopIfTrue="1">
      <formula>WEEKDAY(AFP$1)=7</formula>
    </cfRule>
    <cfRule type="containsText" dxfId="30202" priority="1054" stopIfTrue="1" operator="containsText" text="Maladie">
      <formula>NOT(ISERROR(SEARCH("Maladie",AFP3)))</formula>
    </cfRule>
    <cfRule type="endsWith" dxfId="30201" priority="1055" stopIfTrue="1" operator="endsWith" text="AT">
      <formula>RIGHT(AFP3,LEN("AT"))="AT"</formula>
    </cfRule>
    <cfRule type="containsText" dxfId="30200" priority="1056" stopIfTrue="1" operator="containsText" text="Congés">
      <formula>NOT(ISERROR(SEARCH("Congés",AFP3)))</formula>
    </cfRule>
    <cfRule type="containsText" dxfId="30199" priority="1057" stopIfTrue="1" operator="containsText" text="RTT">
      <formula>NOT(ISERROR(SEARCH("RTT",AFP3)))</formula>
    </cfRule>
    <cfRule type="containsText" dxfId="30198" priority="1058" stopIfTrue="1" operator="containsText" text="FORMATION">
      <formula>NOT(ISERROR(SEARCH("FORMATION",AFP3)))</formula>
    </cfRule>
    <cfRule type="containsText" dxfId="30197" priority="1059" stopIfTrue="1" operator="containsText" text="REPOS">
      <formula>NOT(ISERROR(SEARCH("REPOS",AFP3)))</formula>
    </cfRule>
  </conditionalFormatting>
  <conditionalFormatting sqref="AFP3">
    <cfRule type="containsText" dxfId="30196" priority="1050" stopIfTrue="1" operator="containsText" text="RECUP DEBIT">
      <formula>NOT(ISERROR(SEARCH("RECUP DEBIT",AFP3)))</formula>
    </cfRule>
    <cfRule type="containsText" dxfId="30195" priority="1051" stopIfTrue="1" operator="containsText" text="Bonification">
      <formula>NOT(ISERROR(SEARCH("Bonification",AFP3)))</formula>
    </cfRule>
  </conditionalFormatting>
  <conditionalFormatting sqref="AFP3">
    <cfRule type="containsText" dxfId="30194" priority="1048" stopIfTrue="1" operator="containsText" text="BONIFICATION">
      <formula>NOT(ISERROR(SEARCH("BONIFICATION",AFP3)))</formula>
    </cfRule>
    <cfRule type="containsText" dxfId="30193" priority="1049" stopIfTrue="1" operator="containsText" text="RECUP DEBIT">
      <formula>NOT(ISERROR(SEARCH("RECUP DEBIT",AFP3)))</formula>
    </cfRule>
  </conditionalFormatting>
  <conditionalFormatting sqref="AFP3">
    <cfRule type="containsText" dxfId="30192" priority="1047" stopIfTrue="1" operator="containsText" text="ENFANT MALADE">
      <formula>NOT(ISERROR(SEARCH("ENFANT MALADE",AFP3)))</formula>
    </cfRule>
  </conditionalFormatting>
  <conditionalFormatting sqref="AFP3">
    <cfRule type="containsText" dxfId="30191" priority="1045" stopIfTrue="1" operator="containsText" text="RECUP DEBIT">
      <formula>NOT(ISERROR(SEARCH("RECUP DEBIT",AFP3)))</formula>
    </cfRule>
    <cfRule type="containsText" dxfId="30190" priority="1046" stopIfTrue="1" operator="containsText" text="Bonification">
      <formula>NOT(ISERROR(SEARCH("Bonification",AFP3)))</formula>
    </cfRule>
  </conditionalFormatting>
  <conditionalFormatting sqref="AFP3">
    <cfRule type="expression" dxfId="30189" priority="1037" stopIfTrue="1">
      <formula>WEEKDAY(AFI$1)=1</formula>
    </cfRule>
    <cfRule type="expression" dxfId="30188" priority="1038" stopIfTrue="1">
      <formula>WEEKDAY(AFI$1)=7</formula>
    </cfRule>
    <cfRule type="containsText" dxfId="30187" priority="1039" stopIfTrue="1" operator="containsText" text="Maladie">
      <formula>NOT(ISERROR(SEARCH("Maladie",AFP3)))</formula>
    </cfRule>
    <cfRule type="endsWith" dxfId="30186" priority="1040" stopIfTrue="1" operator="endsWith" text="AT">
      <formula>RIGHT(AFP3,LEN("AT"))="AT"</formula>
    </cfRule>
    <cfRule type="containsText" dxfId="30185" priority="1041" stopIfTrue="1" operator="containsText" text="Congés">
      <formula>NOT(ISERROR(SEARCH("Congés",AFP3)))</formula>
    </cfRule>
    <cfRule type="containsText" dxfId="30184" priority="1042" stopIfTrue="1" operator="containsText" text="RTT">
      <formula>NOT(ISERROR(SEARCH("RTT",AFP3)))</formula>
    </cfRule>
    <cfRule type="containsText" dxfId="30183" priority="1043" stopIfTrue="1" operator="containsText" text="REPOS">
      <formula>NOT(ISERROR(SEARCH("REPOS",AFP3)))</formula>
    </cfRule>
    <cfRule type="containsText" dxfId="30182" priority="1044" stopIfTrue="1" operator="containsText" text="FORMATION">
      <formula>NOT(ISERROR(SEARCH("FORMATION",AFP3)))</formula>
    </cfRule>
  </conditionalFormatting>
  <conditionalFormatting sqref="AFQ3">
    <cfRule type="expression" dxfId="30181" priority="1029" stopIfTrue="1">
      <formula>WEEKDAY(AFQ$1)=1</formula>
    </cfRule>
    <cfRule type="expression" dxfId="30180" priority="1030" stopIfTrue="1">
      <formula>WEEKDAY(AFQ$1)=7</formula>
    </cfRule>
    <cfRule type="containsText" dxfId="30179" priority="1031" stopIfTrue="1" operator="containsText" text="Maladie">
      <formula>NOT(ISERROR(SEARCH("Maladie",AFQ3)))</formula>
    </cfRule>
    <cfRule type="endsWith" dxfId="30178" priority="1032" stopIfTrue="1" operator="endsWith" text="AT">
      <formula>RIGHT(AFQ3,LEN("AT"))="AT"</formula>
    </cfRule>
    <cfRule type="containsText" dxfId="30177" priority="1033" stopIfTrue="1" operator="containsText" text="Congés">
      <formula>NOT(ISERROR(SEARCH("Congés",AFQ3)))</formula>
    </cfRule>
    <cfRule type="containsText" dxfId="30176" priority="1034" stopIfTrue="1" operator="containsText" text="RTT">
      <formula>NOT(ISERROR(SEARCH("RTT",AFQ3)))</formula>
    </cfRule>
    <cfRule type="containsText" dxfId="30175" priority="1035" stopIfTrue="1" operator="containsText" text="FORMATION">
      <formula>NOT(ISERROR(SEARCH("FORMATION",AFQ3)))</formula>
    </cfRule>
    <cfRule type="containsText" dxfId="30174" priority="1036" stopIfTrue="1" operator="containsText" text="REPOS">
      <formula>NOT(ISERROR(SEARCH("REPOS",AFQ3)))</formula>
    </cfRule>
  </conditionalFormatting>
  <conditionalFormatting sqref="AFQ3">
    <cfRule type="containsText" dxfId="30173" priority="1027" stopIfTrue="1" operator="containsText" text="RECUP DEBIT">
      <formula>NOT(ISERROR(SEARCH("RECUP DEBIT",AFQ3)))</formula>
    </cfRule>
    <cfRule type="containsText" dxfId="30172" priority="1028" stopIfTrue="1" operator="containsText" text="Bonification">
      <formula>NOT(ISERROR(SEARCH("Bonification",AFQ3)))</formula>
    </cfRule>
  </conditionalFormatting>
  <conditionalFormatting sqref="AFQ3">
    <cfRule type="containsText" dxfId="30171" priority="1025" stopIfTrue="1" operator="containsText" text="BONIFICATION">
      <formula>NOT(ISERROR(SEARCH("BONIFICATION",AFQ3)))</formula>
    </cfRule>
    <cfRule type="containsText" dxfId="30170" priority="1026" stopIfTrue="1" operator="containsText" text="RECUP DEBIT">
      <formula>NOT(ISERROR(SEARCH("RECUP DEBIT",AFQ3)))</formula>
    </cfRule>
  </conditionalFormatting>
  <conditionalFormatting sqref="AFQ3">
    <cfRule type="containsText" dxfId="30169" priority="1024" stopIfTrue="1" operator="containsText" text="ENFANT MALADE">
      <formula>NOT(ISERROR(SEARCH("ENFANT MALADE",AFQ3)))</formula>
    </cfRule>
  </conditionalFormatting>
  <conditionalFormatting sqref="AFQ3">
    <cfRule type="containsText" dxfId="30168" priority="1022" stopIfTrue="1" operator="containsText" text="RECUP DEBIT">
      <formula>NOT(ISERROR(SEARCH("RECUP DEBIT",AFQ3)))</formula>
    </cfRule>
    <cfRule type="containsText" dxfId="30167" priority="1023" stopIfTrue="1" operator="containsText" text="Bonification">
      <formula>NOT(ISERROR(SEARCH("Bonification",AFQ3)))</formula>
    </cfRule>
  </conditionalFormatting>
  <conditionalFormatting sqref="AFQ3">
    <cfRule type="expression" dxfId="30166" priority="1014" stopIfTrue="1">
      <formula>WEEKDAY(AFJ$1)=1</formula>
    </cfRule>
    <cfRule type="expression" dxfId="30165" priority="1015" stopIfTrue="1">
      <formula>WEEKDAY(AFJ$1)=7</formula>
    </cfRule>
    <cfRule type="containsText" dxfId="30164" priority="1016" stopIfTrue="1" operator="containsText" text="Maladie">
      <formula>NOT(ISERROR(SEARCH("Maladie",AFQ3)))</formula>
    </cfRule>
    <cfRule type="endsWith" dxfId="30163" priority="1017" stopIfTrue="1" operator="endsWith" text="AT">
      <formula>RIGHT(AFQ3,LEN("AT"))="AT"</formula>
    </cfRule>
    <cfRule type="containsText" dxfId="30162" priority="1018" stopIfTrue="1" operator="containsText" text="Congés">
      <formula>NOT(ISERROR(SEARCH("Congés",AFQ3)))</formula>
    </cfRule>
    <cfRule type="containsText" dxfId="30161" priority="1019" stopIfTrue="1" operator="containsText" text="RTT">
      <formula>NOT(ISERROR(SEARCH("RTT",AFQ3)))</formula>
    </cfRule>
    <cfRule type="containsText" dxfId="30160" priority="1020" stopIfTrue="1" operator="containsText" text="REPOS">
      <formula>NOT(ISERROR(SEARCH("REPOS",AFQ3)))</formula>
    </cfRule>
    <cfRule type="containsText" dxfId="30159" priority="1021" stopIfTrue="1" operator="containsText" text="FORMATION">
      <formula>NOT(ISERROR(SEARCH("FORMATION",AFQ3)))</formula>
    </cfRule>
  </conditionalFormatting>
  <conditionalFormatting sqref="AFR2:AFV2">
    <cfRule type="expression" dxfId="30158" priority="1006" stopIfTrue="1">
      <formula>WEEKDAY(AFR$1)=1</formula>
    </cfRule>
    <cfRule type="expression" dxfId="30157" priority="1007" stopIfTrue="1">
      <formula>WEEKDAY(AFR$1)=7</formula>
    </cfRule>
    <cfRule type="containsText" dxfId="30156" priority="1008" stopIfTrue="1" operator="containsText" text="Maladie">
      <formula>NOT(ISERROR(SEARCH("Maladie",AFR2)))</formula>
    </cfRule>
    <cfRule type="endsWith" dxfId="30155" priority="1009" stopIfTrue="1" operator="endsWith" text="AT">
      <formula>RIGHT(AFR2,LEN("AT"))="AT"</formula>
    </cfRule>
    <cfRule type="containsText" dxfId="30154" priority="1010" stopIfTrue="1" operator="containsText" text="Congés">
      <formula>NOT(ISERROR(SEARCH("Congés",AFR2)))</formula>
    </cfRule>
    <cfRule type="containsText" dxfId="30153" priority="1011" stopIfTrue="1" operator="containsText" text="RTT">
      <formula>NOT(ISERROR(SEARCH("RTT",AFR2)))</formula>
    </cfRule>
    <cfRule type="containsText" dxfId="30152" priority="1012" stopIfTrue="1" operator="containsText" text="FORMATION">
      <formula>NOT(ISERROR(SEARCH("FORMATION",AFR2)))</formula>
    </cfRule>
    <cfRule type="containsText" dxfId="30151" priority="1013" stopIfTrue="1" operator="containsText" text="REPOS">
      <formula>NOT(ISERROR(SEARCH("REPOS",AFR2)))</formula>
    </cfRule>
  </conditionalFormatting>
  <conditionalFormatting sqref="AFR2:AFV2">
    <cfRule type="containsText" dxfId="30150" priority="1004" stopIfTrue="1" operator="containsText" text="RECUP DEBIT">
      <formula>NOT(ISERROR(SEARCH("RECUP DEBIT",AFR2)))</formula>
    </cfRule>
    <cfRule type="containsText" dxfId="30149" priority="1005" stopIfTrue="1" operator="containsText" text="Bonification">
      <formula>NOT(ISERROR(SEARCH("Bonification",AFR2)))</formula>
    </cfRule>
  </conditionalFormatting>
  <conditionalFormatting sqref="AFR2:AFV2">
    <cfRule type="containsText" dxfId="30148" priority="1002" stopIfTrue="1" operator="containsText" text="BONIFICATION">
      <formula>NOT(ISERROR(SEARCH("BONIFICATION",AFR2)))</formula>
    </cfRule>
    <cfRule type="containsText" dxfId="30147" priority="1003" stopIfTrue="1" operator="containsText" text="RECUP DEBIT">
      <formula>NOT(ISERROR(SEARCH("RECUP DEBIT",AFR2)))</formula>
    </cfRule>
  </conditionalFormatting>
  <conditionalFormatting sqref="AFR2:AFV2">
    <cfRule type="containsText" dxfId="30146" priority="1001" stopIfTrue="1" operator="containsText" text="ENFANT MALADE">
      <formula>NOT(ISERROR(SEARCH("ENFANT MALADE",AFR2)))</formula>
    </cfRule>
  </conditionalFormatting>
  <conditionalFormatting sqref="AEV2">
    <cfRule type="expression" dxfId="30145" priority="687" stopIfTrue="1">
      <formula>WEEKDAY(AEV$1)=1</formula>
    </cfRule>
    <cfRule type="expression" dxfId="30144" priority="688" stopIfTrue="1">
      <formula>WEEKDAY(AEV$1)=7</formula>
    </cfRule>
    <cfRule type="containsText" dxfId="30143" priority="689" stopIfTrue="1" operator="containsText" text="Maladie">
      <formula>NOT(ISERROR(SEARCH("Maladie",AEV2)))</formula>
    </cfRule>
    <cfRule type="endsWith" dxfId="30142" priority="690" stopIfTrue="1" operator="endsWith" text="AT">
      <formula>RIGHT(AEV2,LEN("AT"))="AT"</formula>
    </cfRule>
    <cfRule type="containsText" dxfId="30141" priority="691" stopIfTrue="1" operator="containsText" text="Congés">
      <formula>NOT(ISERROR(SEARCH("Congés",AEV2)))</formula>
    </cfRule>
    <cfRule type="containsText" dxfId="30140" priority="692" stopIfTrue="1" operator="containsText" text="RTT">
      <formula>NOT(ISERROR(SEARCH("RTT",AEV2)))</formula>
    </cfRule>
    <cfRule type="containsText" dxfId="30139" priority="693" stopIfTrue="1" operator="containsText" text="FORMATION">
      <formula>NOT(ISERROR(SEARCH("FORMATION",AEV2)))</formula>
    </cfRule>
    <cfRule type="containsText" dxfId="30138" priority="694" stopIfTrue="1" operator="containsText" text="REPOS">
      <formula>NOT(ISERROR(SEARCH("REPOS",AEV2)))</formula>
    </cfRule>
  </conditionalFormatting>
  <conditionalFormatting sqref="AEV2">
    <cfRule type="containsText" dxfId="30137" priority="685" stopIfTrue="1" operator="containsText" text="RECUP DEBIT">
      <formula>NOT(ISERROR(SEARCH("RECUP DEBIT",AEV2)))</formula>
    </cfRule>
    <cfRule type="containsText" dxfId="30136" priority="686" stopIfTrue="1" operator="containsText" text="Bonification">
      <formula>NOT(ISERROR(SEARCH("Bonification",AEV2)))</formula>
    </cfRule>
  </conditionalFormatting>
  <conditionalFormatting sqref="AEV2">
    <cfRule type="containsText" dxfId="30135" priority="683" stopIfTrue="1" operator="containsText" text="BONIFICATION">
      <formula>NOT(ISERROR(SEARCH("BONIFICATION",AEV2)))</formula>
    </cfRule>
    <cfRule type="containsText" dxfId="30134" priority="684" stopIfTrue="1" operator="containsText" text="RECUP DEBIT">
      <formula>NOT(ISERROR(SEARCH("RECUP DEBIT",AEV2)))</formula>
    </cfRule>
  </conditionalFormatting>
  <conditionalFormatting sqref="AEV2">
    <cfRule type="containsText" dxfId="30133" priority="682" stopIfTrue="1" operator="containsText" text="ENFANT MALADE">
      <formula>NOT(ISERROR(SEARCH("ENFANT MALADE",AEV2)))</formula>
    </cfRule>
  </conditionalFormatting>
  <conditionalFormatting sqref="AEV2">
    <cfRule type="containsText" dxfId="30132" priority="680" stopIfTrue="1" operator="containsText" text="RECUP DEBIT">
      <formula>NOT(ISERROR(SEARCH("RECUP DEBIT",AEV2)))</formula>
    </cfRule>
    <cfRule type="containsText" dxfId="30131" priority="681" stopIfTrue="1" operator="containsText" text="Bonification">
      <formula>NOT(ISERROR(SEARCH("Bonification",AEV2)))</formula>
    </cfRule>
  </conditionalFormatting>
  <conditionalFormatting sqref="AEV2">
    <cfRule type="expression" dxfId="30130" priority="672" stopIfTrue="1">
      <formula>WEEKDAY(AEO$1)=1</formula>
    </cfRule>
    <cfRule type="expression" dxfId="30129" priority="673" stopIfTrue="1">
      <formula>WEEKDAY(AEO$1)=7</formula>
    </cfRule>
    <cfRule type="containsText" dxfId="30128" priority="674" stopIfTrue="1" operator="containsText" text="Maladie">
      <formula>NOT(ISERROR(SEARCH("Maladie",AEV2)))</formula>
    </cfRule>
    <cfRule type="endsWith" dxfId="30127" priority="675" stopIfTrue="1" operator="endsWith" text="AT">
      <formula>RIGHT(AEV2,LEN("AT"))="AT"</formula>
    </cfRule>
    <cfRule type="containsText" dxfId="30126" priority="676" stopIfTrue="1" operator="containsText" text="Congés">
      <formula>NOT(ISERROR(SEARCH("Congés",AEV2)))</formula>
    </cfRule>
    <cfRule type="containsText" dxfId="30125" priority="677" stopIfTrue="1" operator="containsText" text="RTT">
      <formula>NOT(ISERROR(SEARCH("RTT",AEV2)))</formula>
    </cfRule>
    <cfRule type="containsText" dxfId="30124" priority="678" stopIfTrue="1" operator="containsText" text="REPOS">
      <formula>NOT(ISERROR(SEARCH("REPOS",AEV2)))</formula>
    </cfRule>
    <cfRule type="containsText" dxfId="30123" priority="679" stopIfTrue="1" operator="containsText" text="FORMATION">
      <formula>NOT(ISERROR(SEARCH("FORMATION",AEV2)))</formula>
    </cfRule>
  </conditionalFormatting>
  <conditionalFormatting sqref="AEV2">
    <cfRule type="expression" dxfId="30122" priority="664" stopIfTrue="1">
      <formula>WEEKDAY(AEO$1)=1</formula>
    </cfRule>
    <cfRule type="expression" dxfId="30121" priority="665" stopIfTrue="1">
      <formula>WEEKDAY(AEO$1)=7</formula>
    </cfRule>
    <cfRule type="containsText" dxfId="30120" priority="666" stopIfTrue="1" operator="containsText" text="Maladie">
      <formula>NOT(ISERROR(SEARCH("Maladie",AEV2)))</formula>
    </cfRule>
    <cfRule type="endsWith" dxfId="30119" priority="667" stopIfTrue="1" operator="endsWith" text="AT">
      <formula>RIGHT(AEV2,LEN("AT"))="AT"</formula>
    </cfRule>
    <cfRule type="containsText" dxfId="30118" priority="668" stopIfTrue="1" operator="containsText" text="Congés">
      <formula>NOT(ISERROR(SEARCH("Congés",AEV2)))</formula>
    </cfRule>
    <cfRule type="containsText" dxfId="30117" priority="669" stopIfTrue="1" operator="containsText" text="RTT">
      <formula>NOT(ISERROR(SEARCH("RTT",AEV2)))</formula>
    </cfRule>
    <cfRule type="containsText" dxfId="30116" priority="670" stopIfTrue="1" operator="containsText" text="REPOS">
      <formula>NOT(ISERROR(SEARCH("REPOS",AEV2)))</formula>
    </cfRule>
    <cfRule type="containsText" dxfId="30115" priority="671" stopIfTrue="1" operator="containsText" text="FORMATION">
      <formula>NOT(ISERROR(SEARCH("FORMATION",AEV2)))</formula>
    </cfRule>
  </conditionalFormatting>
  <conditionalFormatting sqref="AFB2:AFC2">
    <cfRule type="expression" dxfId="30114" priority="656" stopIfTrue="1">
      <formula>WEEKDAY(AFB$1)=1</formula>
    </cfRule>
    <cfRule type="expression" dxfId="30113" priority="657" stopIfTrue="1">
      <formula>WEEKDAY(AFB$1)=7</formula>
    </cfRule>
    <cfRule type="containsText" dxfId="30112" priority="658" stopIfTrue="1" operator="containsText" text="Maladie">
      <formula>NOT(ISERROR(SEARCH("Maladie",AFB2)))</formula>
    </cfRule>
    <cfRule type="endsWith" dxfId="30111" priority="659" stopIfTrue="1" operator="endsWith" text="AT">
      <formula>RIGHT(AFB2,LEN("AT"))="AT"</formula>
    </cfRule>
    <cfRule type="containsText" dxfId="30110" priority="660" stopIfTrue="1" operator="containsText" text="Congés">
      <formula>NOT(ISERROR(SEARCH("Congés",AFB2)))</formula>
    </cfRule>
    <cfRule type="containsText" dxfId="30109" priority="661" stopIfTrue="1" operator="containsText" text="RTT">
      <formula>NOT(ISERROR(SEARCH("RTT",AFB2)))</formula>
    </cfRule>
    <cfRule type="containsText" dxfId="30108" priority="662" stopIfTrue="1" operator="containsText" text="FORMATION">
      <formula>NOT(ISERROR(SEARCH("FORMATION",AFB2)))</formula>
    </cfRule>
    <cfRule type="containsText" dxfId="30107" priority="663" stopIfTrue="1" operator="containsText" text="REPOS">
      <formula>NOT(ISERROR(SEARCH("REPOS",AFB2)))</formula>
    </cfRule>
  </conditionalFormatting>
  <conditionalFormatting sqref="AFB2:AFC2">
    <cfRule type="containsText" dxfId="30106" priority="654" stopIfTrue="1" operator="containsText" text="RECUP DEBIT">
      <formula>NOT(ISERROR(SEARCH("RECUP DEBIT",AFB2)))</formula>
    </cfRule>
    <cfRule type="containsText" dxfId="30105" priority="655" stopIfTrue="1" operator="containsText" text="Bonification">
      <formula>NOT(ISERROR(SEARCH("Bonification",AFB2)))</formula>
    </cfRule>
  </conditionalFormatting>
  <conditionalFormatting sqref="AFB2:AFC2">
    <cfRule type="containsText" dxfId="30104" priority="652" stopIfTrue="1" operator="containsText" text="BONIFICATION">
      <formula>NOT(ISERROR(SEARCH("BONIFICATION",AFB2)))</formula>
    </cfRule>
    <cfRule type="containsText" dxfId="30103" priority="653" stopIfTrue="1" operator="containsText" text="RECUP DEBIT">
      <formula>NOT(ISERROR(SEARCH("RECUP DEBIT",AFB2)))</formula>
    </cfRule>
  </conditionalFormatting>
  <conditionalFormatting sqref="AFB2:AFC2">
    <cfRule type="containsText" dxfId="30102" priority="651" stopIfTrue="1" operator="containsText" text="ENFANT MALADE">
      <formula>NOT(ISERROR(SEARCH("ENFANT MALADE",AFB2)))</formula>
    </cfRule>
  </conditionalFormatting>
  <conditionalFormatting sqref="AFB2:AFC2">
    <cfRule type="containsText" dxfId="30101" priority="649" stopIfTrue="1" operator="containsText" text="RECUP DEBIT">
      <formula>NOT(ISERROR(SEARCH("RECUP DEBIT",AFB2)))</formula>
    </cfRule>
    <cfRule type="containsText" dxfId="30100" priority="650" stopIfTrue="1" operator="containsText" text="Bonification">
      <formula>NOT(ISERROR(SEARCH("Bonification",AFB2)))</formula>
    </cfRule>
  </conditionalFormatting>
  <conditionalFormatting sqref="AFB2:AFC2">
    <cfRule type="expression" dxfId="30099" priority="641" stopIfTrue="1">
      <formula>WEEKDAY(AEU$1)=1</formula>
    </cfRule>
    <cfRule type="expression" dxfId="30098" priority="642" stopIfTrue="1">
      <formula>WEEKDAY(AEU$1)=7</formula>
    </cfRule>
    <cfRule type="containsText" dxfId="30097" priority="643" stopIfTrue="1" operator="containsText" text="Maladie">
      <formula>NOT(ISERROR(SEARCH("Maladie",AFB2)))</formula>
    </cfRule>
    <cfRule type="endsWith" dxfId="30096" priority="644" stopIfTrue="1" operator="endsWith" text="AT">
      <formula>RIGHT(AFB2,LEN("AT"))="AT"</formula>
    </cfRule>
    <cfRule type="containsText" dxfId="30095" priority="645" stopIfTrue="1" operator="containsText" text="Congés">
      <formula>NOT(ISERROR(SEARCH("Congés",AFB2)))</formula>
    </cfRule>
    <cfRule type="containsText" dxfId="30094" priority="646" stopIfTrue="1" operator="containsText" text="RTT">
      <formula>NOT(ISERROR(SEARCH("RTT",AFB2)))</formula>
    </cfRule>
    <cfRule type="containsText" dxfId="30093" priority="647" stopIfTrue="1" operator="containsText" text="REPOS">
      <formula>NOT(ISERROR(SEARCH("REPOS",AFB2)))</formula>
    </cfRule>
    <cfRule type="containsText" dxfId="30092" priority="648" stopIfTrue="1" operator="containsText" text="FORMATION">
      <formula>NOT(ISERROR(SEARCH("FORMATION",AFB2)))</formula>
    </cfRule>
  </conditionalFormatting>
  <conditionalFormatting sqref="AFB2:AFC2">
    <cfRule type="expression" dxfId="30091" priority="633" stopIfTrue="1">
      <formula>WEEKDAY(AEU$1)=1</formula>
    </cfRule>
    <cfRule type="expression" dxfId="30090" priority="634" stopIfTrue="1">
      <formula>WEEKDAY(AEU$1)=7</formula>
    </cfRule>
    <cfRule type="containsText" dxfId="30089" priority="635" stopIfTrue="1" operator="containsText" text="Maladie">
      <formula>NOT(ISERROR(SEARCH("Maladie",AFB2)))</formula>
    </cfRule>
    <cfRule type="endsWith" dxfId="30088" priority="636" stopIfTrue="1" operator="endsWith" text="AT">
      <formula>RIGHT(AFB2,LEN("AT"))="AT"</formula>
    </cfRule>
    <cfRule type="containsText" dxfId="30087" priority="637" stopIfTrue="1" operator="containsText" text="Congés">
      <formula>NOT(ISERROR(SEARCH("Congés",AFB2)))</formula>
    </cfRule>
    <cfRule type="containsText" dxfId="30086" priority="638" stopIfTrue="1" operator="containsText" text="RTT">
      <formula>NOT(ISERROR(SEARCH("RTT",AFB2)))</formula>
    </cfRule>
    <cfRule type="containsText" dxfId="30085" priority="639" stopIfTrue="1" operator="containsText" text="REPOS">
      <formula>NOT(ISERROR(SEARCH("REPOS",AFB2)))</formula>
    </cfRule>
    <cfRule type="containsText" dxfId="30084" priority="640" stopIfTrue="1" operator="containsText" text="FORMATION">
      <formula>NOT(ISERROR(SEARCH("FORMATION",AFB2)))</formula>
    </cfRule>
  </conditionalFormatting>
  <conditionalFormatting sqref="AFK2">
    <cfRule type="expression" dxfId="30083" priority="578" stopIfTrue="1">
      <formula>WEEKDAY(AFK$1)=1</formula>
    </cfRule>
    <cfRule type="expression" dxfId="30082" priority="579" stopIfTrue="1">
      <formula>WEEKDAY(AFK$1)=7</formula>
    </cfRule>
    <cfRule type="containsText" dxfId="30081" priority="580" stopIfTrue="1" operator="containsText" text="Maladie">
      <formula>NOT(ISERROR(SEARCH("Maladie",AFK2)))</formula>
    </cfRule>
    <cfRule type="endsWith" dxfId="30080" priority="581" stopIfTrue="1" operator="endsWith" text="AT">
      <formula>RIGHT(AFK2,LEN("AT"))="AT"</formula>
    </cfRule>
    <cfRule type="containsText" dxfId="30079" priority="582" stopIfTrue="1" operator="containsText" text="Congés">
      <formula>NOT(ISERROR(SEARCH("Congés",AFK2)))</formula>
    </cfRule>
    <cfRule type="containsText" dxfId="30078" priority="583" stopIfTrue="1" operator="containsText" text="RTT">
      <formula>NOT(ISERROR(SEARCH("RTT",AFK2)))</formula>
    </cfRule>
    <cfRule type="containsText" dxfId="30077" priority="584" stopIfTrue="1" operator="containsText" text="FORMATION">
      <formula>NOT(ISERROR(SEARCH("FORMATION",AFK2)))</formula>
    </cfRule>
    <cfRule type="containsText" dxfId="30076" priority="585" stopIfTrue="1" operator="containsText" text="REPOS">
      <formula>NOT(ISERROR(SEARCH("REPOS",AFK2)))</formula>
    </cfRule>
  </conditionalFormatting>
  <conditionalFormatting sqref="AFK2">
    <cfRule type="containsText" dxfId="30075" priority="576" stopIfTrue="1" operator="containsText" text="RECUP DEBIT">
      <formula>NOT(ISERROR(SEARCH("RECUP DEBIT",AFK2)))</formula>
    </cfRule>
    <cfRule type="containsText" dxfId="30074" priority="577" stopIfTrue="1" operator="containsText" text="Bonification">
      <formula>NOT(ISERROR(SEARCH("Bonification",AFK2)))</formula>
    </cfRule>
  </conditionalFormatting>
  <conditionalFormatting sqref="AFK2">
    <cfRule type="containsText" dxfId="30073" priority="574" stopIfTrue="1" operator="containsText" text="BONIFICATION">
      <formula>NOT(ISERROR(SEARCH("BONIFICATION",AFK2)))</formula>
    </cfRule>
    <cfRule type="containsText" dxfId="30072" priority="575" stopIfTrue="1" operator="containsText" text="RECUP DEBIT">
      <formula>NOT(ISERROR(SEARCH("RECUP DEBIT",AFK2)))</formula>
    </cfRule>
  </conditionalFormatting>
  <conditionalFormatting sqref="AFK2">
    <cfRule type="containsText" dxfId="30071" priority="573" stopIfTrue="1" operator="containsText" text="ENFANT MALADE">
      <formula>NOT(ISERROR(SEARCH("ENFANT MALADE",AFK2)))</formula>
    </cfRule>
  </conditionalFormatting>
  <conditionalFormatting sqref="AEU2">
    <cfRule type="expression" dxfId="30070" priority="552" stopIfTrue="1">
      <formula>WEEKDAY(AEU$1)=1</formula>
    </cfRule>
    <cfRule type="expression" dxfId="30069" priority="553" stopIfTrue="1">
      <formula>WEEKDAY(AEU$1)=7</formula>
    </cfRule>
    <cfRule type="containsText" dxfId="30068" priority="554" stopIfTrue="1" operator="containsText" text="Maladie">
      <formula>NOT(ISERROR(SEARCH("Maladie",AEU2)))</formula>
    </cfRule>
    <cfRule type="endsWith" dxfId="30067" priority="555" stopIfTrue="1" operator="endsWith" text="AT">
      <formula>RIGHT(AEU2,LEN("AT"))="AT"</formula>
    </cfRule>
    <cfRule type="containsText" dxfId="30066" priority="556" stopIfTrue="1" operator="containsText" text="Congés">
      <formula>NOT(ISERROR(SEARCH("Congés",AEU2)))</formula>
    </cfRule>
    <cfRule type="containsText" dxfId="30065" priority="557" stopIfTrue="1" operator="containsText" text="RTT">
      <formula>NOT(ISERROR(SEARCH("RTT",AEU2)))</formula>
    </cfRule>
    <cfRule type="containsText" dxfId="30064" priority="558" stopIfTrue="1" operator="containsText" text="FORMATION">
      <formula>NOT(ISERROR(SEARCH("FORMATION",AEU2)))</formula>
    </cfRule>
    <cfRule type="containsText" dxfId="30063" priority="559" stopIfTrue="1" operator="containsText" text="REPOS">
      <formula>NOT(ISERROR(SEARCH("REPOS",AEU2)))</formula>
    </cfRule>
  </conditionalFormatting>
  <conditionalFormatting sqref="AEU2">
    <cfRule type="containsText" dxfId="30062" priority="550" stopIfTrue="1" operator="containsText" text="RECUP DEBIT">
      <formula>NOT(ISERROR(SEARCH("RECUP DEBIT",AEU2)))</formula>
    </cfRule>
    <cfRule type="containsText" dxfId="30061" priority="551" stopIfTrue="1" operator="containsText" text="Bonification">
      <formula>NOT(ISERROR(SEARCH("Bonification",AEU2)))</formula>
    </cfRule>
  </conditionalFormatting>
  <conditionalFormatting sqref="AEU2">
    <cfRule type="containsText" dxfId="30060" priority="548" stopIfTrue="1" operator="containsText" text="BONIFICATION">
      <formula>NOT(ISERROR(SEARCH("BONIFICATION",AEU2)))</formula>
    </cfRule>
    <cfRule type="containsText" dxfId="30059" priority="549" stopIfTrue="1" operator="containsText" text="RECUP DEBIT">
      <formula>NOT(ISERROR(SEARCH("RECUP DEBIT",AEU2)))</formula>
    </cfRule>
  </conditionalFormatting>
  <conditionalFormatting sqref="AEU2">
    <cfRule type="containsText" dxfId="30058" priority="547" stopIfTrue="1" operator="containsText" text="ENFANT MALADE">
      <formula>NOT(ISERROR(SEARCH("ENFANT MALADE",AEU2)))</formula>
    </cfRule>
  </conditionalFormatting>
  <conditionalFormatting sqref="AEU2">
    <cfRule type="containsText" dxfId="30057" priority="545" stopIfTrue="1" operator="containsText" text="RECUP DEBIT">
      <formula>NOT(ISERROR(SEARCH("RECUP DEBIT",AEU2)))</formula>
    </cfRule>
    <cfRule type="containsText" dxfId="30056" priority="546" stopIfTrue="1" operator="containsText" text="Bonification">
      <formula>NOT(ISERROR(SEARCH("Bonification",AEU2)))</formula>
    </cfRule>
  </conditionalFormatting>
  <conditionalFormatting sqref="AEU2">
    <cfRule type="expression" dxfId="30055" priority="537" stopIfTrue="1">
      <formula>WEEKDAY(AEN$1)=1</formula>
    </cfRule>
    <cfRule type="expression" dxfId="30054" priority="538" stopIfTrue="1">
      <formula>WEEKDAY(AEN$1)=7</formula>
    </cfRule>
    <cfRule type="containsText" dxfId="30053" priority="539" stopIfTrue="1" operator="containsText" text="Maladie">
      <formula>NOT(ISERROR(SEARCH("Maladie",AEU2)))</formula>
    </cfRule>
    <cfRule type="endsWith" dxfId="30052" priority="540" stopIfTrue="1" operator="endsWith" text="AT">
      <formula>RIGHT(AEU2,LEN("AT"))="AT"</formula>
    </cfRule>
    <cfRule type="containsText" dxfId="30051" priority="541" stopIfTrue="1" operator="containsText" text="Congés">
      <formula>NOT(ISERROR(SEARCH("Congés",AEU2)))</formula>
    </cfRule>
    <cfRule type="containsText" dxfId="30050" priority="542" stopIfTrue="1" operator="containsText" text="RTT">
      <formula>NOT(ISERROR(SEARCH("RTT",AEU2)))</formula>
    </cfRule>
    <cfRule type="containsText" dxfId="30049" priority="543" stopIfTrue="1" operator="containsText" text="REPOS">
      <formula>NOT(ISERROR(SEARCH("REPOS",AEU2)))</formula>
    </cfRule>
    <cfRule type="containsText" dxfId="30048" priority="544" stopIfTrue="1" operator="containsText" text="FORMATION">
      <formula>NOT(ISERROR(SEARCH("FORMATION",AEU2)))</formula>
    </cfRule>
  </conditionalFormatting>
  <conditionalFormatting sqref="AEU2">
    <cfRule type="expression" dxfId="30047" priority="529" stopIfTrue="1">
      <formula>WEEKDAY(AEU$1)=1</formula>
    </cfRule>
    <cfRule type="expression" dxfId="30046" priority="530" stopIfTrue="1">
      <formula>WEEKDAY(AEU$1)=7</formula>
    </cfRule>
    <cfRule type="containsText" dxfId="30045" priority="531" stopIfTrue="1" operator="containsText" text="Maladie">
      <formula>NOT(ISERROR(SEARCH("Maladie",AEU2)))</formula>
    </cfRule>
    <cfRule type="endsWith" dxfId="30044" priority="532" stopIfTrue="1" operator="endsWith" text="AT">
      <formula>RIGHT(AEU2,LEN("AT"))="AT"</formula>
    </cfRule>
    <cfRule type="containsText" dxfId="30043" priority="533" stopIfTrue="1" operator="containsText" text="Congés">
      <formula>NOT(ISERROR(SEARCH("Congés",AEU2)))</formula>
    </cfRule>
    <cfRule type="containsText" dxfId="30042" priority="534" stopIfTrue="1" operator="containsText" text="RTT">
      <formula>NOT(ISERROR(SEARCH("RTT",AEU2)))</formula>
    </cfRule>
    <cfRule type="containsText" dxfId="30041" priority="535" stopIfTrue="1" operator="containsText" text="FORMATION">
      <formula>NOT(ISERROR(SEARCH("FORMATION",AEU2)))</formula>
    </cfRule>
    <cfRule type="containsText" dxfId="30040" priority="536" stopIfTrue="1" operator="containsText" text="REPOS">
      <formula>NOT(ISERROR(SEARCH("REPOS",AEU2)))</formula>
    </cfRule>
  </conditionalFormatting>
  <conditionalFormatting sqref="AEU2">
    <cfRule type="containsText" dxfId="30039" priority="527" stopIfTrue="1" operator="containsText" text="RECUP DEBIT">
      <formula>NOT(ISERROR(SEARCH("RECUP DEBIT",AEU2)))</formula>
    </cfRule>
    <cfRule type="containsText" dxfId="30038" priority="528" stopIfTrue="1" operator="containsText" text="Bonification">
      <formula>NOT(ISERROR(SEARCH("Bonification",AEU2)))</formula>
    </cfRule>
  </conditionalFormatting>
  <conditionalFormatting sqref="AEU2">
    <cfRule type="containsText" dxfId="30037" priority="525" stopIfTrue="1" operator="containsText" text="BONIFICATION">
      <formula>NOT(ISERROR(SEARCH("BONIFICATION",AEU2)))</formula>
    </cfRule>
    <cfRule type="containsText" dxfId="30036" priority="526" stopIfTrue="1" operator="containsText" text="RECUP DEBIT">
      <formula>NOT(ISERROR(SEARCH("RECUP DEBIT",AEU2)))</formula>
    </cfRule>
  </conditionalFormatting>
  <conditionalFormatting sqref="AEU2">
    <cfRule type="containsText" dxfId="30035" priority="524" stopIfTrue="1" operator="containsText" text="ENFANT MALADE">
      <formula>NOT(ISERROR(SEARCH("ENFANT MALADE",AEU2)))</formula>
    </cfRule>
  </conditionalFormatting>
  <conditionalFormatting sqref="AET2">
    <cfRule type="expression" dxfId="30034" priority="516" stopIfTrue="1">
      <formula>WEEKDAY(AET$1)=1</formula>
    </cfRule>
    <cfRule type="expression" dxfId="30033" priority="517" stopIfTrue="1">
      <formula>WEEKDAY(AET$1)=7</formula>
    </cfRule>
    <cfRule type="containsText" dxfId="30032" priority="518" stopIfTrue="1" operator="containsText" text="Maladie">
      <formula>NOT(ISERROR(SEARCH("Maladie",AET2)))</formula>
    </cfRule>
    <cfRule type="endsWith" dxfId="30031" priority="519" stopIfTrue="1" operator="endsWith" text="AT">
      <formula>RIGHT(AET2,LEN("AT"))="AT"</formula>
    </cfRule>
    <cfRule type="containsText" dxfId="30030" priority="520" stopIfTrue="1" operator="containsText" text="Congés">
      <formula>NOT(ISERROR(SEARCH("Congés",AET2)))</formula>
    </cfRule>
    <cfRule type="containsText" dxfId="30029" priority="521" stopIfTrue="1" operator="containsText" text="RTT">
      <formula>NOT(ISERROR(SEARCH("RTT",AET2)))</formula>
    </cfRule>
    <cfRule type="containsText" dxfId="30028" priority="522" stopIfTrue="1" operator="containsText" text="FORMATION">
      <formula>NOT(ISERROR(SEARCH("FORMATION",AET2)))</formula>
    </cfRule>
    <cfRule type="containsText" dxfId="30027" priority="523" stopIfTrue="1" operator="containsText" text="REPOS">
      <formula>NOT(ISERROR(SEARCH("REPOS",AET2)))</formula>
    </cfRule>
  </conditionalFormatting>
  <conditionalFormatting sqref="AET2">
    <cfRule type="containsText" dxfId="30026" priority="514" stopIfTrue="1" operator="containsText" text="RECUP DEBIT">
      <formula>NOT(ISERROR(SEARCH("RECUP DEBIT",AET2)))</formula>
    </cfRule>
    <cfRule type="containsText" dxfId="30025" priority="515" stopIfTrue="1" operator="containsText" text="Bonification">
      <formula>NOT(ISERROR(SEARCH("Bonification",AET2)))</formula>
    </cfRule>
  </conditionalFormatting>
  <conditionalFormatting sqref="AET2">
    <cfRule type="containsText" dxfId="30024" priority="512" stopIfTrue="1" operator="containsText" text="BONIFICATION">
      <formula>NOT(ISERROR(SEARCH("BONIFICATION",AET2)))</formula>
    </cfRule>
    <cfRule type="containsText" dxfId="30023" priority="513" stopIfTrue="1" operator="containsText" text="RECUP DEBIT">
      <formula>NOT(ISERROR(SEARCH("RECUP DEBIT",AET2)))</formula>
    </cfRule>
  </conditionalFormatting>
  <conditionalFormatting sqref="AET2">
    <cfRule type="containsText" dxfId="30022" priority="511" stopIfTrue="1" operator="containsText" text="ENFANT MALADE">
      <formula>NOT(ISERROR(SEARCH("ENFANT MALADE",AET2)))</formula>
    </cfRule>
  </conditionalFormatting>
  <conditionalFormatting sqref="AEN2">
    <cfRule type="expression" dxfId="30021" priority="503" stopIfTrue="1">
      <formula>WEEKDAY(AEN$1)=1</formula>
    </cfRule>
    <cfRule type="expression" dxfId="30020" priority="504" stopIfTrue="1">
      <formula>WEEKDAY(AEN$1)=7</formula>
    </cfRule>
    <cfRule type="containsText" dxfId="30019" priority="505" stopIfTrue="1" operator="containsText" text="Maladie">
      <formula>NOT(ISERROR(SEARCH("Maladie",AEN2)))</formula>
    </cfRule>
    <cfRule type="endsWith" dxfId="30018" priority="506" stopIfTrue="1" operator="endsWith" text="AT">
      <formula>RIGHT(AEN2,LEN("AT"))="AT"</formula>
    </cfRule>
    <cfRule type="containsText" dxfId="30017" priority="507" stopIfTrue="1" operator="containsText" text="Congés">
      <formula>NOT(ISERROR(SEARCH("Congés",AEN2)))</formula>
    </cfRule>
    <cfRule type="containsText" dxfId="30016" priority="508" stopIfTrue="1" operator="containsText" text="RTT">
      <formula>NOT(ISERROR(SEARCH("RTT",AEN2)))</formula>
    </cfRule>
    <cfRule type="containsText" dxfId="30015" priority="509" stopIfTrue="1" operator="containsText" text="FORMATION">
      <formula>NOT(ISERROR(SEARCH("FORMATION",AEN2)))</formula>
    </cfRule>
    <cfRule type="containsText" dxfId="30014" priority="510" stopIfTrue="1" operator="containsText" text="REPOS">
      <formula>NOT(ISERROR(SEARCH("REPOS",AEN2)))</formula>
    </cfRule>
  </conditionalFormatting>
  <conditionalFormatting sqref="AEN2">
    <cfRule type="containsText" dxfId="30013" priority="501" stopIfTrue="1" operator="containsText" text="RECUP DEBIT">
      <formula>NOT(ISERROR(SEARCH("RECUP DEBIT",AEN2)))</formula>
    </cfRule>
    <cfRule type="containsText" dxfId="30012" priority="502" stopIfTrue="1" operator="containsText" text="Bonification">
      <formula>NOT(ISERROR(SEARCH("Bonification",AEN2)))</formula>
    </cfRule>
  </conditionalFormatting>
  <conditionalFormatting sqref="AEN2">
    <cfRule type="containsText" dxfId="30011" priority="499" stopIfTrue="1" operator="containsText" text="BONIFICATION">
      <formula>NOT(ISERROR(SEARCH("BONIFICATION",AEN2)))</formula>
    </cfRule>
    <cfRule type="containsText" dxfId="30010" priority="500" stopIfTrue="1" operator="containsText" text="RECUP DEBIT">
      <formula>NOT(ISERROR(SEARCH("RECUP DEBIT",AEN2)))</formula>
    </cfRule>
  </conditionalFormatting>
  <conditionalFormatting sqref="AEN2">
    <cfRule type="containsText" dxfId="30009" priority="498" stopIfTrue="1" operator="containsText" text="ENFANT MALADE">
      <formula>NOT(ISERROR(SEARCH("ENFANT MALADE",AEN2)))</formula>
    </cfRule>
  </conditionalFormatting>
  <conditionalFormatting sqref="AEN2">
    <cfRule type="containsText" dxfId="30008" priority="496" stopIfTrue="1" operator="containsText" text="RECUP DEBIT">
      <formula>NOT(ISERROR(SEARCH("RECUP DEBIT",AEN2)))</formula>
    </cfRule>
    <cfRule type="containsText" dxfId="30007" priority="497" stopIfTrue="1" operator="containsText" text="Bonification">
      <formula>NOT(ISERROR(SEARCH("Bonification",AEN2)))</formula>
    </cfRule>
  </conditionalFormatting>
  <conditionalFormatting sqref="AEN2">
    <cfRule type="expression" dxfId="30006" priority="488" stopIfTrue="1">
      <formula>WEEKDAY(AEG$1)=1</formula>
    </cfRule>
    <cfRule type="expression" dxfId="30005" priority="489" stopIfTrue="1">
      <formula>WEEKDAY(AEG$1)=7</formula>
    </cfRule>
    <cfRule type="containsText" dxfId="30004" priority="490" stopIfTrue="1" operator="containsText" text="Maladie">
      <formula>NOT(ISERROR(SEARCH("Maladie",AEN2)))</formula>
    </cfRule>
    <cfRule type="endsWith" dxfId="30003" priority="491" stopIfTrue="1" operator="endsWith" text="AT">
      <formula>RIGHT(AEN2,LEN("AT"))="AT"</formula>
    </cfRule>
    <cfRule type="containsText" dxfId="30002" priority="492" stopIfTrue="1" operator="containsText" text="Congés">
      <formula>NOT(ISERROR(SEARCH("Congés",AEN2)))</formula>
    </cfRule>
    <cfRule type="containsText" dxfId="30001" priority="493" stopIfTrue="1" operator="containsText" text="RTT">
      <formula>NOT(ISERROR(SEARCH("RTT",AEN2)))</formula>
    </cfRule>
    <cfRule type="containsText" dxfId="30000" priority="494" stopIfTrue="1" operator="containsText" text="REPOS">
      <formula>NOT(ISERROR(SEARCH("REPOS",AEN2)))</formula>
    </cfRule>
    <cfRule type="containsText" dxfId="29999" priority="495" stopIfTrue="1" operator="containsText" text="FORMATION">
      <formula>NOT(ISERROR(SEARCH("FORMATION",AEN2)))</formula>
    </cfRule>
  </conditionalFormatting>
  <conditionalFormatting sqref="AFK3">
    <cfRule type="expression" dxfId="29998" priority="418" stopIfTrue="1">
      <formula>WEEKDAY(AFK$1)=1</formula>
    </cfRule>
    <cfRule type="expression" dxfId="29997" priority="419" stopIfTrue="1">
      <formula>WEEKDAY(AFK$1)=7</formula>
    </cfRule>
    <cfRule type="containsText" dxfId="29996" priority="420" stopIfTrue="1" operator="containsText" text="Maladie">
      <formula>NOT(ISERROR(SEARCH("Maladie",AFK3)))</formula>
    </cfRule>
    <cfRule type="endsWith" dxfId="29995" priority="421" stopIfTrue="1" operator="endsWith" text="AT">
      <formula>RIGHT(AFK3,LEN("AT"))="AT"</formula>
    </cfRule>
    <cfRule type="containsText" dxfId="29994" priority="422" stopIfTrue="1" operator="containsText" text="Congés">
      <formula>NOT(ISERROR(SEARCH("Congés",AFK3)))</formula>
    </cfRule>
    <cfRule type="containsText" dxfId="29993" priority="423" stopIfTrue="1" operator="containsText" text="RTT">
      <formula>NOT(ISERROR(SEARCH("RTT",AFK3)))</formula>
    </cfRule>
    <cfRule type="containsText" dxfId="29992" priority="424" stopIfTrue="1" operator="containsText" text="FORMATION">
      <formula>NOT(ISERROR(SEARCH("FORMATION",AFK3)))</formula>
    </cfRule>
    <cfRule type="containsText" dxfId="29991" priority="425" stopIfTrue="1" operator="containsText" text="REPOS">
      <formula>NOT(ISERROR(SEARCH("REPOS",AFK3)))</formula>
    </cfRule>
  </conditionalFormatting>
  <conditionalFormatting sqref="AFK3">
    <cfRule type="containsText" dxfId="29990" priority="416" stopIfTrue="1" operator="containsText" text="RECUP DEBIT">
      <formula>NOT(ISERROR(SEARCH("RECUP DEBIT",AFK3)))</formula>
    </cfRule>
    <cfRule type="containsText" dxfId="29989" priority="417" stopIfTrue="1" operator="containsText" text="Bonification">
      <formula>NOT(ISERROR(SEARCH("Bonification",AFK3)))</formula>
    </cfRule>
  </conditionalFormatting>
  <conditionalFormatting sqref="AFK3">
    <cfRule type="containsText" dxfId="29988" priority="414" stopIfTrue="1" operator="containsText" text="BONIFICATION">
      <formula>NOT(ISERROR(SEARCH("BONIFICATION",AFK3)))</formula>
    </cfRule>
    <cfRule type="containsText" dxfId="29987" priority="415" stopIfTrue="1" operator="containsText" text="RECUP DEBIT">
      <formula>NOT(ISERROR(SEARCH("RECUP DEBIT",AFK3)))</formula>
    </cfRule>
  </conditionalFormatting>
  <conditionalFormatting sqref="AFK3">
    <cfRule type="containsText" dxfId="29986" priority="413" stopIfTrue="1" operator="containsText" text="ENFANT MALADE">
      <formula>NOT(ISERROR(SEARCH("ENFANT MALADE",AFK3)))</formula>
    </cfRule>
  </conditionalFormatting>
  <dataValidations count="5">
    <dataValidation type="list" allowBlank="1" showInputMessage="1" sqref="HQ2:HR2 HX2:HY2 HJ2:HK2 IE2:IF2 IB2 IL2:IM2 IS2:IT2 IZ2:JA2 JG2:JH2 JN2:JO2 JU2:JV2 KB2:KC2 KI2:KJ2 KP2:KQ2 KW2:KX2 LD2:LE2 LK2:LL2 LR2:LS2 LY2:LZ2 ND2 MF2:MG2 MM2:MN2 MT2:MU2 NA2:NB2 ZO3:AAE3 YY3:ZC3 ZE3:ZM3 AAV3:AAZ3 YW3:YX3 AAG3:AAL3 AAM3 AAT3:AAU3 AAN3:AAS3 AAF3 ABC3:ABU3 ACC3:ACD3 ABX3:ACB3 ABV3:ABW3 ABA3:ABB3 ACJ3:ACK3 ACE3:ACI3 ACL3:ACP3 ACQ3:ACR3 ACS3:ACW3 ACY3:ADD3 ADH3:ADK3 ACX3 ACJ2:ADX2 ADE3:ADF3 ADS3 ADL3:ADM3 ADN3:ADR3 ADT3:ADY3 AEB2:AEF3 AEN2:AEO3 AEU2:AFH2 AET3:AFH3 AEP2:AES3 AFI2:AFJ3 AFK2:APO3 ADZ2:AEA3 AEG2:AEG3 AEH2:AEH3 AEI2:AEM3 WC3 TH3:TP3 RW3:RX3 RI3:RJ3 ST3:TC3 TF3:TG3 TE3 TR3:WB3 TD3 WD3:YV3 RS3:RV3 SI3:SJ3 SF3:SG3 SK3:SL3 SM3:SQ3 SA3 SH3 SD3:SE3 SR3:SS3 SB3:SC3 RY3:RZ3 RP3:RR3 RK3:RO3 QI3:RH3 PU3:QH3 OE3:PT3 NJ3:OD3 JW3:KB3 JI3:JU3 KD3:LY3 NH2:ACH2 MO3:NH3 MA3:MM3 FY3:II3 IK3:JG3" xr:uid="{21AE2A21-625F-7843-B391-2346B6EF2203}">
      <formula1>RESPONSABLE</formula1>
    </dataValidation>
    <dataValidation type="list" allowBlank="1" showInputMessage="1" sqref="FM2:FN2 FY2:HI2 HL2:HP2 HZ2:IA2 IG2:IK2 HS2:HW2 IC2:ID2 IU2:IY2 IN2:IR2 JI2:JM2 JB2:JF2 KR2:KV2 JP2:JT2 JW2:KA2 KD2:KH2 KK2:KO2 KY2:LC2 LF2:LJ2 LM2:LQ2 TQ3 LT2:LX2 NC2 NE2:NG2 MV2:MZ2 MA2:ME2 MH2:ML2 MO2:MS2 ZN3 ZD3 ACI2 ADG3 ADY2 AET2 JV3 KC3 IJ3" xr:uid="{5ED72368-7197-9540-90AB-D0CB8437D3BC}">
      <formula1>ADMINISTRATIF</formula1>
    </dataValidation>
    <dataValidation type="list" allowBlank="1" showInputMessage="1" showErrorMessage="1" sqref="CS6:DO7 DP6:DT25 DU6:EG7 CK4:EG5 CK6:CR25" xr:uid="{35079537-CC74-6047-998D-615088122428}">
      <formula1>"liste"</formula1>
    </dataValidation>
    <dataValidation type="list" allowBlank="1" showInputMessage="1" showErrorMessage="1" sqref="FO2:FX2 J2:FL2 NI3 MN3 LZ3 JH3" xr:uid="{79E524D5-2241-0146-BF95-D0366E4AD0BD}">
      <formula1>ADMINISTRATIF</formula1>
    </dataValidation>
    <dataValidation type="list" allowBlank="1" showInputMessage="1" showErrorMessage="1" sqref="J3:FX3" xr:uid="{2B924158-4F12-5B4A-94BC-486444DBD035}">
      <formula1>RESPONSABLE</formula1>
    </dataValidation>
  </dataValidations>
  <pageMargins left="0.23622047244094491" right="0.23622047244094491" top="0.74803149606299213" bottom="0.74803149606299213" header="0.31496062992125984" footer="0.31496062992125984"/>
  <pageSetup paperSize="9" scale="10" orientation="portrait" horizontalDpi="4294967292" verticalDpi="4294967292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7975" stopIfTrue="1" id="{1F834EA2-155D-484D-A511-4326EB7B609E}">
            <xm:f>J$1=VLOOKUP(J$1,JFériés!#REF!,1,FALSE)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J1:NJ3</xm:sqref>
        </x14:conditionalFormatting>
        <x14:conditionalFormatting xmlns:xm="http://schemas.microsoft.com/office/excel/2006/main">
          <x14:cfRule type="expression" priority="57974" stopIfTrue="1" id="{496B1C71-27C1-6F4D-95AB-AD237ED22341}">
            <xm:f>NK$1=VLOOKUP(NK$1,JFériés!#REF!,1,FALSE)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NK1:ZV1 PN2:QH3 NK2:OD3 RR2:RV3 QW2:RO3 SM2:SQ3 RY2:SC3 WC2:XM3</xm:sqref>
        </x14:conditionalFormatting>
        <x14:conditionalFormatting xmlns:xm="http://schemas.microsoft.com/office/excel/2006/main">
          <x14:cfRule type="expression" priority="57973" stopIfTrue="1" id="{115E1A38-BFD4-074C-83AB-D53AF9892FA2}">
            <xm:f>OE$1=VLOOKUP(OE$1,JFériés!#REF!,1,FALSE)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OE2:PM2 PL3:PM3</xm:sqref>
        </x14:conditionalFormatting>
        <x14:conditionalFormatting xmlns:xm="http://schemas.microsoft.com/office/excel/2006/main">
          <x14:cfRule type="expression" priority="57972" stopIfTrue="1" id="{C3721D7E-AA03-E04A-9CDB-FCCE2F4AE628}">
            <xm:f>OE$1=VLOOKUP(OE$1,JFériés!#REF!,1,FALSE)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OE3:PK3 RC3 SF2:SJ3 VC2:WB3 YD2:YO3 AFY2:APO3</xm:sqref>
        </x14:conditionalFormatting>
        <x14:conditionalFormatting xmlns:xm="http://schemas.microsoft.com/office/excel/2006/main">
          <x14:cfRule type="expression" priority="57968" stopIfTrue="1" id="{3EE754B2-F077-2248-9B6D-14F353444C91}">
            <xm:f>QI$1=VLOOKUP(QI$1,JFériés!#REF!,1,FALSE)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QI2:QT2 QI3:QO3</xm:sqref>
        </x14:conditionalFormatting>
        <x14:conditionalFormatting xmlns:xm="http://schemas.microsoft.com/office/excel/2006/main">
          <x14:cfRule type="expression" priority="57967" stopIfTrue="1" id="{2D4820E3-C99C-F54E-9DC9-820C8229B557}">
            <xm:f>QU$1=VLOOKUP(QU$1,JFériés!#REF!,1,FALSE)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QU2:QV2</xm:sqref>
        </x14:conditionalFormatting>
        <x14:conditionalFormatting xmlns:xm="http://schemas.microsoft.com/office/excel/2006/main">
          <x14:cfRule type="expression" priority="57964" stopIfTrue="1" id="{F7471286-5DF9-EE4C-B1A4-90333A2E35EE}">
            <xm:f>RI$1=VLOOKUP(RI$1,JFériés!#REF!,1,FALSE)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RW3:RX3 RP2:RR3 SK3:SL3 SA2:SA3 SR2:SS3 SD2:SE3 SH2:SH3 TF3:TG3 VD3 YI2:YJ3</xm:sqref>
        </x14:conditionalFormatting>
        <x14:conditionalFormatting xmlns:xm="http://schemas.microsoft.com/office/excel/2006/main">
          <x14:cfRule type="expression" priority="57947" stopIfTrue="1" id="{EC81A91D-5D11-B146-886F-FD696423CB75}">
            <xm:f>QP$1=VLOOKUP(QP$1,JFériés!#REF!,1,FALSE)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QP3:QT3</xm:sqref>
        </x14:conditionalFormatting>
        <x14:conditionalFormatting xmlns:xm="http://schemas.microsoft.com/office/excel/2006/main">
          <x14:cfRule type="expression" priority="57946" stopIfTrue="1" id="{A63AE7B1-EDE3-F74E-9834-C8398A574932}">
            <xm:f>QU$1=VLOOKUP(QU$1,JFériés!#REF!,1,FALSE)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QU3:QV3</xm:sqref>
        </x14:conditionalFormatting>
        <x14:conditionalFormatting xmlns:xm="http://schemas.microsoft.com/office/excel/2006/main">
          <x14:cfRule type="expression" priority="57945" stopIfTrue="1" id="{DB2E87AB-0287-984D-B8DC-EC1B442385BF}">
            <xm:f>QV$1=VLOOKUP(QV$1,JFériés!#REF!,1,FALSE)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QV3</xm:sqref>
        </x14:conditionalFormatting>
        <x14:conditionalFormatting xmlns:xm="http://schemas.microsoft.com/office/excel/2006/main">
          <x14:cfRule type="expression" priority="57944" stopIfTrue="1" id="{889E906D-F7CD-1941-B65F-2DE72DF890E2}">
            <xm:f>QV$1=VLOOKUP(QV$1,JFériés!#REF!,1,FALSE)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QV3</xm:sqref>
        </x14:conditionalFormatting>
        <x14:conditionalFormatting xmlns:xm="http://schemas.microsoft.com/office/excel/2006/main">
          <x14:cfRule type="expression" priority="57937" stopIfTrue="1" id="{AC93C292-4C56-1B44-8B5E-9E4B81CBE24F}">
            <xm:f>RP$1=VLOOKUP(RP$1,JFériés!#REF!,1,FALSE)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RW2:RX2</xm:sqref>
        </x14:conditionalFormatting>
        <x14:conditionalFormatting xmlns:xm="http://schemas.microsoft.com/office/excel/2006/main">
          <x14:cfRule type="expression" priority="57935" stopIfTrue="1" id="{A5CB5232-5CBC-F645-B18C-482044C3844C}">
            <xm:f>SD$1=VLOOKUP(SD$1,JFériés!#REF!,1,FALSE)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SK2:SL2</xm:sqref>
        </x14:conditionalFormatting>
        <x14:conditionalFormatting xmlns:xm="http://schemas.microsoft.com/office/excel/2006/main">
          <x14:cfRule type="expression" priority="57881" stopIfTrue="1" id="{DD54E3EA-0457-5C42-807F-6BDB54AA8DCE}">
            <xm:f>ST$1=VLOOKUP(ST$1,JFériés!#REF!,1,FALSE)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ST2:TY3</xm:sqref>
        </x14:conditionalFormatting>
        <x14:conditionalFormatting xmlns:xm="http://schemas.microsoft.com/office/excel/2006/main">
          <x14:cfRule type="expression" priority="57877" stopIfTrue="1" id="{A8CF2DBA-3EAF-4842-83E0-1829C0E36A03}">
            <xm:f>SL$1=VLOOKUP(SL$1,JFériés!#REF!,1,FALSE)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SS2</xm:sqref>
        </x14:conditionalFormatting>
        <x14:conditionalFormatting xmlns:xm="http://schemas.microsoft.com/office/excel/2006/main">
          <x14:cfRule type="expression" priority="57876" stopIfTrue="1" id="{F22D98C9-9938-C047-8021-0B812E23D9EE}">
            <xm:f>SL$1=VLOOKUP(SL$1,JFériés!#REF!,1,FALSE)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SS2</xm:sqref>
        </x14:conditionalFormatting>
        <x14:conditionalFormatting xmlns:xm="http://schemas.microsoft.com/office/excel/2006/main">
          <x14:cfRule type="expression" priority="57856" stopIfTrue="1" id="{10823DEC-BA47-9A4A-A40F-7D6E5EFDE1C3}">
            <xm:f>SR$1=VLOOKUP(SR$1,JFériés!#REF!,1,FALSE)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SY2:SZ2</xm:sqref>
        </x14:conditionalFormatting>
        <x14:conditionalFormatting xmlns:xm="http://schemas.microsoft.com/office/excel/2006/main">
          <x14:cfRule type="expression" priority="57855" stopIfTrue="1" id="{6DCE6F31-FBAB-C74A-811E-23090BC69FDB}">
            <xm:f>SY$1=VLOOKUP(SY$1,JFériés!#REF!,1,FALSE)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TF2:TG2</xm:sqref>
        </x14:conditionalFormatting>
        <x14:conditionalFormatting xmlns:xm="http://schemas.microsoft.com/office/excel/2006/main">
          <x14:cfRule type="expression" priority="57854" stopIfTrue="1" id="{26DB9079-2856-9F41-9A51-AA467B3E6FA7}">
            <xm:f>TF$1=VLOOKUP(TF$1,JFériés!#REF!,1,FALSE)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TM2:TN2</xm:sqref>
        </x14:conditionalFormatting>
        <x14:conditionalFormatting xmlns:xm="http://schemas.microsoft.com/office/excel/2006/main">
          <x14:cfRule type="expression" priority="57853" stopIfTrue="1" id="{CCED4C90-F9A2-5C47-BA67-D64E77D723E9}">
            <xm:f>TM$1=VLOOKUP(TM$1,JFériés!#REF!,1,FALSE)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TT2:TU2</xm:sqref>
        </x14:conditionalFormatting>
        <x14:conditionalFormatting xmlns:xm="http://schemas.microsoft.com/office/excel/2006/main">
          <x14:cfRule type="expression" priority="57834" stopIfTrue="1" id="{9B5DB53A-8372-0245-A676-F54803CECF03}">
            <xm:f>SR$1=VLOOKUP(SR$1,JFériés!#REF!,1,FALSE)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SY3:SZ3</xm:sqref>
        </x14:conditionalFormatting>
        <x14:conditionalFormatting xmlns:xm="http://schemas.microsoft.com/office/excel/2006/main">
          <x14:cfRule type="expression" priority="57825" stopIfTrue="1" id="{95481197-77DE-154F-94CC-D1F9F21D3B6B}">
            <xm:f>TF$1=VLOOKUP(TF$1,JFériés!#REF!,1,FALSE)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TM3:TN3</xm:sqref>
        </x14:conditionalFormatting>
        <x14:conditionalFormatting xmlns:xm="http://schemas.microsoft.com/office/excel/2006/main">
          <x14:cfRule type="expression" priority="57824" stopIfTrue="1" id="{5AD35BB0-0868-B440-9C30-485FB361758A}">
            <xm:f>TM$1=VLOOKUP(TM$1,JFériés!#REF!,1,FALSE)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TT3:TU3</xm:sqref>
        </x14:conditionalFormatting>
        <x14:conditionalFormatting xmlns:xm="http://schemas.microsoft.com/office/excel/2006/main">
          <x14:cfRule type="expression" priority="57767" stopIfTrue="1" id="{57090867-AB1E-3341-9FF2-C3F0287E3880}">
            <xm:f>TZ$1=VLOOKUP(TZ$1,JFériés!#REF!,1,FALSE)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TZ2:VB2 TZ3:UC3 UE3:UJ3 UL3:UQ3 US3:UX3 UZ3:VB3</xm:sqref>
        </x14:conditionalFormatting>
        <x14:conditionalFormatting xmlns:xm="http://schemas.microsoft.com/office/excel/2006/main">
          <x14:cfRule type="expression" priority="57766" stopIfTrue="1" id="{27814942-033F-1D48-9D3B-B71703B30127}">
            <xm:f>TT$1=VLOOKUP(TT$1,JFériés!#REF!,1,FALSE)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UA2:UB2</xm:sqref>
        </x14:conditionalFormatting>
        <x14:conditionalFormatting xmlns:xm="http://schemas.microsoft.com/office/excel/2006/main">
          <x14:cfRule type="expression" priority="57761" stopIfTrue="1" id="{5213A7EF-FC8A-4543-8566-429A9CB637E0}">
            <xm:f>TT$1=VLOOKUP(TT$1,JFériés!#REF!,1,FALSE)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UA3:UB3</xm:sqref>
        </x14:conditionalFormatting>
        <x14:conditionalFormatting xmlns:xm="http://schemas.microsoft.com/office/excel/2006/main">
          <x14:cfRule type="expression" priority="57760" stopIfTrue="1" id="{ED90AC6B-9A39-4043-B6F8-9EA766AC210F}">
            <xm:f>UA$1=VLOOKUP(UA$1,JFériés!#REF!,1,FALSE)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UH2:UI2</xm:sqref>
        </x14:conditionalFormatting>
        <x14:conditionalFormatting xmlns:xm="http://schemas.microsoft.com/office/excel/2006/main">
          <x14:cfRule type="expression" priority="57757" stopIfTrue="1" id="{4C37626B-1DAE-3F4F-B8D2-903B967FC645}">
            <xm:f>UA$1=VLOOKUP(UA$1,JFériés!#REF!,1,FALSE)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UH3:UI3</xm:sqref>
        </x14:conditionalFormatting>
        <x14:conditionalFormatting xmlns:xm="http://schemas.microsoft.com/office/excel/2006/main">
          <x14:cfRule type="expression" priority="57754" stopIfTrue="1" id="{92B3DB1C-1D6A-1349-B849-D993B63902F8}">
            <xm:f>UH$1=VLOOKUP(UH$1,JFériés!#REF!,1,FALSE)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UO2:UP2 UV2:UW2</xm:sqref>
        </x14:conditionalFormatting>
        <x14:conditionalFormatting xmlns:xm="http://schemas.microsoft.com/office/excel/2006/main">
          <x14:cfRule type="expression" priority="57751" stopIfTrue="1" id="{78353C52-8246-954F-BB65-09DBB000F1FF}">
            <xm:f>UH$1=VLOOKUP(UH$1,JFériés!#REF!,1,FALSE)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UO3:UP3 UV3:UW3</xm:sqref>
        </x14:conditionalFormatting>
        <x14:conditionalFormatting xmlns:xm="http://schemas.microsoft.com/office/excel/2006/main">
          <x14:cfRule type="expression" priority="57750" stopIfTrue="1" id="{9CA4255D-A1B7-7648-9355-623F7CD6C329}">
            <xm:f>UH$1=VLOOKUP(UH$1,JFériés!#REF!,1,FALSE)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UH3</xm:sqref>
        </x14:conditionalFormatting>
        <x14:conditionalFormatting xmlns:xm="http://schemas.microsoft.com/office/excel/2006/main">
          <x14:cfRule type="expression" priority="57749" stopIfTrue="1" id="{E21A1D87-7B7F-654C-A17F-1B4EE2689A52}">
            <xm:f>UA$1=VLOOKUP(UA$1,JFériés!#REF!,1,FALSE)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UH3</xm:sqref>
        </x14:conditionalFormatting>
        <x14:conditionalFormatting xmlns:xm="http://schemas.microsoft.com/office/excel/2006/main">
          <x14:cfRule type="expression" priority="57748" stopIfTrue="1" id="{358DFFA4-A836-2F49-A836-EE0C444C7921}">
            <xm:f>UH$1=VLOOKUP(UH$1,JFériés!#REF!,1,FALSE)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UH3</xm:sqref>
        </x14:conditionalFormatting>
        <x14:conditionalFormatting xmlns:xm="http://schemas.microsoft.com/office/excel/2006/main">
          <x14:cfRule type="expression" priority="57747" stopIfTrue="1" id="{A2F90C32-D5B9-1F4C-A4FE-8155D1C9A472}">
            <xm:f>UA$1=VLOOKUP(UA$1,JFériés!#REF!,1,FALSE)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UH3</xm:sqref>
        </x14:conditionalFormatting>
        <x14:conditionalFormatting xmlns:xm="http://schemas.microsoft.com/office/excel/2006/main">
          <x14:cfRule type="expression" priority="57746" stopIfTrue="1" id="{2344A04B-061B-8F4C-81AC-7DD2AB19FF82}">
            <xm:f>UA$1=VLOOKUP(UA$1,JFériés!#REF!,1,FALSE)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UH3</xm:sqref>
        </x14:conditionalFormatting>
        <x14:conditionalFormatting xmlns:xm="http://schemas.microsoft.com/office/excel/2006/main">
          <x14:cfRule type="expression" priority="57745" stopIfTrue="1" id="{99A9B255-7A92-0944-AE79-AD724B112E18}">
            <xm:f>TU$1=VLOOKUP(TU$1,JFériés!#REF!,1,FALSE)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UB3</xm:sqref>
        </x14:conditionalFormatting>
        <x14:conditionalFormatting xmlns:xm="http://schemas.microsoft.com/office/excel/2006/main">
          <x14:cfRule type="expression" priority="57744" stopIfTrue="1" id="{23310A09-2BBA-874C-A5D5-98C37266E4EE}">
            <xm:f>UP$1=VLOOKUP(UP$1,JFériés!#REF!,1,FALSE)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UW3</xm:sqref>
        </x14:conditionalFormatting>
        <x14:conditionalFormatting xmlns:xm="http://schemas.microsoft.com/office/excel/2006/main">
          <x14:cfRule type="expression" priority="57743" stopIfTrue="1" id="{6C49A53C-6FAD-C54C-B0BA-937974DE5B0D}">
            <xm:f>UP$1=VLOOKUP(UP$1,JFériés!#REF!,1,FALSE)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UW3</xm:sqref>
        </x14:conditionalFormatting>
        <x14:conditionalFormatting xmlns:xm="http://schemas.microsoft.com/office/excel/2006/main">
          <x14:cfRule type="expression" priority="57742" stopIfTrue="1" id="{9B75A98E-390D-EE4C-B28B-C9CC52A943EE}">
            <xm:f>UI$1=VLOOKUP(UI$1,JFériés!#REF!,1,FALSE)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UP3</xm:sqref>
        </x14:conditionalFormatting>
        <x14:conditionalFormatting xmlns:xm="http://schemas.microsoft.com/office/excel/2006/main">
          <x14:cfRule type="expression" priority="57685" stopIfTrue="1" id="{8F67E029-DE60-BE4D-8D25-2388E6B53585}">
            <xm:f>UD$1=VLOOKUP(UD$1,JFériés!#REF!,1,FALSE)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UD3</xm:sqref>
        </x14:conditionalFormatting>
        <x14:conditionalFormatting xmlns:xm="http://schemas.microsoft.com/office/excel/2006/main">
          <x14:cfRule type="expression" priority="57684" stopIfTrue="1" id="{A0C9C1A1-727B-ED4E-B63B-1A7467DDEC0A}">
            <xm:f>UK$1=VLOOKUP(UK$1,JFériés!#REF!,1,FALSE)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UK3</xm:sqref>
        </x14:conditionalFormatting>
        <x14:conditionalFormatting xmlns:xm="http://schemas.microsoft.com/office/excel/2006/main">
          <x14:cfRule type="expression" priority="57683" stopIfTrue="1" id="{5C31C870-292E-6241-A025-CFA53C05B80F}">
            <xm:f>UR$1=VLOOKUP(UR$1,JFériés!#REF!,1,FALSE)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UR3</xm:sqref>
        </x14:conditionalFormatting>
        <x14:conditionalFormatting xmlns:xm="http://schemas.microsoft.com/office/excel/2006/main">
          <x14:cfRule type="expression" priority="57682" stopIfTrue="1" id="{B776FAE3-7A80-1F41-9AED-720E41CB957A}">
            <xm:f>UY$1=VLOOKUP(UY$1,JFériés!#REF!,1,FALSE)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UY3</xm:sqref>
        </x14:conditionalFormatting>
        <x14:conditionalFormatting xmlns:xm="http://schemas.microsoft.com/office/excel/2006/main">
          <x14:cfRule type="expression" priority="57678" stopIfTrue="1" id="{CE18EB2B-2BDE-1048-A7ED-A878F94AAD49}">
            <xm:f>UV$1=VLOOKUP(UV$1,JFériés!#REF!,1,FALSE)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VC2:VD2 VJ2:VK2 VQ2:VR2 VX2:VY2</xm:sqref>
        </x14:conditionalFormatting>
        <x14:conditionalFormatting xmlns:xm="http://schemas.microsoft.com/office/excel/2006/main">
          <x14:cfRule type="expression" priority="57675" stopIfTrue="1" id="{6751F181-424D-9A4E-857A-80979CE2E324}">
            <xm:f>UV$1=VLOOKUP(UV$1,JFériés!#REF!,1,FALSE)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VC3:VD3 VJ3:VK3 VQ3:VR3 VX3:VY3</xm:sqref>
        </x14:conditionalFormatting>
        <x14:conditionalFormatting xmlns:xm="http://schemas.microsoft.com/office/excel/2006/main">
          <x14:cfRule type="expression" priority="57638" stopIfTrue="1" id="{91C6EECE-C468-DD4D-B297-9514A2B65239}">
            <xm:f>VT$1=VLOOKUP(VT$1,JFériés!#REF!,1,FALSE)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VT3</xm:sqref>
        </x14:conditionalFormatting>
        <x14:conditionalFormatting xmlns:xm="http://schemas.microsoft.com/office/excel/2006/main">
          <x14:cfRule type="expression" priority="57637" stopIfTrue="1" id="{6BA6277A-B335-DA42-BA82-17816488F7C2}">
            <xm:f>VM$1=VLOOKUP(VM$1,JFériés!#REF!,1,FALSE)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VM3</xm:sqref>
        </x14:conditionalFormatting>
        <x14:conditionalFormatting xmlns:xm="http://schemas.microsoft.com/office/excel/2006/main">
          <x14:cfRule type="expression" priority="57636" stopIfTrue="1" id="{4811AAF6-8CB9-F944-A0EF-53C7823FD634}">
            <xm:f>VF$1=VLOOKUP(VF$1,JFériés!#REF!,1,FALSE)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VF3</xm:sqref>
        </x14:conditionalFormatting>
        <x14:conditionalFormatting xmlns:xm="http://schemas.microsoft.com/office/excel/2006/main">
          <x14:cfRule type="expression" priority="57633" stopIfTrue="1" id="{A07ED579-C31E-9A4B-B987-D13EAEB89B4F}">
            <xm:f>VX$1=VLOOKUP(VX$1,JFériés!#REF!,1,FALSE)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WE2:WF2</xm:sqref>
        </x14:conditionalFormatting>
        <x14:conditionalFormatting xmlns:xm="http://schemas.microsoft.com/office/excel/2006/main">
          <x14:cfRule type="expression" priority="57630" stopIfTrue="1" id="{455D1ADB-6EA8-864B-BA94-AEDECD928A9F}">
            <xm:f>VX$1=VLOOKUP(VX$1,JFériés!#REF!,1,FALSE)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WE3:WF3</xm:sqref>
        </x14:conditionalFormatting>
        <x14:conditionalFormatting xmlns:xm="http://schemas.microsoft.com/office/excel/2006/main">
          <x14:cfRule type="expression" priority="57608" stopIfTrue="1" id="{DB7C806F-B19A-944E-8859-0D5000123D9E}">
            <xm:f>WA$1=VLOOKUP(WA$1,JFériés!#REF!,1,FALSE)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WA3</xm:sqref>
        </x14:conditionalFormatting>
        <x14:conditionalFormatting xmlns:xm="http://schemas.microsoft.com/office/excel/2006/main">
          <x14:cfRule type="expression" priority="57580" stopIfTrue="1" id="{DFB18484-4C6F-7642-89DC-0BCDDC277E65}">
            <xm:f>VC$1=VLOOKUP(VC$1,JFériés!#REF!,1,FALSE)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VJ3</xm:sqref>
        </x14:conditionalFormatting>
        <x14:conditionalFormatting xmlns:xm="http://schemas.microsoft.com/office/excel/2006/main">
          <x14:cfRule type="expression" priority="57579" stopIfTrue="1" id="{92ADC40E-0148-D946-B4B7-E7565AFDE044}">
            <xm:f>VJ$1=VLOOKUP(VJ$1,JFériés!#REF!,1,FALSE)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VJ3</xm:sqref>
        </x14:conditionalFormatting>
        <x14:conditionalFormatting xmlns:xm="http://schemas.microsoft.com/office/excel/2006/main">
          <x14:cfRule type="expression" priority="57578" stopIfTrue="1" id="{3DDEB15D-D30A-9E42-93E1-5E0599C3148D}">
            <xm:f>VC$1=VLOOKUP(VC$1,JFériés!#REF!,1,FALSE)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VJ3</xm:sqref>
        </x14:conditionalFormatting>
        <x14:conditionalFormatting xmlns:xm="http://schemas.microsoft.com/office/excel/2006/main">
          <x14:cfRule type="expression" priority="57577" stopIfTrue="1" id="{36EEDC6D-595E-9848-89E6-83D12ABC73C0}">
            <xm:f>VJ$1=VLOOKUP(VJ$1,JFériés!#REF!,1,FALSE)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VJ3</xm:sqref>
        </x14:conditionalFormatting>
        <x14:conditionalFormatting xmlns:xm="http://schemas.microsoft.com/office/excel/2006/main">
          <x14:cfRule type="expression" priority="57576" stopIfTrue="1" id="{FACFE44D-5D14-A744-8D8E-3BF5EEEA3B8A}">
            <xm:f>VC$1=VLOOKUP(VC$1,JFériés!#REF!,1,FALSE)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VJ3</xm:sqref>
        </x14:conditionalFormatting>
        <x14:conditionalFormatting xmlns:xm="http://schemas.microsoft.com/office/excel/2006/main">
          <x14:cfRule type="expression" priority="57575" stopIfTrue="1" id="{8F45895D-A417-D14B-8AE4-3AFD47DF5706}">
            <xm:f>VC$1=VLOOKUP(VC$1,JFériés!#REF!,1,FALSE)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VJ3</xm:sqref>
        </x14:conditionalFormatting>
        <x14:conditionalFormatting xmlns:xm="http://schemas.microsoft.com/office/excel/2006/main">
          <x14:cfRule type="expression" priority="57564" stopIfTrue="1" id="{77B98CC0-559F-0942-9942-6940F7C7699F}">
            <xm:f>VK$1=VLOOKUP(VK$1,JFériés!#REF!,1,FALSE)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VR3</xm:sqref>
        </x14:conditionalFormatting>
        <x14:conditionalFormatting xmlns:xm="http://schemas.microsoft.com/office/excel/2006/main">
          <x14:cfRule type="expression" priority="57563" stopIfTrue="1" id="{162B29BB-0D4C-B74D-9B59-AA9C87C7BE26}">
            <xm:f>VK$1=VLOOKUP(VK$1,JFériés!#REF!,1,FALSE)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VR3</xm:sqref>
        </x14:conditionalFormatting>
        <x14:conditionalFormatting xmlns:xm="http://schemas.microsoft.com/office/excel/2006/main">
          <x14:cfRule type="expression" priority="57562" stopIfTrue="1" id="{20200600-3310-EA41-9213-010C4003263D}">
            <xm:f>VK$1=VLOOKUP(VK$1,JFériés!#REF!,1,FALSE)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VR3</xm:sqref>
        </x14:conditionalFormatting>
        <x14:conditionalFormatting xmlns:xm="http://schemas.microsoft.com/office/excel/2006/main">
          <x14:cfRule type="expression" priority="57561" stopIfTrue="1" id="{A7A5DCE2-10B8-AF41-B956-D6A448853D46}">
            <xm:f>VR$1=VLOOKUP(VR$1,JFériés!#REF!,1,FALSE)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VY3</xm:sqref>
        </x14:conditionalFormatting>
        <x14:conditionalFormatting xmlns:xm="http://schemas.microsoft.com/office/excel/2006/main">
          <x14:cfRule type="expression" priority="57560" stopIfTrue="1" id="{87DBD861-64D3-484D-9897-A24392C20809}">
            <xm:f>VR$1=VLOOKUP(VR$1,JFériés!#REF!,1,FALSE)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VY3</xm:sqref>
        </x14:conditionalFormatting>
        <x14:conditionalFormatting xmlns:xm="http://schemas.microsoft.com/office/excel/2006/main">
          <x14:cfRule type="expression" priority="57559" stopIfTrue="1" id="{5625DCAD-5404-1941-A384-88E8F0DCEC3F}">
            <xm:f>VR$1=VLOOKUP(VR$1,JFériés!#REF!,1,FALSE)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VY3</xm:sqref>
        </x14:conditionalFormatting>
        <x14:conditionalFormatting xmlns:xm="http://schemas.microsoft.com/office/excel/2006/main">
          <x14:cfRule type="expression" priority="57558" stopIfTrue="1" id="{722BA712-3BA9-2E46-80F2-C6F88DD0E9C8}">
            <xm:f>VR$1=VLOOKUP(VR$1,JFériés!#REF!,1,FALSE)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VY2</xm:sqref>
        </x14:conditionalFormatting>
        <x14:conditionalFormatting xmlns:xm="http://schemas.microsoft.com/office/excel/2006/main">
          <x14:cfRule type="expression" priority="57557" stopIfTrue="1" id="{AB112696-40A4-AE41-8A98-8478BA71F6B1}">
            <xm:f>VR$1=VLOOKUP(VR$1,JFériés!#REF!,1,FALSE)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VY2</xm:sqref>
        </x14:conditionalFormatting>
        <x14:conditionalFormatting xmlns:xm="http://schemas.microsoft.com/office/excel/2006/main">
          <x14:cfRule type="expression" priority="57556" stopIfTrue="1" id="{B4B2C484-6919-8045-A3E0-5431DC688E14}">
            <xm:f>VR$1=VLOOKUP(VR$1,JFériés!#REF!,1,FALSE)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VY2</xm:sqref>
        </x14:conditionalFormatting>
        <x14:conditionalFormatting xmlns:xm="http://schemas.microsoft.com/office/excel/2006/main">
          <x14:cfRule type="expression" priority="57555" stopIfTrue="1" id="{C0720652-77EB-0049-AFBA-F4DCE8F49710}">
            <xm:f>VR$1=VLOOKUP(VR$1,JFériés!#REF!,1,FALSE)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VY2</xm:sqref>
        </x14:conditionalFormatting>
        <x14:conditionalFormatting xmlns:xm="http://schemas.microsoft.com/office/excel/2006/main">
          <x14:cfRule type="expression" priority="57554" stopIfTrue="1" id="{A31B8466-9C80-9743-832B-15034D947D09}">
            <xm:f>VR$1=VLOOKUP(VR$1,JFériés!#REF!,1,FALSE)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VY3</xm:sqref>
        </x14:conditionalFormatting>
        <x14:conditionalFormatting xmlns:xm="http://schemas.microsoft.com/office/excel/2006/main">
          <x14:cfRule type="expression" priority="57553" stopIfTrue="1" id="{7240D006-453D-9548-908C-795B63F75FF0}">
            <xm:f>VR$1=VLOOKUP(VR$1,JFériés!#REF!,1,FALSE)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VY3</xm:sqref>
        </x14:conditionalFormatting>
        <x14:conditionalFormatting xmlns:xm="http://schemas.microsoft.com/office/excel/2006/main">
          <x14:cfRule type="expression" priority="57535" stopIfTrue="1" id="{ED2EB9CC-022F-3040-B4D0-65B04CED21EC}">
            <xm:f>VY$1=VLOOKUP(VY$1,JFériés!#REF!,1,FALSE)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WF2</xm:sqref>
        </x14:conditionalFormatting>
        <x14:conditionalFormatting xmlns:xm="http://schemas.microsoft.com/office/excel/2006/main">
          <x14:cfRule type="expression" priority="57534" stopIfTrue="1" id="{D097E0D6-5CF9-5E41-8EB8-6104A114CC57}">
            <xm:f>VY$1=VLOOKUP(VY$1,JFériés!#REF!,1,FALSE)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WF2</xm:sqref>
        </x14:conditionalFormatting>
        <x14:conditionalFormatting xmlns:xm="http://schemas.microsoft.com/office/excel/2006/main">
          <x14:cfRule type="expression" priority="57532" stopIfTrue="1" id="{0C5F72F6-159C-574B-872F-CDE9AF81DE53}">
            <xm:f>VY$1=VLOOKUP(VY$1,JFériés!#REF!,1,FALSE)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WF3</xm:sqref>
        </x14:conditionalFormatting>
        <x14:conditionalFormatting xmlns:xm="http://schemas.microsoft.com/office/excel/2006/main">
          <x14:cfRule type="expression" priority="57531" stopIfTrue="1" id="{F8FC4250-FDA9-274C-950D-9C6249C153B2}">
            <xm:f>VY$1=VLOOKUP(VY$1,JFériés!#REF!,1,FALSE)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WF3</xm:sqref>
        </x14:conditionalFormatting>
        <x14:conditionalFormatting xmlns:xm="http://schemas.microsoft.com/office/excel/2006/main">
          <x14:cfRule type="expression" priority="57528" stopIfTrue="1" id="{9CB5F6CB-02A6-E541-B9D4-8183CDE2C7E3}">
            <xm:f>VY$1=VLOOKUP(VY$1,JFériés!#REF!,1,FALSE)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WF3</xm:sqref>
        </x14:conditionalFormatting>
        <x14:conditionalFormatting xmlns:xm="http://schemas.microsoft.com/office/excel/2006/main">
          <x14:cfRule type="expression" priority="57527" stopIfTrue="1" id="{8B0A8593-DDF5-4046-9584-1E0B5433102E}">
            <xm:f>VY$1=VLOOKUP(VY$1,JFériés!#REF!,1,FALSE)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WF3</xm:sqref>
        </x14:conditionalFormatting>
        <x14:conditionalFormatting xmlns:xm="http://schemas.microsoft.com/office/excel/2006/main">
          <x14:cfRule type="expression" priority="57523" stopIfTrue="1" id="{8548584B-D482-5F45-86E1-8A816452CDFA}">
            <xm:f>VD$1=VLOOKUP(VD$1,JFériés!#REF!,1,FALSE)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VD3</xm:sqref>
        </x14:conditionalFormatting>
        <x14:conditionalFormatting xmlns:xm="http://schemas.microsoft.com/office/excel/2006/main">
          <x14:cfRule type="expression" priority="57522" stopIfTrue="1" id="{E962F9E2-62AA-0142-8BA4-DE99B0373DF8}">
            <xm:f>UW$1=VLOOKUP(UW$1,JFériés!#REF!,1,FALSE)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VD3</xm:sqref>
        </x14:conditionalFormatting>
        <x14:conditionalFormatting xmlns:xm="http://schemas.microsoft.com/office/excel/2006/main">
          <x14:cfRule type="expression" priority="57521" stopIfTrue="1" id="{B9246DE9-9E14-194E-B5AF-CF82905C5887}">
            <xm:f>UW$1=VLOOKUP(UW$1,JFériés!#REF!,1,FALSE)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VD3</xm:sqref>
        </x14:conditionalFormatting>
        <x14:conditionalFormatting xmlns:xm="http://schemas.microsoft.com/office/excel/2006/main">
          <x14:cfRule type="expression" priority="57518" stopIfTrue="1" id="{AD8D2351-17E1-8645-89DA-FEA0909BD8CC}">
            <xm:f>WE$1=VLOOKUP(WE$1,JFériés!#REF!,1,FALSE)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WL2:WM2</xm:sqref>
        </x14:conditionalFormatting>
        <x14:conditionalFormatting xmlns:xm="http://schemas.microsoft.com/office/excel/2006/main">
          <x14:cfRule type="expression" priority="57515" stopIfTrue="1" id="{A15E98EE-70D2-B14F-B27B-1703FF386C11}">
            <xm:f>WE$1=VLOOKUP(WE$1,JFériés!#REF!,1,FALSE)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WL3:WM3</xm:sqref>
        </x14:conditionalFormatting>
        <x14:conditionalFormatting xmlns:xm="http://schemas.microsoft.com/office/excel/2006/main">
          <x14:cfRule type="expression" priority="57492" stopIfTrue="1" id="{8957E937-E676-5042-866E-063AFBE3987E}">
            <xm:f>WL$1=VLOOKUP(WL$1,JFériés!#REF!,1,FALSE)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WS2:WT2</xm:sqref>
        </x14:conditionalFormatting>
        <x14:conditionalFormatting xmlns:xm="http://schemas.microsoft.com/office/excel/2006/main">
          <x14:cfRule type="expression" priority="57489" stopIfTrue="1" id="{192999C5-B085-984E-BD2F-B50B57881A58}">
            <xm:f>WL$1=VLOOKUP(WL$1,JFériés!#REF!,1,FALSE)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WS3:WT3</xm:sqref>
        </x14:conditionalFormatting>
        <x14:conditionalFormatting xmlns:xm="http://schemas.microsoft.com/office/excel/2006/main">
          <x14:cfRule type="expression" priority="57423" stopIfTrue="1" id="{16771C15-00D2-5440-B0CD-771CF771B7CC}">
            <xm:f>WS$1=VLOOKUP(WS$1,JFériés!#REF!,1,FALSE)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XG3:XH3 WZ3:XA3</xm:sqref>
        </x14:conditionalFormatting>
        <x14:conditionalFormatting xmlns:xm="http://schemas.microsoft.com/office/excel/2006/main">
          <x14:cfRule type="expression" priority="57422" stopIfTrue="1" id="{D19FDCA5-A892-364C-B970-1AED9DAF008B}">
            <xm:f>WV$1=VLOOKUP(WV$1,JFériés!#REF!,1,FALSE)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WV3 XC3 XJ3</xm:sqref>
        </x14:conditionalFormatting>
        <x14:conditionalFormatting xmlns:xm="http://schemas.microsoft.com/office/excel/2006/main">
          <x14:cfRule type="expression" priority="57381" stopIfTrue="1" id="{0F8562DC-E963-8A49-B7E6-5077C0B360B2}">
            <xm:f>WS$1=VLOOKUP(WS$1,JFériés!#REF!,1,FALSE)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WZ2:XA2 XG2:XH2</xm:sqref>
        </x14:conditionalFormatting>
        <x14:conditionalFormatting xmlns:xm="http://schemas.microsoft.com/office/excel/2006/main">
          <x14:cfRule type="expression" priority="57368" stopIfTrue="1" id="{E211EF98-75DB-DE4C-88F3-5DDE54B01A96}">
            <xm:f>XA$1=VLOOKUP(XA$1,JFériés!#REF!,1,FALSE)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XH3</xm:sqref>
        </x14:conditionalFormatting>
        <x14:conditionalFormatting xmlns:xm="http://schemas.microsoft.com/office/excel/2006/main">
          <x14:cfRule type="expression" priority="57367" stopIfTrue="1" id="{A7535BA4-9EDC-5842-9691-C319093CAFBD}">
            <xm:f>XA$1=VLOOKUP(XA$1,JFériés!#REF!,1,FALSE)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XH3</xm:sqref>
        </x14:conditionalFormatting>
        <x14:conditionalFormatting xmlns:xm="http://schemas.microsoft.com/office/excel/2006/main">
          <x14:cfRule type="expression" priority="57366" stopIfTrue="1" id="{6087213A-50F3-2141-974B-44035771AA10}">
            <xm:f>WT$1=VLOOKUP(WT$1,JFériés!#REF!,1,FALSE)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XA3</xm:sqref>
        </x14:conditionalFormatting>
        <x14:conditionalFormatting xmlns:xm="http://schemas.microsoft.com/office/excel/2006/main">
          <x14:cfRule type="expression" priority="57365" stopIfTrue="1" id="{6A087FA8-BA86-1A4D-9630-9602E52550DC}">
            <xm:f>WT$1=VLOOKUP(WT$1,JFériés!#REF!,1,FALSE)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XA3</xm:sqref>
        </x14:conditionalFormatting>
        <x14:conditionalFormatting xmlns:xm="http://schemas.microsoft.com/office/excel/2006/main">
          <x14:cfRule type="expression" priority="57355" stopIfTrue="1" id="{63A9B4E0-B354-1244-9B28-B095263E0C4C}">
            <xm:f>XN$1=VLOOKUP(XN$1,JFériés!#REF!,1,FALSE)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XN2:XV2 XN3:XS3 XU3:XV3</xm:sqref>
        </x14:conditionalFormatting>
        <x14:conditionalFormatting xmlns:xm="http://schemas.microsoft.com/office/excel/2006/main">
          <x14:cfRule type="expression" priority="57348" stopIfTrue="1" id="{3FD7234D-10F7-4447-9879-936ED195BAB7}">
            <xm:f>XG$1=VLOOKUP(XG$1,JFériés!#REF!,1,FALSE)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XN3:XO3</xm:sqref>
        </x14:conditionalFormatting>
        <x14:conditionalFormatting xmlns:xm="http://schemas.microsoft.com/office/excel/2006/main">
          <x14:cfRule type="expression" priority="57320" stopIfTrue="1" id="{35854961-E313-5C48-BD0E-5E27D94C3339}">
            <xm:f>XN$1=VLOOKUP(XN$1,JFériés!#REF!,1,FALSE)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XU3:XV3</xm:sqref>
        </x14:conditionalFormatting>
        <x14:conditionalFormatting xmlns:xm="http://schemas.microsoft.com/office/excel/2006/main">
          <x14:cfRule type="expression" priority="57294" stopIfTrue="1" id="{AEBB3097-D34A-094D-9CBF-7F5F0FE79278}">
            <xm:f>XG$1=VLOOKUP(XG$1,JFériés!#REF!,1,FALSE)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XN2:XO2</xm:sqref>
        </x14:conditionalFormatting>
        <x14:conditionalFormatting xmlns:xm="http://schemas.microsoft.com/office/excel/2006/main">
          <x14:cfRule type="expression" priority="57227" stopIfTrue="1" id="{9ACBE4B1-A6FA-2A4D-82F9-22F944D41C3C}">
            <xm:f>XN$1=VLOOKUP(XN$1,JFériés!#REF!,1,FALSE)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XU2:XV2</xm:sqref>
        </x14:conditionalFormatting>
        <x14:conditionalFormatting xmlns:xm="http://schemas.microsoft.com/office/excel/2006/main">
          <x14:cfRule type="expression" priority="56655" stopIfTrue="1" id="{29BFB415-359D-9848-85C5-A61A4784C6C9}">
            <xm:f>XN$1=VLOOKUP(XN$1,JFériés!#REF!,1,FALSE)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XU3:XV3</xm:sqref>
        </x14:conditionalFormatting>
        <x14:conditionalFormatting xmlns:xm="http://schemas.microsoft.com/office/excel/2006/main">
          <x14:cfRule type="expression" priority="56654" stopIfTrue="1" id="{9398CD07-BAD7-4444-9435-127B29E7C4FE}">
            <xm:f>XO$1=VLOOKUP(XO$1,JFériés!#REF!,1,FALSE)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XV3</xm:sqref>
        </x14:conditionalFormatting>
        <x14:conditionalFormatting xmlns:xm="http://schemas.microsoft.com/office/excel/2006/main">
          <x14:cfRule type="expression" priority="56653" stopIfTrue="1" id="{78A216E9-7A37-9D46-8C66-D24B298C6307}">
            <xm:f>XQ$1=VLOOKUP(XQ$1,JFériés!#REF!,1,FALSE)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XQ3</xm:sqref>
        </x14:conditionalFormatting>
        <x14:conditionalFormatting xmlns:xm="http://schemas.microsoft.com/office/excel/2006/main">
          <x14:cfRule type="expression" priority="56652" stopIfTrue="1" id="{6405959C-06B2-F740-BD4B-F9C5CD5C5A75}">
            <xm:f>XO$1=VLOOKUP(XO$1,JFériés!#REF!,1,FALSE)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XV3</xm:sqref>
        </x14:conditionalFormatting>
        <x14:conditionalFormatting xmlns:xm="http://schemas.microsoft.com/office/excel/2006/main">
          <x14:cfRule type="expression" priority="56651" stopIfTrue="1" id="{1832C2E8-9124-D04F-AE0A-6A0DCC9A7703}">
            <xm:f>XO$1=VLOOKUP(XO$1,JFériés!#REF!,1,FALSE)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XV3</xm:sqref>
        </x14:conditionalFormatting>
        <x14:conditionalFormatting xmlns:xm="http://schemas.microsoft.com/office/excel/2006/main">
          <x14:cfRule type="expression" priority="56650" stopIfTrue="1" id="{D3DB6B91-9778-404B-A614-81B1A3482CE9}">
            <xm:f>XV$1=VLOOKUP(XV$1,JFériés!#REF!,1,FALSE)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XV3</xm:sqref>
        </x14:conditionalFormatting>
        <x14:conditionalFormatting xmlns:xm="http://schemas.microsoft.com/office/excel/2006/main">
          <x14:cfRule type="expression" priority="56649" stopIfTrue="1" id="{F9501EF9-DEF7-BC41-A5A9-1710CB4E717F}">
            <xm:f>XO$1=VLOOKUP(XO$1,JFériés!#REF!,1,FALSE)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XV3</xm:sqref>
        </x14:conditionalFormatting>
        <x14:conditionalFormatting xmlns:xm="http://schemas.microsoft.com/office/excel/2006/main">
          <x14:cfRule type="expression" priority="56648" stopIfTrue="1" id="{4165971D-9A7C-B24B-8B7A-204D8201B5DF}">
            <xm:f>XO$1=VLOOKUP(XO$1,JFériés!#REF!,1,FALSE)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XV3</xm:sqref>
        </x14:conditionalFormatting>
        <x14:conditionalFormatting xmlns:xm="http://schemas.microsoft.com/office/excel/2006/main">
          <x14:cfRule type="expression" priority="56647" stopIfTrue="1" id="{1498E191-3B93-5849-8CE5-DF8766C2594E}">
            <xm:f>XW$1=VLOOKUP(XW$1,JFériés!#REF!,1,FALSE)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XW3:XZ3 YB3:YC3</xm:sqref>
        </x14:conditionalFormatting>
        <x14:conditionalFormatting xmlns:xm="http://schemas.microsoft.com/office/excel/2006/main">
          <x14:cfRule type="expression" priority="56646" stopIfTrue="1" id="{EBA4CD43-E61A-AD4F-8CF2-E6D11F8536DD}">
            <xm:f>XU$1=VLOOKUP(XU$1,JFériés!#REF!,1,FALSE)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YB3:YC3</xm:sqref>
        </x14:conditionalFormatting>
        <x14:conditionalFormatting xmlns:xm="http://schemas.microsoft.com/office/excel/2006/main">
          <x14:cfRule type="expression" priority="56645" stopIfTrue="1" id="{B6DFF76C-5123-C14E-86F2-18C2ED6F15F6}">
            <xm:f>XV$1=VLOOKUP(XV$1,JFériés!#REF!,1,FALSE)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YC3</xm:sqref>
        </x14:conditionalFormatting>
        <x14:conditionalFormatting xmlns:xm="http://schemas.microsoft.com/office/excel/2006/main">
          <x14:cfRule type="expression" priority="56644" stopIfTrue="1" id="{A0E41A77-834F-1541-A64C-C4364FD25FB9}">
            <xm:f>XX$1=VLOOKUP(XX$1,JFériés!#REF!,1,FALSE)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XX3</xm:sqref>
        </x14:conditionalFormatting>
        <x14:conditionalFormatting xmlns:xm="http://schemas.microsoft.com/office/excel/2006/main">
          <x14:cfRule type="expression" priority="56643" stopIfTrue="1" id="{3B910BA1-884A-904C-9BFA-B917E8B4FA45}">
            <xm:f>XV$1=VLOOKUP(XV$1,JFériés!#REF!,1,FALSE)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YC3</xm:sqref>
        </x14:conditionalFormatting>
        <x14:conditionalFormatting xmlns:xm="http://schemas.microsoft.com/office/excel/2006/main">
          <x14:cfRule type="expression" priority="56642" stopIfTrue="1" id="{1557FADB-A5C8-694E-A3E6-E0647E11719B}">
            <xm:f>XV$1=VLOOKUP(XV$1,JFériés!#REF!,1,FALSE)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YC3</xm:sqref>
        </x14:conditionalFormatting>
        <x14:conditionalFormatting xmlns:xm="http://schemas.microsoft.com/office/excel/2006/main">
          <x14:cfRule type="expression" priority="56641" stopIfTrue="1" id="{1C956D46-4FB3-AB4B-B783-58908B30B02A}">
            <xm:f>YC$1=VLOOKUP(YC$1,JFériés!#REF!,1,FALSE)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YC3</xm:sqref>
        </x14:conditionalFormatting>
        <x14:conditionalFormatting xmlns:xm="http://schemas.microsoft.com/office/excel/2006/main">
          <x14:cfRule type="expression" priority="56640" stopIfTrue="1" id="{D21D3A90-357E-744F-B682-91A93867A6C6}">
            <xm:f>XV$1=VLOOKUP(XV$1,JFériés!#REF!,1,FALSE)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YC3</xm:sqref>
        </x14:conditionalFormatting>
        <x14:conditionalFormatting xmlns:xm="http://schemas.microsoft.com/office/excel/2006/main">
          <x14:cfRule type="expression" priority="56639" stopIfTrue="1" id="{C18F87DC-4432-6C4A-907E-81DDD5D3EF7D}">
            <xm:f>XV$1=VLOOKUP(XV$1,JFériés!#REF!,1,FALSE)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YC3</xm:sqref>
        </x14:conditionalFormatting>
        <x14:conditionalFormatting xmlns:xm="http://schemas.microsoft.com/office/excel/2006/main">
          <x14:cfRule type="expression" priority="56638" stopIfTrue="1" id="{65969A59-F604-3245-AA1A-2F5B0F279E0A}">
            <xm:f>YB$1=VLOOKUP(YB$1,JFériés!#REF!,1,FALSE)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YI3:YJ3</xm:sqref>
        </x14:conditionalFormatting>
        <x14:conditionalFormatting xmlns:xm="http://schemas.microsoft.com/office/excel/2006/main">
          <x14:cfRule type="expression" priority="56637" stopIfTrue="1" id="{8BABDCB6-E9FC-524A-9D91-5010627DF6DF}">
            <xm:f>YC$1=VLOOKUP(YC$1,JFériés!#REF!,1,FALSE)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YJ3</xm:sqref>
        </x14:conditionalFormatting>
        <x14:conditionalFormatting xmlns:xm="http://schemas.microsoft.com/office/excel/2006/main">
          <x14:cfRule type="expression" priority="56636" stopIfTrue="1" id="{B1E24FB7-5007-4944-9E53-37E942EBC506}">
            <xm:f>YE$1=VLOOKUP(YE$1,JFériés!#REF!,1,FALSE)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YE3</xm:sqref>
        </x14:conditionalFormatting>
        <x14:conditionalFormatting xmlns:xm="http://schemas.microsoft.com/office/excel/2006/main">
          <x14:cfRule type="expression" priority="56635" stopIfTrue="1" id="{F24B7D02-CBB5-A448-8C0C-0C825778FE5E}">
            <xm:f>YC$1=VLOOKUP(YC$1,JFériés!#REF!,1,FALSE)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YJ3</xm:sqref>
        </x14:conditionalFormatting>
        <x14:conditionalFormatting xmlns:xm="http://schemas.microsoft.com/office/excel/2006/main">
          <x14:cfRule type="expression" priority="56634" stopIfTrue="1" id="{F4F40406-F31A-5A40-A2FC-0E990BD1C76D}">
            <xm:f>YC$1=VLOOKUP(YC$1,JFériés!#REF!,1,FALSE)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YJ3</xm:sqref>
        </x14:conditionalFormatting>
        <x14:conditionalFormatting xmlns:xm="http://schemas.microsoft.com/office/excel/2006/main">
          <x14:cfRule type="expression" priority="56633" stopIfTrue="1" id="{1E028AAC-798F-5A44-B63E-F7B674D99403}">
            <xm:f>YJ$1=VLOOKUP(YJ$1,JFériés!#REF!,1,FALSE)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YJ3</xm:sqref>
        </x14:conditionalFormatting>
        <x14:conditionalFormatting xmlns:xm="http://schemas.microsoft.com/office/excel/2006/main">
          <x14:cfRule type="expression" priority="56632" stopIfTrue="1" id="{7ECCF86F-4E7E-574B-8752-C840D3EDCD30}">
            <xm:f>YC$1=VLOOKUP(YC$1,JFériés!#REF!,1,FALSE)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YJ3</xm:sqref>
        </x14:conditionalFormatting>
        <x14:conditionalFormatting xmlns:xm="http://schemas.microsoft.com/office/excel/2006/main">
          <x14:cfRule type="expression" priority="56631" stopIfTrue="1" id="{9EBE89E9-287C-5B40-A9A3-87FBB683FA8E}">
            <xm:f>YC$1=VLOOKUP(YC$1,JFériés!#REF!,1,FALSE)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YJ3</xm:sqref>
        </x14:conditionalFormatting>
        <x14:conditionalFormatting xmlns:xm="http://schemas.microsoft.com/office/excel/2006/main">
          <x14:cfRule type="expression" priority="56630" stopIfTrue="1" id="{BE153EE1-76B7-2B44-8933-29DC5C98FFB8}">
            <xm:f>YL$1=VLOOKUP(YL$1,JFériés!#REF!,1,FALSE)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YL3</xm:sqref>
        </x14:conditionalFormatting>
        <x14:conditionalFormatting xmlns:xm="http://schemas.microsoft.com/office/excel/2006/main">
          <x14:cfRule type="expression" priority="56553" stopIfTrue="1" id="{1614FE62-42A8-DC41-BCF4-949341A3F87D}">
            <xm:f>XW$1=VLOOKUP(XW$1,JFériés!#REF!,1,FALSE)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XW2:YC2</xm:sqref>
        </x14:conditionalFormatting>
        <x14:conditionalFormatting xmlns:xm="http://schemas.microsoft.com/office/excel/2006/main">
          <x14:cfRule type="expression" priority="56552" stopIfTrue="1" id="{E4773AD6-C34D-8443-AA33-07533BE99EE5}">
            <xm:f>XU$1=VLOOKUP(XU$1,JFériés!#REF!,1,FALSE)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YB2:YC2</xm:sqref>
        </x14:conditionalFormatting>
        <x14:conditionalFormatting xmlns:xm="http://schemas.microsoft.com/office/excel/2006/main">
          <x14:cfRule type="expression" priority="56551" stopIfTrue="1" id="{2F5B3680-5BF8-ED49-BAC3-E0B4D2F3EB27}">
            <xm:f>YB$1=VLOOKUP(YB$1,JFériés!#REF!,1,FALSE)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YI2:YJ2</xm:sqref>
        </x14:conditionalFormatting>
        <x14:conditionalFormatting xmlns:xm="http://schemas.microsoft.com/office/excel/2006/main">
          <x14:cfRule type="expression" priority="56348" stopIfTrue="1" id="{BA32E09D-CF16-5546-ABC8-9EB503F1FC6E}">
            <xm:f>XO$1=VLOOKUP(XO$1,JFériés!#REF!,1,FALSE)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XV3</xm:sqref>
        </x14:conditionalFormatting>
        <x14:conditionalFormatting xmlns:xm="http://schemas.microsoft.com/office/excel/2006/main">
          <x14:cfRule type="expression" priority="56347" stopIfTrue="1" id="{DD87A52B-9B5F-3140-B48E-B11A56E03D93}">
            <xm:f>XO$1=VLOOKUP(XO$1,JFériés!#REF!,1,FALSE)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XV3</xm:sqref>
        </x14:conditionalFormatting>
        <x14:conditionalFormatting xmlns:xm="http://schemas.microsoft.com/office/excel/2006/main">
          <x14:cfRule type="expression" priority="56346" stopIfTrue="1" id="{A320B868-4166-2F46-B9FA-8820747FDB89}">
            <xm:f>XO$1=VLOOKUP(XO$1,JFériés!#REF!,1,FALSE)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XV3</xm:sqref>
        </x14:conditionalFormatting>
        <x14:conditionalFormatting xmlns:xm="http://schemas.microsoft.com/office/excel/2006/main">
          <x14:cfRule type="expression" priority="56345" stopIfTrue="1" id="{82CBDC8D-3693-E244-90DA-B763E329A504}">
            <xm:f>YC$1=VLOOKUP(YC$1,JFériés!#REF!,1,FALSE)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YJ3</xm:sqref>
        </x14:conditionalFormatting>
        <x14:conditionalFormatting xmlns:xm="http://schemas.microsoft.com/office/excel/2006/main">
          <x14:cfRule type="expression" priority="56344" stopIfTrue="1" id="{57CA39A3-A6F5-F440-A44F-C25A73021F23}">
            <xm:f>YC$1=VLOOKUP(YC$1,JFériés!#REF!,1,FALSE)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YJ3</xm:sqref>
        </x14:conditionalFormatting>
        <x14:conditionalFormatting xmlns:xm="http://schemas.microsoft.com/office/excel/2006/main">
          <x14:cfRule type="expression" priority="56343" stopIfTrue="1" id="{0CE6C92D-5691-6F43-8072-498CC5B95E12}">
            <xm:f>YC$1=VLOOKUP(YC$1,JFériés!#REF!,1,FALSE)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YJ3</xm:sqref>
        </x14:conditionalFormatting>
        <x14:conditionalFormatting xmlns:xm="http://schemas.microsoft.com/office/excel/2006/main">
          <x14:cfRule type="expression" priority="56342" stopIfTrue="1" id="{B8EA029A-CAA9-4F44-89DD-C47D2C328F19}">
            <xm:f>YC$1=VLOOKUP(YC$1,JFériés!#REF!,1,FALSE)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YJ3</xm:sqref>
        </x14:conditionalFormatting>
        <x14:conditionalFormatting xmlns:xm="http://schemas.microsoft.com/office/excel/2006/main">
          <x14:cfRule type="expression" priority="56341" stopIfTrue="1" id="{917530A2-482C-A444-B2FA-05F997AD3DB7}">
            <xm:f>YC$1=VLOOKUP(YC$1,JFériés!#REF!,1,FALSE)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YJ3</xm:sqref>
        </x14:conditionalFormatting>
        <x14:conditionalFormatting xmlns:xm="http://schemas.microsoft.com/office/excel/2006/main">
          <x14:cfRule type="expression" priority="56340" stopIfTrue="1" id="{AF00D11F-CD42-8542-9B29-D69DF6F8D585}">
            <xm:f>YJ$1=VLOOKUP(YJ$1,JFériés!#REF!,1,FALSE)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YJ3</xm:sqref>
        </x14:conditionalFormatting>
        <x14:conditionalFormatting xmlns:xm="http://schemas.microsoft.com/office/excel/2006/main">
          <x14:cfRule type="expression" priority="56339" stopIfTrue="1" id="{5DDF3C71-8D46-6E45-A6AF-3CE98C0ACAA4}">
            <xm:f>YC$1=VLOOKUP(YC$1,JFériés!#REF!,1,FALSE)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YJ3</xm:sqref>
        </x14:conditionalFormatting>
        <x14:conditionalFormatting xmlns:xm="http://schemas.microsoft.com/office/excel/2006/main">
          <x14:cfRule type="expression" priority="56338" stopIfTrue="1" id="{7C4E747C-196A-F646-9569-8627C7671A6F}">
            <xm:f>YC$1=VLOOKUP(YC$1,JFériés!#REF!,1,FALSE)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YJ3</xm:sqref>
        </x14:conditionalFormatting>
        <x14:conditionalFormatting xmlns:xm="http://schemas.microsoft.com/office/excel/2006/main">
          <x14:cfRule type="expression" priority="56337" stopIfTrue="1" id="{89CF4885-1FCE-BB47-908D-BE00F52FDF9F}">
            <xm:f>YC$1=VLOOKUP(YC$1,JFériés!#REF!,1,FALSE)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YJ3</xm:sqref>
        </x14:conditionalFormatting>
        <x14:conditionalFormatting xmlns:xm="http://schemas.microsoft.com/office/excel/2006/main">
          <x14:cfRule type="expression" priority="56336" stopIfTrue="1" id="{000D2E35-47B5-2140-8714-8AC67874775F}">
            <xm:f>YC$1=VLOOKUP(YC$1,JFériés!#REF!,1,FALSE)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YJ3</xm:sqref>
        </x14:conditionalFormatting>
        <x14:conditionalFormatting xmlns:xm="http://schemas.microsoft.com/office/excel/2006/main">
          <x14:cfRule type="expression" priority="56335" stopIfTrue="1" id="{FDC40527-CEB5-F74A-89BA-8EBB524CDCDA}">
            <xm:f>YC$1=VLOOKUP(YC$1,JFériés!#REF!,1,FALSE)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YJ3</xm:sqref>
        </x14:conditionalFormatting>
        <x14:conditionalFormatting xmlns:xm="http://schemas.microsoft.com/office/excel/2006/main">
          <x14:cfRule type="expression" priority="56326" stopIfTrue="1" id="{67F1CD07-7D27-B148-8A03-BD831F8F5D37}">
            <xm:f>YO$1=VLOOKUP(YO$1,JFériés!#REF!,1,FALSE)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YO3</xm:sqref>
        </x14:conditionalFormatting>
        <x14:conditionalFormatting xmlns:xm="http://schemas.microsoft.com/office/excel/2006/main">
          <x14:cfRule type="expression" priority="56325" stopIfTrue="1" id="{3EBD401F-CD9A-4E48-9E0E-13E50DF97E32}">
            <xm:f>YH$1=VLOOKUP(YH$1,JFériés!#REF!,1,FALSE)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YH3</xm:sqref>
        </x14:conditionalFormatting>
        <x14:conditionalFormatting xmlns:xm="http://schemas.microsoft.com/office/excel/2006/main">
          <x14:cfRule type="expression" priority="56324" stopIfTrue="1" id="{667A18FD-A151-3440-95DF-1BD4AF6DF561}">
            <xm:f>YA$1=VLOOKUP(YA$1,JFériés!#REF!,1,FALSE)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YA3</xm:sqref>
        </x14:conditionalFormatting>
        <x14:conditionalFormatting xmlns:xm="http://schemas.microsoft.com/office/excel/2006/main">
          <x14:cfRule type="expression" priority="56323" stopIfTrue="1" id="{678E2160-A418-DE4A-BE45-3EC0588550F7}">
            <xm:f>YA$1=VLOOKUP(YA$1,JFériés!#REF!,1,FALSE)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YA3</xm:sqref>
        </x14:conditionalFormatting>
        <x14:conditionalFormatting xmlns:xm="http://schemas.microsoft.com/office/excel/2006/main">
          <x14:cfRule type="expression" priority="56322" stopIfTrue="1" id="{4F8FC6C4-971D-5242-A06E-6DFAE3B34CAB}">
            <xm:f>XT$1=VLOOKUP(XT$1,JFériés!#REF!,1,FALSE)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XT3</xm:sqref>
        </x14:conditionalFormatting>
        <x14:conditionalFormatting xmlns:xm="http://schemas.microsoft.com/office/excel/2006/main">
          <x14:cfRule type="expression" priority="56321" stopIfTrue="1" id="{D3B2BC06-0092-244B-A013-71CC49CB67BA}">
            <xm:f>XT$1=VLOOKUP(XT$1,JFériés!#REF!,1,FALSE)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XT3</xm:sqref>
        </x14:conditionalFormatting>
        <x14:conditionalFormatting xmlns:xm="http://schemas.microsoft.com/office/excel/2006/main">
          <x14:cfRule type="expression" priority="56317" stopIfTrue="1" id="{BB00FB9F-C85B-FD43-B10F-967A21301E4D}">
            <xm:f>YP$1=VLOOKUP(YP$1,JFériés!#REF!,1,FALSE)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YY3:ZD3 YP2:YV3 YY2:ZV2 ZF3:ZM3 ZS3:ZV3 ZO3:ZQ3</xm:sqref>
        </x14:conditionalFormatting>
        <x14:conditionalFormatting xmlns:xm="http://schemas.microsoft.com/office/excel/2006/main">
          <x14:cfRule type="expression" priority="56301" stopIfTrue="1" id="{9722131F-0618-404A-9FBA-83D432687BA4}">
            <xm:f>YI$1=VLOOKUP(YI$1,JFériés!#REF!,1,FALSE)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YP3:YQ3</xm:sqref>
        </x14:conditionalFormatting>
        <x14:conditionalFormatting xmlns:xm="http://schemas.microsoft.com/office/excel/2006/main">
          <x14:cfRule type="expression" priority="56300" stopIfTrue="1" id="{B2A9CE70-3B73-924B-9341-3FDDE427CE7A}">
            <xm:f>YJ$1=VLOOKUP(YJ$1,JFériés!#REF!,1,FALSE)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YQ3</xm:sqref>
        </x14:conditionalFormatting>
        <x14:conditionalFormatting xmlns:xm="http://schemas.microsoft.com/office/excel/2006/main">
          <x14:cfRule type="expression" priority="56299" stopIfTrue="1" id="{D5EDFD43-8779-3244-8BB4-C2FF91DB1DA2}">
            <xm:f>YJ$1=VLOOKUP(YJ$1,JFériés!#REF!,1,FALSE)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YQ3</xm:sqref>
        </x14:conditionalFormatting>
        <x14:conditionalFormatting xmlns:xm="http://schemas.microsoft.com/office/excel/2006/main">
          <x14:cfRule type="expression" priority="56298" stopIfTrue="1" id="{8AE1D136-E11F-5243-BAD0-6AD86802CE7E}">
            <xm:f>YJ$1=VLOOKUP(YJ$1,JFériés!#REF!,1,FALSE)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YQ3</xm:sqref>
        </x14:conditionalFormatting>
        <x14:conditionalFormatting xmlns:xm="http://schemas.microsoft.com/office/excel/2006/main">
          <x14:cfRule type="expression" priority="56297" stopIfTrue="1" id="{C8AA0656-7A0E-2546-9801-A5BB140B8185}">
            <xm:f>YQ$1=VLOOKUP(YQ$1,JFériés!#REF!,1,FALSE)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YQ3</xm:sqref>
        </x14:conditionalFormatting>
        <x14:conditionalFormatting xmlns:xm="http://schemas.microsoft.com/office/excel/2006/main">
          <x14:cfRule type="expression" priority="56296" stopIfTrue="1" id="{64B81587-9130-1A42-84D0-BA380CF2C05D}">
            <xm:f>YJ$1=VLOOKUP(YJ$1,JFériés!#REF!,1,FALSE)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YQ3</xm:sqref>
        </x14:conditionalFormatting>
        <x14:conditionalFormatting xmlns:xm="http://schemas.microsoft.com/office/excel/2006/main">
          <x14:cfRule type="expression" priority="56295" stopIfTrue="1" id="{E7BA9F9E-9E0B-5F48-8EE5-AFB31321402D}">
            <xm:f>YJ$1=VLOOKUP(YJ$1,JFériés!#REF!,1,FALSE)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YQ3</xm:sqref>
        </x14:conditionalFormatting>
        <x14:conditionalFormatting xmlns:xm="http://schemas.microsoft.com/office/excel/2006/main">
          <x14:cfRule type="expression" priority="56294" stopIfTrue="1" id="{CB7A1AD1-CB85-E24C-8146-C2231AE3869E}">
            <xm:f>YI$1=VLOOKUP(YI$1,JFériés!#REF!,1,FALSE)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YP2:YQ2</xm:sqref>
        </x14:conditionalFormatting>
        <x14:conditionalFormatting xmlns:xm="http://schemas.microsoft.com/office/excel/2006/main">
          <x14:cfRule type="expression" priority="56170" stopIfTrue="1" id="{3A4851EF-3C85-4940-92DC-5E855C97594A}">
            <xm:f>YW$1=VLOOKUP(YW$1,JFériés!#REF!,1,FALSE)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YW3:YX3</xm:sqref>
        </x14:conditionalFormatting>
        <x14:conditionalFormatting xmlns:xm="http://schemas.microsoft.com/office/excel/2006/main">
          <x14:cfRule type="expression" priority="56169" stopIfTrue="1" id="{7F7699A2-04D9-5F40-AAC7-E59F9256C705}">
            <xm:f>YP$1=VLOOKUP(YP$1,JFériés!#REF!,1,FALSE)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YW3:YX3</xm:sqref>
        </x14:conditionalFormatting>
        <x14:conditionalFormatting xmlns:xm="http://schemas.microsoft.com/office/excel/2006/main">
          <x14:cfRule type="expression" priority="56168" stopIfTrue="1" id="{11F4F680-F026-2849-AF6C-C77FFE05B80B}">
            <xm:f>ZE$1=VLOOKUP(ZE$1,JFériés!#REF!,1,FALSE)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ZE3</xm:sqref>
        </x14:conditionalFormatting>
        <x14:conditionalFormatting xmlns:xm="http://schemas.microsoft.com/office/excel/2006/main">
          <x14:cfRule type="expression" priority="56167" stopIfTrue="1" id="{C3EFE046-D158-894E-9011-D3BF35DCA8C2}">
            <xm:f>YX$1=VLOOKUP(YX$1,JFériés!#REF!,1,FALSE)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ZE3</xm:sqref>
        </x14:conditionalFormatting>
        <x14:conditionalFormatting xmlns:xm="http://schemas.microsoft.com/office/excel/2006/main">
          <x14:cfRule type="expression" priority="56166" stopIfTrue="1" id="{39A72224-E9E4-6F48-9871-09CA4F04DC7F}">
            <xm:f>ZD$1=VLOOKUP(ZD$1,JFériés!#REF!,1,FALSE)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ZS3 ZK3:ZM3</xm:sqref>
        </x14:conditionalFormatting>
        <x14:conditionalFormatting xmlns:xm="http://schemas.microsoft.com/office/excel/2006/main">
          <x14:cfRule type="expression" priority="56165" stopIfTrue="1" id="{C7C1D43B-B1F5-B348-842B-C4C8308BB692}">
            <xm:f>ZE$1=VLOOKUP(ZE$1,JFériés!#REF!,1,FALSE)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ZS3 ZL3:ZM3</xm:sqref>
        </x14:conditionalFormatting>
        <x14:conditionalFormatting xmlns:xm="http://schemas.microsoft.com/office/excel/2006/main">
          <x14:cfRule type="expression" priority="56164" stopIfTrue="1" id="{99CFA612-28FB-AC4A-A2C9-D6102F9AEF93}">
            <xm:f>ZG$1=VLOOKUP(ZG$1,JFériés!#REF!,1,FALSE)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ZG3 ZU3</xm:sqref>
        </x14:conditionalFormatting>
        <x14:conditionalFormatting xmlns:xm="http://schemas.microsoft.com/office/excel/2006/main">
          <x14:cfRule type="expression" priority="56163" stopIfTrue="1" id="{31A1AF43-3FAE-9844-A861-87B02888FEF4}">
            <xm:f>ZE$1=VLOOKUP(ZE$1,JFériés!#REF!,1,FALSE)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ZS3 ZL3:ZM3</xm:sqref>
        </x14:conditionalFormatting>
        <x14:conditionalFormatting xmlns:xm="http://schemas.microsoft.com/office/excel/2006/main">
          <x14:cfRule type="expression" priority="56162" stopIfTrue="1" id="{D86139D5-BF24-1F41-A9DA-4E8DDC235B8C}">
            <xm:f>ZE$1=VLOOKUP(ZE$1,JFériés!#REF!,1,FALSE)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ZS3 ZL3:ZM3</xm:sqref>
        </x14:conditionalFormatting>
        <x14:conditionalFormatting xmlns:xm="http://schemas.microsoft.com/office/excel/2006/main">
          <x14:cfRule type="expression" priority="56161" stopIfTrue="1" id="{357ADBD9-3149-A44D-9199-D5F46B693798}">
            <xm:f>ZL$1=VLOOKUP(ZL$1,JFériés!#REF!,1,FALSE)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ZS3 ZL3:ZM3</xm:sqref>
        </x14:conditionalFormatting>
        <x14:conditionalFormatting xmlns:xm="http://schemas.microsoft.com/office/excel/2006/main">
          <x14:cfRule type="expression" priority="56160" stopIfTrue="1" id="{FAF58D53-127E-EF46-8711-DF020A355520}">
            <xm:f>ZE$1=VLOOKUP(ZE$1,JFériés!#REF!,1,FALSE)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ZS3 ZL3:ZM3</xm:sqref>
        </x14:conditionalFormatting>
        <x14:conditionalFormatting xmlns:xm="http://schemas.microsoft.com/office/excel/2006/main">
          <x14:cfRule type="expression" priority="56159" stopIfTrue="1" id="{459C6272-B3B4-EF48-979D-5BDEE360E14F}">
            <xm:f>ZE$1=VLOOKUP(ZE$1,JFériés!#REF!,1,FALSE)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ZS3 ZL3:ZM3</xm:sqref>
        </x14:conditionalFormatting>
        <x14:conditionalFormatting xmlns:xm="http://schemas.microsoft.com/office/excel/2006/main">
          <x14:cfRule type="expression" priority="56158" stopIfTrue="1" id="{449AC8EE-8A18-7549-82FA-37E0A470553A}">
            <xm:f>ZJ$1=VLOOKUP(ZJ$1,JFériés!#REF!,1,FALSE)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ZJ3 ZQ3</xm:sqref>
        </x14:conditionalFormatting>
        <x14:conditionalFormatting xmlns:xm="http://schemas.microsoft.com/office/excel/2006/main">
          <x14:cfRule type="expression" priority="56157" stopIfTrue="1" id="{D71B2F4C-8C9E-D84D-89BE-92E88380CA7C}">
            <xm:f>YS$1=VLOOKUP(YS$1,JFériés!#REF!,1,FALSE)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YS3</xm:sqref>
        </x14:conditionalFormatting>
        <x14:conditionalFormatting xmlns:xm="http://schemas.microsoft.com/office/excel/2006/main">
          <x14:cfRule type="expression" priority="56083" stopIfTrue="1" id="{CB3B0C34-2029-8A4D-BCDB-28E99C666A36}">
            <xm:f>ZD$1=VLOOKUP(ZD$1,JFériés!#REF!,1,FALSE)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ZD2:ZE2 ZR2:ZS2 ZK2:ZM2</xm:sqref>
        </x14:conditionalFormatting>
        <x14:conditionalFormatting xmlns:xm="http://schemas.microsoft.com/office/excel/2006/main">
          <x14:cfRule type="expression" priority="56082" stopIfTrue="1" id="{7E12C345-C83F-874B-9B26-0F5AF63988A2}">
            <xm:f>YW$1=VLOOKUP(YW$1,JFériés!#REF!,1,FALSE)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ZD2:ZE2 ZR2:ZS2 ZK2:ZM2</xm:sqref>
        </x14:conditionalFormatting>
        <x14:conditionalFormatting xmlns:xm="http://schemas.microsoft.com/office/excel/2006/main">
          <x14:cfRule type="expression" priority="56081" stopIfTrue="1" id="{5C051E4F-5E8A-FA41-B859-3E8188D6BF39}">
            <xm:f>YW$1=VLOOKUP(YW$1,JFériés!#REF!,1,FALSE)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ZD2:ZE2 ZR2:ZS2 ZK2:ZM2</xm:sqref>
        </x14:conditionalFormatting>
        <x14:conditionalFormatting xmlns:xm="http://schemas.microsoft.com/office/excel/2006/main">
          <x14:cfRule type="expression" priority="56080" stopIfTrue="1" id="{7FAB2774-E0DF-4342-8394-D22FFEEF4766}">
            <xm:f>YW$1=VLOOKUP(YW$1,JFériés!#REF!,1,FALSE)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YW2:YX2</xm:sqref>
        </x14:conditionalFormatting>
        <x14:conditionalFormatting xmlns:xm="http://schemas.microsoft.com/office/excel/2006/main">
          <x14:cfRule type="expression" priority="56079" stopIfTrue="1" id="{4D1DE789-1889-1140-B4D7-7B590FE20C45}">
            <xm:f>YP$1=VLOOKUP(YP$1,JFériés!#REF!,1,FALSE)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YW2:YX2</xm:sqref>
        </x14:conditionalFormatting>
        <x14:conditionalFormatting xmlns:xm="http://schemas.microsoft.com/office/excel/2006/main">
          <x14:cfRule type="expression" priority="55913" stopIfTrue="1" id="{3827F740-01FA-404A-A91D-1712F0C5790D}">
            <xm:f>ZR$1=VLOOKUP(ZR$1,JFériés!#REF!,1,FALSE)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ZR3</xm:sqref>
        </x14:conditionalFormatting>
        <x14:conditionalFormatting xmlns:xm="http://schemas.microsoft.com/office/excel/2006/main">
          <x14:cfRule type="expression" priority="55912" stopIfTrue="1" id="{42355CA2-4C83-674A-A972-71953DD73C8D}">
            <xm:f>ZK$1=VLOOKUP(ZK$1,JFériés!#REF!,1,FALSE)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ZR3</xm:sqref>
        </x14:conditionalFormatting>
        <x14:conditionalFormatting xmlns:xm="http://schemas.microsoft.com/office/excel/2006/main">
          <x14:cfRule type="expression" priority="55911" stopIfTrue="1" id="{5C13A5AB-CDE0-584B-9218-708CF24EB05D}">
            <xm:f>ZN$1=VLOOKUP(ZN$1,JFériés!#REF!,1,FALSE)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ZN3</xm:sqref>
        </x14:conditionalFormatting>
        <x14:conditionalFormatting xmlns:xm="http://schemas.microsoft.com/office/excel/2006/main">
          <x14:cfRule type="expression" priority="55910" stopIfTrue="1" id="{CA34A6C3-A7DC-944D-8153-5F6DB5D0B4E3}">
            <xm:f>ZO$1=VLOOKUP(ZO$1,JFériés!#REF!,1,FALSE)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ZO3</xm:sqref>
        </x14:conditionalFormatting>
        <x14:conditionalFormatting xmlns:xm="http://schemas.microsoft.com/office/excel/2006/main">
          <x14:cfRule type="expression" priority="55898" stopIfTrue="1" id="{9DD33F2D-1B7B-B043-9AC1-1D09BFEEE9FA}">
            <xm:f>ACL$1=VLOOKUP(ACL$1,JFériés!#REF!,1,FALSE)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ACL1:APO1</xm:sqref>
        </x14:conditionalFormatting>
        <x14:conditionalFormatting xmlns:xm="http://schemas.microsoft.com/office/excel/2006/main">
          <x14:cfRule type="expression" priority="55897" stopIfTrue="1" id="{7E7F5131-95D9-8E4A-82B6-038106542CCE}">
            <xm:f>ZW$1=VLOOKUP(ZW$1,JFériés!#REF!,1,FALSE)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ZW2:ZZ2 ZW3:AAY3 ZW1:AAZ1</xm:sqref>
        </x14:conditionalFormatting>
        <x14:conditionalFormatting xmlns:xm="http://schemas.microsoft.com/office/excel/2006/main">
          <x14:cfRule type="expression" priority="55896" stopIfTrue="1" id="{4A6B6B69-B9D6-894B-8814-2EC0D22313E7}">
            <xm:f>ZR$1=VLOOKUP(ZR$1,JFériés!#REF!,1,FALSE)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ZY3:ZZ3</xm:sqref>
        </x14:conditionalFormatting>
        <x14:conditionalFormatting xmlns:xm="http://schemas.microsoft.com/office/excel/2006/main">
          <x14:cfRule type="expression" priority="55895" stopIfTrue="1" id="{2A1E830D-6379-4348-AAC7-F7475AB491CD}">
            <xm:f>ZS$1=VLOOKUP(ZS$1,JFériés!#REF!,1,FALSE)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ZZ3</xm:sqref>
        </x14:conditionalFormatting>
        <x14:conditionalFormatting xmlns:xm="http://schemas.microsoft.com/office/excel/2006/main">
          <x14:cfRule type="expression" priority="55894" stopIfTrue="1" id="{A0BDBE00-00A3-CB48-A750-A406390063A3}">
            <xm:f>ZS$1=VLOOKUP(ZS$1,JFériés!#REF!,1,FALSE)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ZZ3</xm:sqref>
        </x14:conditionalFormatting>
        <x14:conditionalFormatting xmlns:xm="http://schemas.microsoft.com/office/excel/2006/main">
          <x14:cfRule type="expression" priority="55893" stopIfTrue="1" id="{E49532FC-7E40-124A-988B-3F2427D0A800}">
            <xm:f>ZS$1=VLOOKUP(ZS$1,JFériés!#REF!,1,FALSE)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ZZ3</xm:sqref>
        </x14:conditionalFormatting>
        <x14:conditionalFormatting xmlns:xm="http://schemas.microsoft.com/office/excel/2006/main">
          <x14:cfRule type="expression" priority="55892" stopIfTrue="1" id="{A02B0817-5E0B-734B-9B56-1C7A1B2AED4D}">
            <xm:f>ZZ$1=VLOOKUP(ZZ$1,JFériés!#REF!,1,FALSE)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ZZ3</xm:sqref>
        </x14:conditionalFormatting>
        <x14:conditionalFormatting xmlns:xm="http://schemas.microsoft.com/office/excel/2006/main">
          <x14:cfRule type="expression" priority="55891" stopIfTrue="1" id="{43C1BB7C-3EA2-B944-9496-F89A7E988B42}">
            <xm:f>ZS$1=VLOOKUP(ZS$1,JFériés!#REF!,1,FALSE)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ZZ3</xm:sqref>
        </x14:conditionalFormatting>
        <x14:conditionalFormatting xmlns:xm="http://schemas.microsoft.com/office/excel/2006/main">
          <x14:cfRule type="expression" priority="55890" stopIfTrue="1" id="{9B9AC3B9-F380-F84D-81D5-D4F9023DB457}">
            <xm:f>ZS$1=VLOOKUP(ZS$1,JFériés!#REF!,1,FALSE)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ZZ3</xm:sqref>
        </x14:conditionalFormatting>
        <x14:conditionalFormatting xmlns:xm="http://schemas.microsoft.com/office/excel/2006/main">
          <x14:cfRule type="expression" priority="55889" stopIfTrue="1" id="{4440BC0B-8B4A-C547-9DDE-EFD3A45F5EAF}">
            <xm:f>ZX$1=VLOOKUP(ZX$1,JFériés!#REF!,1,FALSE)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ZX3</xm:sqref>
        </x14:conditionalFormatting>
        <x14:conditionalFormatting xmlns:xm="http://schemas.microsoft.com/office/excel/2006/main">
          <x14:cfRule type="expression" priority="55854" stopIfTrue="1" id="{DB1139E8-8D8E-7C44-8DFA-B9002C6E567D}">
            <xm:f>ZY$1=VLOOKUP(ZY$1,JFériés!#REF!,1,FALSE)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ZY2:ZZ2</xm:sqref>
        </x14:conditionalFormatting>
        <x14:conditionalFormatting xmlns:xm="http://schemas.microsoft.com/office/excel/2006/main">
          <x14:cfRule type="expression" priority="55853" stopIfTrue="1" id="{FD891984-DDF3-E34A-8B8E-9D17F1061590}">
            <xm:f>ZR$1=VLOOKUP(ZR$1,JFériés!#REF!,1,FALSE)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ZY2:ZZ2</xm:sqref>
        </x14:conditionalFormatting>
        <x14:conditionalFormatting xmlns:xm="http://schemas.microsoft.com/office/excel/2006/main">
          <x14:cfRule type="expression" priority="55852" stopIfTrue="1" id="{F73E267F-2DAC-BA41-B875-92AA2FE3464C}">
            <xm:f>ZR$1=VLOOKUP(ZR$1,JFériés!#REF!,1,FALSE)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ZY2:ZZ2</xm:sqref>
        </x14:conditionalFormatting>
        <x14:conditionalFormatting xmlns:xm="http://schemas.microsoft.com/office/excel/2006/main">
          <x14:cfRule type="expression" priority="55834" stopIfTrue="1" id="{9122E40D-1B29-724B-9659-1346C2EE475A}">
            <xm:f>AAA$1=VLOOKUP(AAA$1,JFériés!#REF!,1,FALSE)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AAA2:AAG2</xm:sqref>
        </x14:conditionalFormatting>
        <x14:conditionalFormatting xmlns:xm="http://schemas.microsoft.com/office/excel/2006/main">
          <x14:cfRule type="expression" priority="55833" stopIfTrue="1" id="{410AEF8E-825C-B040-B56D-9FF80B356AAC}">
            <xm:f>AAF$1=VLOOKUP(AAF$1,JFériés!#REF!,1,FALSE)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AAF2:AAG2</xm:sqref>
        </x14:conditionalFormatting>
        <x14:conditionalFormatting xmlns:xm="http://schemas.microsoft.com/office/excel/2006/main">
          <x14:cfRule type="expression" priority="55832" stopIfTrue="1" id="{582704E8-6563-3E4D-9321-BC5BDE1ADEE6}">
            <xm:f>ZY$1=VLOOKUP(ZY$1,JFériés!#REF!,1,FALSE)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AAF2:AAG2</xm:sqref>
        </x14:conditionalFormatting>
        <x14:conditionalFormatting xmlns:xm="http://schemas.microsoft.com/office/excel/2006/main">
          <x14:cfRule type="expression" priority="55831" stopIfTrue="1" id="{D0FAF3C2-6B3D-CB4D-917A-7C7F5E8EBFCB}">
            <xm:f>ZY$1=VLOOKUP(ZY$1,JFériés!#REF!,1,FALSE)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AAF2:AAG2</xm:sqref>
        </x14:conditionalFormatting>
        <x14:conditionalFormatting xmlns:xm="http://schemas.microsoft.com/office/excel/2006/main">
          <x14:cfRule type="expression" priority="55828" stopIfTrue="1" id="{9B5697F9-FC02-7243-B986-EEB99762B557}">
            <xm:f>AAH$1=VLOOKUP(AAH$1,JFériés!#REF!,1,FALSE)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AAH2:AAN2</xm:sqref>
        </x14:conditionalFormatting>
        <x14:conditionalFormatting xmlns:xm="http://schemas.microsoft.com/office/excel/2006/main">
          <x14:cfRule type="expression" priority="55827" stopIfTrue="1" id="{8006CCEA-A89F-2441-9360-03BD5870A0EB}">
            <xm:f>AAM$1=VLOOKUP(AAM$1,JFériés!#REF!,1,FALSE)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AAM2:AAN2</xm:sqref>
        </x14:conditionalFormatting>
        <x14:conditionalFormatting xmlns:xm="http://schemas.microsoft.com/office/excel/2006/main">
          <x14:cfRule type="expression" priority="55826" stopIfTrue="1" id="{4424D45F-668A-524A-B742-FC0F8902581E}">
            <xm:f>AAF$1=VLOOKUP(AAF$1,JFériés!#REF!,1,FALSE)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AAM2:AAN2</xm:sqref>
        </x14:conditionalFormatting>
        <x14:conditionalFormatting xmlns:xm="http://schemas.microsoft.com/office/excel/2006/main">
          <x14:cfRule type="expression" priority="55825" stopIfTrue="1" id="{9488D126-4F1D-D841-928A-36D3B5B2EBCA}">
            <xm:f>AAF$1=VLOOKUP(AAF$1,JFériés!#REF!,1,FALSE)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AAM2:AAN2</xm:sqref>
        </x14:conditionalFormatting>
        <x14:conditionalFormatting xmlns:xm="http://schemas.microsoft.com/office/excel/2006/main">
          <x14:cfRule type="expression" priority="55820" stopIfTrue="1" id="{D4201F69-A52C-4D40-B2D1-4F774EAE33BA}">
            <xm:f>AAO$1=VLOOKUP(AAO$1,JFériés!#REF!,1,FALSE)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AAO2:AAU2</xm:sqref>
        </x14:conditionalFormatting>
        <x14:conditionalFormatting xmlns:xm="http://schemas.microsoft.com/office/excel/2006/main">
          <x14:cfRule type="expression" priority="55819" stopIfTrue="1" id="{CEE7CF5B-571A-8E46-B9D2-855A485078FC}">
            <xm:f>AAT$1=VLOOKUP(AAT$1,JFériés!#REF!,1,FALSE)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AAT2:AAU2</xm:sqref>
        </x14:conditionalFormatting>
        <x14:conditionalFormatting xmlns:xm="http://schemas.microsoft.com/office/excel/2006/main">
          <x14:cfRule type="expression" priority="55818" stopIfTrue="1" id="{3E883602-B1F7-9240-B097-867402066E46}">
            <xm:f>AAM$1=VLOOKUP(AAM$1,JFériés!#REF!,1,FALSE)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AAT2:AAU2</xm:sqref>
        </x14:conditionalFormatting>
        <x14:conditionalFormatting xmlns:xm="http://schemas.microsoft.com/office/excel/2006/main">
          <x14:cfRule type="expression" priority="55817" stopIfTrue="1" id="{36F5DEFE-D270-284C-90A7-B3CAA72D8944}">
            <xm:f>AAM$1=VLOOKUP(AAM$1,JFériés!#REF!,1,FALSE)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AAT2:AAU2</xm:sqref>
        </x14:conditionalFormatting>
        <x14:conditionalFormatting xmlns:xm="http://schemas.microsoft.com/office/excel/2006/main">
          <x14:cfRule type="expression" priority="55814" stopIfTrue="1" id="{7DE10D76-D63A-4A40-9AEB-0AF451056E33}">
            <xm:f>AAV$1=VLOOKUP(AAV$1,JFériés!#REF!,1,FALSE)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AAV2:AAY2</xm:sqref>
        </x14:conditionalFormatting>
        <x14:conditionalFormatting xmlns:xm="http://schemas.microsoft.com/office/excel/2006/main">
          <x14:cfRule type="expression" priority="55812" stopIfTrue="1" id="{CD213EA1-05BE-8343-8988-06A4ABDC2E87}">
            <xm:f>AAE$1=VLOOKUP(AAE$1,JFériés!#REF!,1,FALSE)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AAE3</xm:sqref>
        </x14:conditionalFormatting>
        <x14:conditionalFormatting xmlns:xm="http://schemas.microsoft.com/office/excel/2006/main">
          <x14:cfRule type="expression" priority="55807" stopIfTrue="1" id="{5EB2981D-1787-9241-8861-567C6BB901D6}">
            <xm:f>AAI$1=VLOOKUP(AAI$1,JFériés!#REF!,1,FALSE)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AAI3</xm:sqref>
        </x14:conditionalFormatting>
        <x14:conditionalFormatting xmlns:xm="http://schemas.microsoft.com/office/excel/2006/main">
          <x14:cfRule type="expression" priority="55806" stopIfTrue="1" id="{ED44380C-05A2-1C49-8DED-4DF3A1B99451}">
            <xm:f>AAL$1=VLOOKUP(AAL$1,JFériés!#REF!,1,FALSE)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AAL3</xm:sqref>
        </x14:conditionalFormatting>
        <x14:conditionalFormatting xmlns:xm="http://schemas.microsoft.com/office/excel/2006/main">
          <x14:cfRule type="expression" priority="55805" stopIfTrue="1" id="{67A0DF6F-B0D2-4E48-B1A0-7CBEA6D34E5F}">
            <xm:f>AAP$1=VLOOKUP(AAP$1,JFériés!#REF!,1,FALSE)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AAP3</xm:sqref>
        </x14:conditionalFormatting>
        <x14:conditionalFormatting xmlns:xm="http://schemas.microsoft.com/office/excel/2006/main">
          <x14:cfRule type="expression" priority="55804" stopIfTrue="1" id="{A4E5DD17-E927-F745-8497-A310CF2DBB37}">
            <xm:f>AAS$1=VLOOKUP(AAS$1,JFériés!#REF!,1,FALSE)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AAS3</xm:sqref>
        </x14:conditionalFormatting>
        <x14:conditionalFormatting xmlns:xm="http://schemas.microsoft.com/office/excel/2006/main">
          <x14:cfRule type="expression" priority="55803" stopIfTrue="1" id="{DF1A0623-BBBA-DD43-9C89-6ED96308F644}">
            <xm:f>ZY$1=VLOOKUP(ZY$1,JFériés!#REF!,1,FALSE)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AAF3:AAG3</xm:sqref>
        </x14:conditionalFormatting>
        <x14:conditionalFormatting xmlns:xm="http://schemas.microsoft.com/office/excel/2006/main">
          <x14:cfRule type="expression" priority="55802" stopIfTrue="1" id="{443C51E4-B917-9C49-9788-09A368E96FB2}">
            <xm:f>ZZ$1=VLOOKUP(ZZ$1,JFériés!#REF!,1,FALSE)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AAG3</xm:sqref>
        </x14:conditionalFormatting>
        <x14:conditionalFormatting xmlns:xm="http://schemas.microsoft.com/office/excel/2006/main">
          <x14:cfRule type="expression" priority="55801" stopIfTrue="1" id="{A1614310-3D0F-4A4D-9AF9-9BD2F249DED1}">
            <xm:f>ZZ$1=VLOOKUP(ZZ$1,JFériés!#REF!,1,FALSE)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AAG3</xm:sqref>
        </x14:conditionalFormatting>
        <x14:conditionalFormatting xmlns:xm="http://schemas.microsoft.com/office/excel/2006/main">
          <x14:cfRule type="expression" priority="55800" stopIfTrue="1" id="{B079259C-1C1C-834A-BBB1-972D450A3C22}">
            <xm:f>ZZ$1=VLOOKUP(ZZ$1,JFériés!#REF!,1,FALSE)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AAG3</xm:sqref>
        </x14:conditionalFormatting>
        <x14:conditionalFormatting xmlns:xm="http://schemas.microsoft.com/office/excel/2006/main">
          <x14:cfRule type="expression" priority="55799" stopIfTrue="1" id="{87AF01F4-774D-CB43-AB83-B26D00D0390F}">
            <xm:f>AAG$1=VLOOKUP(AAG$1,JFériés!#REF!,1,FALSE)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AAG3</xm:sqref>
        </x14:conditionalFormatting>
        <x14:conditionalFormatting xmlns:xm="http://schemas.microsoft.com/office/excel/2006/main">
          <x14:cfRule type="expression" priority="55798" stopIfTrue="1" id="{1D70D83B-8363-3E44-A520-AD183DDB5AC9}">
            <xm:f>ZZ$1=VLOOKUP(ZZ$1,JFériés!#REF!,1,FALSE)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AAG3</xm:sqref>
        </x14:conditionalFormatting>
        <x14:conditionalFormatting xmlns:xm="http://schemas.microsoft.com/office/excel/2006/main">
          <x14:cfRule type="expression" priority="55797" stopIfTrue="1" id="{323FA31B-C895-EA46-8B46-BC13F546220A}">
            <xm:f>ZZ$1=VLOOKUP(ZZ$1,JFériés!#REF!,1,FALSE)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AAG3</xm:sqref>
        </x14:conditionalFormatting>
        <x14:conditionalFormatting xmlns:xm="http://schemas.microsoft.com/office/excel/2006/main">
          <x14:cfRule type="expression" priority="55796" stopIfTrue="1" id="{FF2CC881-69D9-554C-AC81-152E307C3557}">
            <xm:f>AAF$1=VLOOKUP(AAF$1,JFériés!#REF!,1,FALSE)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AAM3:AAN3</xm:sqref>
        </x14:conditionalFormatting>
        <x14:conditionalFormatting xmlns:xm="http://schemas.microsoft.com/office/excel/2006/main">
          <x14:cfRule type="expression" priority="55795" stopIfTrue="1" id="{64E53CAA-9167-624D-A96E-93F53B759ED5}">
            <xm:f>AAG$1=VLOOKUP(AAG$1,JFériés!#REF!,1,FALSE)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AAN3</xm:sqref>
        </x14:conditionalFormatting>
        <x14:conditionalFormatting xmlns:xm="http://schemas.microsoft.com/office/excel/2006/main">
          <x14:cfRule type="expression" priority="55794" stopIfTrue="1" id="{275D3D46-B5DA-944C-8DF0-68CBC393DA92}">
            <xm:f>AAG$1=VLOOKUP(AAG$1,JFériés!#REF!,1,FALSE)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AAN3</xm:sqref>
        </x14:conditionalFormatting>
        <x14:conditionalFormatting xmlns:xm="http://schemas.microsoft.com/office/excel/2006/main">
          <x14:cfRule type="expression" priority="55793" stopIfTrue="1" id="{05604030-5A8D-9D49-95DB-392496E029A7}">
            <xm:f>AAG$1=VLOOKUP(AAG$1,JFériés!#REF!,1,FALSE)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AAN3</xm:sqref>
        </x14:conditionalFormatting>
        <x14:conditionalFormatting xmlns:xm="http://schemas.microsoft.com/office/excel/2006/main">
          <x14:cfRule type="expression" priority="55792" stopIfTrue="1" id="{E62EFDE9-7742-434A-A6AD-457D954BB747}">
            <xm:f>AAN$1=VLOOKUP(AAN$1,JFériés!#REF!,1,FALSE)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AAN3</xm:sqref>
        </x14:conditionalFormatting>
        <x14:conditionalFormatting xmlns:xm="http://schemas.microsoft.com/office/excel/2006/main">
          <x14:cfRule type="expression" priority="55791" stopIfTrue="1" id="{0453A93E-06F8-7D4B-B301-42048C7324AC}">
            <xm:f>AAG$1=VLOOKUP(AAG$1,JFériés!#REF!,1,FALSE)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AAN3</xm:sqref>
        </x14:conditionalFormatting>
        <x14:conditionalFormatting xmlns:xm="http://schemas.microsoft.com/office/excel/2006/main">
          <x14:cfRule type="expression" priority="55790" stopIfTrue="1" id="{006F5EAF-0A99-E141-A732-205D7156F68B}">
            <xm:f>AAG$1=VLOOKUP(AAG$1,JFériés!#REF!,1,FALSE)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AAN3</xm:sqref>
        </x14:conditionalFormatting>
        <x14:conditionalFormatting xmlns:xm="http://schemas.microsoft.com/office/excel/2006/main">
          <x14:cfRule type="expression" priority="55789" stopIfTrue="1" id="{B17EEA64-3E3A-B247-8794-BBDEB83314BE}">
            <xm:f>AAM$1=VLOOKUP(AAM$1,JFériés!#REF!,1,FALSE)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AAT3:AAU3</xm:sqref>
        </x14:conditionalFormatting>
        <x14:conditionalFormatting xmlns:xm="http://schemas.microsoft.com/office/excel/2006/main">
          <x14:cfRule type="expression" priority="55788" stopIfTrue="1" id="{57B48267-B601-CC44-9371-AE4A125A34CB}">
            <xm:f>AAN$1=VLOOKUP(AAN$1,JFériés!#REF!,1,FALSE)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AAU3</xm:sqref>
        </x14:conditionalFormatting>
        <x14:conditionalFormatting xmlns:xm="http://schemas.microsoft.com/office/excel/2006/main">
          <x14:cfRule type="expression" priority="55787" stopIfTrue="1" id="{EC455889-3465-FC45-9B5B-1D621AE76721}">
            <xm:f>AAN$1=VLOOKUP(AAN$1,JFériés!#REF!,1,FALSE)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AAU3</xm:sqref>
        </x14:conditionalFormatting>
        <x14:conditionalFormatting xmlns:xm="http://schemas.microsoft.com/office/excel/2006/main">
          <x14:cfRule type="expression" priority="55786" stopIfTrue="1" id="{3965E2C3-7051-124E-8DD0-626C2D1AADB2}">
            <xm:f>AAN$1=VLOOKUP(AAN$1,JFériés!#REF!,1,FALSE)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AAU3</xm:sqref>
        </x14:conditionalFormatting>
        <x14:conditionalFormatting xmlns:xm="http://schemas.microsoft.com/office/excel/2006/main">
          <x14:cfRule type="expression" priority="55785" stopIfTrue="1" id="{8B624AA0-D81D-634B-A05A-D29B6F90934E}">
            <xm:f>AAU$1=VLOOKUP(AAU$1,JFériés!#REF!,1,FALSE)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AAU3</xm:sqref>
        </x14:conditionalFormatting>
        <x14:conditionalFormatting xmlns:xm="http://schemas.microsoft.com/office/excel/2006/main">
          <x14:cfRule type="expression" priority="55784" stopIfTrue="1" id="{CFEC12A0-3FB5-0F4F-B171-5382B12D60FA}">
            <xm:f>AAN$1=VLOOKUP(AAN$1,JFériés!#REF!,1,FALSE)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AAU3</xm:sqref>
        </x14:conditionalFormatting>
        <x14:conditionalFormatting xmlns:xm="http://schemas.microsoft.com/office/excel/2006/main">
          <x14:cfRule type="expression" priority="55783" stopIfTrue="1" id="{065573BF-E0D5-3948-919F-886881945DA8}">
            <xm:f>AAN$1=VLOOKUP(AAN$1,JFériés!#REF!,1,FALSE)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AAU3</xm:sqref>
        </x14:conditionalFormatting>
        <x14:conditionalFormatting xmlns:xm="http://schemas.microsoft.com/office/excel/2006/main">
          <x14:cfRule type="expression" priority="55782" stopIfTrue="1" id="{EC77C7EA-8C63-8445-A20B-06B881651960}">
            <xm:f>AAW$1=VLOOKUP(AAW$1,JFériés!#REF!,1,FALSE)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AAW3</xm:sqref>
        </x14:conditionalFormatting>
        <x14:conditionalFormatting xmlns:xm="http://schemas.microsoft.com/office/excel/2006/main">
          <x14:cfRule type="expression" priority="55545" stopIfTrue="1" id="{75D7A4BA-AC15-584C-B148-2C9A35A343A7}">
            <xm:f>AAJ$1=VLOOKUP(AAJ$1,JFériés!#REF!,1,FALSE)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AAJ3</xm:sqref>
        </x14:conditionalFormatting>
        <x14:conditionalFormatting xmlns:xm="http://schemas.microsoft.com/office/excel/2006/main">
          <x14:cfRule type="expression" priority="55544" stopIfTrue="1" id="{2BD3542A-DB68-364E-B98A-80044B6B5630}">
            <xm:f>AAD$1=VLOOKUP(AAD$1,JFériés!#REF!,1,FALSE)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AAD3</xm:sqref>
        </x14:conditionalFormatting>
        <x14:conditionalFormatting xmlns:xm="http://schemas.microsoft.com/office/excel/2006/main">
          <x14:cfRule type="expression" priority="55525" stopIfTrue="1" id="{C827006D-6C78-F947-A6ED-B9A8114B34E3}">
            <xm:f>AAG$1=VLOOKUP(AAG$1,JFériés!#REF!,1,FALSE)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AAN3</xm:sqref>
        </x14:conditionalFormatting>
        <x14:conditionalFormatting xmlns:xm="http://schemas.microsoft.com/office/excel/2006/main">
          <x14:cfRule type="expression" priority="55524" stopIfTrue="1" id="{361B21D6-2E49-D44F-9CAB-FE1555C96387}">
            <xm:f>AAG$1=VLOOKUP(AAG$1,JFériés!#REF!,1,FALSE)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AAN3</xm:sqref>
        </x14:conditionalFormatting>
        <x14:conditionalFormatting xmlns:xm="http://schemas.microsoft.com/office/excel/2006/main">
          <x14:cfRule type="expression" priority="55523" stopIfTrue="1" id="{8AA9085B-6F43-5A45-9456-14BE19A2E8C6}">
            <xm:f>AAG$1=VLOOKUP(AAG$1,JFériés!#REF!,1,FALSE)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AAN3</xm:sqref>
        </x14:conditionalFormatting>
        <x14:conditionalFormatting xmlns:xm="http://schemas.microsoft.com/office/excel/2006/main">
          <x14:cfRule type="expression" priority="55522" stopIfTrue="1" id="{4C595BFC-94D6-E640-9C58-E3B6FFCF24B6}">
            <xm:f>AAG$1=VLOOKUP(AAG$1,JFériés!#REF!,1,FALSE)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AAN3</xm:sqref>
        </x14:conditionalFormatting>
        <x14:conditionalFormatting xmlns:xm="http://schemas.microsoft.com/office/excel/2006/main">
          <x14:cfRule type="expression" priority="55521" stopIfTrue="1" id="{FA8838B7-975E-8F4B-ABD7-05085FB56494}">
            <xm:f>AAN$1=VLOOKUP(AAN$1,JFériés!#REF!,1,FALSE)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AAN3</xm:sqref>
        </x14:conditionalFormatting>
        <x14:conditionalFormatting xmlns:xm="http://schemas.microsoft.com/office/excel/2006/main">
          <x14:cfRule type="expression" priority="55520" stopIfTrue="1" id="{38C162D4-386D-CB43-96E7-C8C3357E6C31}">
            <xm:f>AAG$1=VLOOKUP(AAG$1,JFériés!#REF!,1,FALSE)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AAN3</xm:sqref>
        </x14:conditionalFormatting>
        <x14:conditionalFormatting xmlns:xm="http://schemas.microsoft.com/office/excel/2006/main">
          <x14:cfRule type="expression" priority="55519" stopIfTrue="1" id="{99C50B67-D32D-D94D-841D-1AC02B81122A}">
            <xm:f>AAG$1=VLOOKUP(AAG$1,JFériés!#REF!,1,FALSE)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AAN3</xm:sqref>
        </x14:conditionalFormatting>
        <x14:conditionalFormatting xmlns:xm="http://schemas.microsoft.com/office/excel/2006/main">
          <x14:cfRule type="expression" priority="55518" stopIfTrue="1" id="{21D26D50-7354-534C-908F-544FDE00BB39}">
            <xm:f>ZZ$1=VLOOKUP(ZZ$1,JFériés!#REF!,1,FALSE)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AAG3</xm:sqref>
        </x14:conditionalFormatting>
        <x14:conditionalFormatting xmlns:xm="http://schemas.microsoft.com/office/excel/2006/main">
          <x14:cfRule type="expression" priority="55517" stopIfTrue="1" id="{6FEB463E-2359-9F48-A49B-4B171867758F}">
            <xm:f>ZZ$1=VLOOKUP(ZZ$1,JFériés!#REF!,1,FALSE)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AAG3</xm:sqref>
        </x14:conditionalFormatting>
        <x14:conditionalFormatting xmlns:xm="http://schemas.microsoft.com/office/excel/2006/main">
          <x14:cfRule type="expression" priority="55516" stopIfTrue="1" id="{AE6A0E10-78F6-0448-B68F-D5F4D4EC19CD}">
            <xm:f>ZZ$1=VLOOKUP(ZZ$1,JFériés!#REF!,1,FALSE)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AAG3</xm:sqref>
        </x14:conditionalFormatting>
        <x14:conditionalFormatting xmlns:xm="http://schemas.microsoft.com/office/excel/2006/main">
          <x14:cfRule type="expression" priority="55515" stopIfTrue="1" id="{3820E663-E329-D54B-86DF-253B15A71156}">
            <xm:f>ZZ$1=VLOOKUP(ZZ$1,JFériés!#REF!,1,FALSE)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AAG3</xm:sqref>
        </x14:conditionalFormatting>
        <x14:conditionalFormatting xmlns:xm="http://schemas.microsoft.com/office/excel/2006/main">
          <x14:cfRule type="expression" priority="55514" stopIfTrue="1" id="{7964815F-42F5-374B-AE85-637442416972}">
            <xm:f>AAG$1=VLOOKUP(AAG$1,JFériés!#REF!,1,FALSE)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AAG3</xm:sqref>
        </x14:conditionalFormatting>
        <x14:conditionalFormatting xmlns:xm="http://schemas.microsoft.com/office/excel/2006/main">
          <x14:cfRule type="expression" priority="55513" stopIfTrue="1" id="{D9270B9D-00CA-8741-9F2D-D986BFF197DB}">
            <xm:f>ZZ$1=VLOOKUP(ZZ$1,JFériés!#REF!,1,FALSE)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AAG3</xm:sqref>
        </x14:conditionalFormatting>
        <x14:conditionalFormatting xmlns:xm="http://schemas.microsoft.com/office/excel/2006/main">
          <x14:cfRule type="expression" priority="55512" stopIfTrue="1" id="{4D5DBB5A-B520-0C40-84E2-F1276C19B798}">
            <xm:f>ZZ$1=VLOOKUP(ZZ$1,JFériés!#REF!,1,FALSE)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AAG3</xm:sqref>
        </x14:conditionalFormatting>
        <x14:conditionalFormatting xmlns:xm="http://schemas.microsoft.com/office/excel/2006/main">
          <x14:cfRule type="expression" priority="55511" stopIfTrue="1" id="{0474E212-E9DC-474D-9471-63CCB658C1A9}">
            <xm:f>ZZ$1=VLOOKUP(ZZ$1,JFériés!#REF!,1,FALSE)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AAG3</xm:sqref>
        </x14:conditionalFormatting>
        <x14:conditionalFormatting xmlns:xm="http://schemas.microsoft.com/office/excel/2006/main">
          <x14:cfRule type="expression" priority="55510" stopIfTrue="1" id="{4CDE33A2-1FFB-E643-9A9C-85E3DD8ECEF2}">
            <xm:f>ZZ$1=VLOOKUP(ZZ$1,JFériés!#REF!,1,FALSE)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AAG3</xm:sqref>
        </x14:conditionalFormatting>
        <x14:conditionalFormatting xmlns:xm="http://schemas.microsoft.com/office/excel/2006/main">
          <x14:cfRule type="expression" priority="55509" stopIfTrue="1" id="{8D168222-C6CC-4046-82F9-1C2E2873A8B0}">
            <xm:f>ZZ$1=VLOOKUP(ZZ$1,JFériés!#REF!,1,FALSE)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AAG3</xm:sqref>
        </x14:conditionalFormatting>
        <x14:conditionalFormatting xmlns:xm="http://schemas.microsoft.com/office/excel/2006/main">
          <x14:cfRule type="expression" priority="55508" stopIfTrue="1" id="{1FD0CB29-D069-FF48-9CDC-5FEA237A0C82}">
            <xm:f>ZZ$1=VLOOKUP(ZZ$1,JFériés!#REF!,1,FALSE)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AAG3</xm:sqref>
        </x14:conditionalFormatting>
        <x14:conditionalFormatting xmlns:xm="http://schemas.microsoft.com/office/excel/2006/main">
          <x14:cfRule type="expression" priority="55507" stopIfTrue="1" id="{4B89C887-5E23-534F-A586-2B1C99B798C9}">
            <xm:f>AAG$1=VLOOKUP(AAG$1,JFériés!#REF!,1,FALSE)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AAG3</xm:sqref>
        </x14:conditionalFormatting>
        <x14:conditionalFormatting xmlns:xm="http://schemas.microsoft.com/office/excel/2006/main">
          <x14:cfRule type="expression" priority="55506" stopIfTrue="1" id="{1B237538-A148-EA4E-B78E-9A8435124C25}">
            <xm:f>ZZ$1=VLOOKUP(ZZ$1,JFériés!#REF!,1,FALSE)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AAG3</xm:sqref>
        </x14:conditionalFormatting>
        <x14:conditionalFormatting xmlns:xm="http://schemas.microsoft.com/office/excel/2006/main">
          <x14:cfRule type="expression" priority="55505" stopIfTrue="1" id="{CE02F9F4-3E33-844F-BB71-B0A3C6C4CA16}">
            <xm:f>ZZ$1=VLOOKUP(ZZ$1,JFériés!#REF!,1,FALSE)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AAG3</xm:sqref>
        </x14:conditionalFormatting>
        <x14:conditionalFormatting xmlns:xm="http://schemas.microsoft.com/office/excel/2006/main">
          <x14:cfRule type="expression" priority="55493" stopIfTrue="1" id="{84DFAF24-6B9C-0045-A7AF-2C22BC7F5503}">
            <xm:f>ABA$1=VLOOKUP(ABA$1,JFériés!#REF!,1,FALSE)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ABM1:ACK1 ABF1:ABK1 ABA1:ABD1</xm:sqref>
        </x14:conditionalFormatting>
        <x14:conditionalFormatting xmlns:xm="http://schemas.microsoft.com/office/excel/2006/main">
          <x14:cfRule type="expression" priority="55018" stopIfTrue="1" id="{7E2B6670-0250-1143-8AD5-30EDE84D4658}">
            <xm:f>ABL$1=VLOOKUP(ABL$1,JFériés!#REF!,1,FALSE)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ABL1</xm:sqref>
        </x14:conditionalFormatting>
        <x14:conditionalFormatting xmlns:xm="http://schemas.microsoft.com/office/excel/2006/main">
          <x14:cfRule type="expression" priority="55010" stopIfTrue="1" id="{F4186173-A3C1-0140-9740-1AAA4DD51EC0}">
            <xm:f>ABE$1=VLOOKUP(ABE$1,JFériés!#REF!,1,FALSE)</xm:f>
            <x14:dxf>
              <fill>
                <patternFill>
                  <bgColor theme="8" tint="0.59996337778862885"/>
                </patternFill>
              </fill>
            </x14:dxf>
          </x14:cfRule>
          <xm:sqref>ABE1</xm:sqref>
        </x14:conditionalFormatting>
        <x14:conditionalFormatting xmlns:xm="http://schemas.microsoft.com/office/excel/2006/main">
          <x14:cfRule type="expression" priority="47283" stopIfTrue="1" id="{6000EA9B-6C6C-469E-AE1F-80B3B2A85E8E}">
            <xm:f>AAZ$1=VLOOKUP(AAZ$1,JFériés!$E$1:$E$11,1,FALSE)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AAZ2:AAZ3</xm:sqref>
        </x14:conditionalFormatting>
        <x14:conditionalFormatting xmlns:xm="http://schemas.microsoft.com/office/excel/2006/main">
          <x14:cfRule type="expression" priority="43419" stopIfTrue="1" id="{1A5C23D0-5838-4661-B39E-D89F44D03E51}">
            <xm:f>ABL$1=VLOOKUP(ABL$1,JFériés!$F$1:$F$11,1,FALSE)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ABL2:ACD3 ACZ3:ADE3 ADG2:ADJ3 AEG3:AEH3 ADU3:ADY3 AFI2:AFJ3</xm:sqref>
        </x14:conditionalFormatting>
        <x14:conditionalFormatting xmlns:xm="http://schemas.microsoft.com/office/excel/2006/main">
          <x14:cfRule type="expression" priority="43418" stopIfTrue="1" id="{243C8067-453F-489B-921B-E61ADA94F0E3}">
            <xm:f>ABA$1=VLOOKUP(ABA$1,JFériés!$E$1:$E$11,1,FALSE)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ABA2:ABK3</xm:sqref>
        </x14:conditionalFormatting>
        <x14:conditionalFormatting xmlns:xm="http://schemas.microsoft.com/office/excel/2006/main">
          <x14:cfRule type="expression" priority="33483" stopIfTrue="1" id="{15B0BEFB-85E1-44FB-A42D-3A41B29A4053}">
            <xm:f>ACE$1=VLOOKUP(ACE$1,JFériés!$F$1:$F$11,1,FALSE)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ACE3:ACK3 ACE2:ACJ2</xm:sqref>
        </x14:conditionalFormatting>
        <x14:conditionalFormatting xmlns:xm="http://schemas.microsoft.com/office/excel/2006/main">
          <x14:cfRule type="expression" priority="33482" stopIfTrue="1" id="{28D93FF9-3B89-4F4E-93AD-32589F1D4C99}">
            <xm:f>ACL$1=VLOOKUP(ACL$1,JFériés!$F$1:$F$11,1,FALSE)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ACL2:ACR3</xm:sqref>
        </x14:conditionalFormatting>
        <x14:conditionalFormatting xmlns:xm="http://schemas.microsoft.com/office/excel/2006/main">
          <x14:cfRule type="expression" priority="33481" stopIfTrue="1" id="{647B1413-54DA-4FE2-A260-2421C752E332}">
            <xm:f>ACS$1=VLOOKUP(ACS$1,JFériés!$F$1:$F$11,1,FALSE)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ACS2:ACY3</xm:sqref>
        </x14:conditionalFormatting>
        <x14:conditionalFormatting xmlns:xm="http://schemas.microsoft.com/office/excel/2006/main">
          <x14:cfRule type="expression" priority="33480" stopIfTrue="1" id="{E608D63D-501B-4194-AB0F-79D1E4B488DF}">
            <xm:f>ACZ$1=VLOOKUP(ACZ$1,JFériés!$F$1:$F$11,1,FALSE)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ACZ2:ADF2</xm:sqref>
        </x14:conditionalFormatting>
        <x14:conditionalFormatting xmlns:xm="http://schemas.microsoft.com/office/excel/2006/main">
          <x14:cfRule type="expression" priority="33456" stopIfTrue="1" id="{3B10550C-8ADA-430C-8AAD-0281AF128751}">
            <xm:f>ACK$1=VLOOKUP(ACK$1,JFériés!$F$1:$F$11,1,FALSE)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ACK2</xm:sqref>
        </x14:conditionalFormatting>
        <x14:conditionalFormatting xmlns:xm="http://schemas.microsoft.com/office/excel/2006/main">
          <x14:cfRule type="expression" priority="33455" stopIfTrue="1" id="{B060D2A3-D39A-40E6-AC37-FED290E99661}">
            <xm:f>ACJ$1=VLOOKUP(ACJ$1,JFériés!$F$1:$F$11,1,FALSE)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ACJ2</xm:sqref>
        </x14:conditionalFormatting>
        <x14:conditionalFormatting xmlns:xm="http://schemas.microsoft.com/office/excel/2006/main">
          <x14:cfRule type="expression" priority="33454" stopIfTrue="1" id="{6B0FB907-6434-42BA-88EA-C89CDED2FA26}">
            <xm:f>ACJ$1=VLOOKUP(ACJ$1,JFériés!$F$1:$F$11,1,FALSE)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ACJ2</xm:sqref>
        </x14:conditionalFormatting>
        <x14:conditionalFormatting xmlns:xm="http://schemas.microsoft.com/office/excel/2006/main">
          <x14:cfRule type="expression" priority="33452" stopIfTrue="1" id="{7DC54FAC-A92F-4663-8DF8-1A2ECD5EA2EA}">
            <xm:f>ADF$1=VLOOKUP(ADF$1,JFériés!$F$1:$F$11,1,FALSE)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ADF3</xm:sqref>
        </x14:conditionalFormatting>
        <x14:conditionalFormatting xmlns:xm="http://schemas.microsoft.com/office/excel/2006/main">
          <x14:cfRule type="expression" priority="18132" stopIfTrue="1" id="{BB3618C3-C275-4384-8D6C-6F98FFEABB03}">
            <xm:f>ADK$1=VLOOKUP(ADK$1,JFériés!$F$1:$F$11,1,FALSE)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ADK2:ADM3</xm:sqref>
        </x14:conditionalFormatting>
        <x14:conditionalFormatting xmlns:xm="http://schemas.microsoft.com/office/excel/2006/main">
          <x14:cfRule type="expression" priority="18131" stopIfTrue="1" id="{F47217C7-5339-4270-B873-C564B49967FF}">
            <xm:f>ADN$1=VLOOKUP(ADN$1,JFériés!$F$1:$F$11,1,FALSE)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ADN2:ADT2 ADN3:ADS3</xm:sqref>
        </x14:conditionalFormatting>
        <x14:conditionalFormatting xmlns:xm="http://schemas.microsoft.com/office/excel/2006/main">
          <x14:cfRule type="expression" priority="18130" stopIfTrue="1" id="{2A623A9F-275F-4F61-899B-A6902E12281B}">
            <xm:f>ADZ$1=VLOOKUP(ADZ$1,JFériés!$F$1:$F$11,1,FALSE)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ADZ3:AEA3 AEA2 AEG2</xm:sqref>
        </x14:conditionalFormatting>
        <x14:conditionalFormatting xmlns:xm="http://schemas.microsoft.com/office/excel/2006/main">
          <x14:cfRule type="expression" priority="18126" stopIfTrue="1" id="{22648D1B-6868-4906-BD1C-864C5AD7AB01}">
            <xm:f>ADV$1=VLOOKUP(ADV$1,JFériés!$F$1:$F$11,1,FALSE)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ADV2:ADX2</xm:sqref>
        </x14:conditionalFormatting>
        <x14:conditionalFormatting xmlns:xm="http://schemas.microsoft.com/office/excel/2006/main">
          <x14:cfRule type="expression" priority="18125" stopIfTrue="1" id="{B67A208B-37FA-482E-99BC-018C34242A8D}">
            <xm:f>AEB$1=VLOOKUP(AEB$1,JFériés!$F$1:$F$11,1,FALSE)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AEB2:AEF3</xm:sqref>
        </x14:conditionalFormatting>
        <x14:conditionalFormatting xmlns:xm="http://schemas.microsoft.com/office/excel/2006/main">
          <x14:cfRule type="expression" priority="18124" stopIfTrue="1" id="{851157E4-3DD1-4601-AA11-A1C80E3C32CF}">
            <xm:f>AEI$1=VLOOKUP(AEI$1,JFériés!$F$1:$F$11,1,FALSE)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AEI2:AEM2 AEI3:AEJ3</xm:sqref>
        </x14:conditionalFormatting>
        <x14:conditionalFormatting xmlns:xm="http://schemas.microsoft.com/office/excel/2006/main">
          <x14:cfRule type="expression" priority="18113" stopIfTrue="1" id="{B7F7C131-E751-44D5-A27A-C28EC8FBD366}">
            <xm:f>ADZ$1=VLOOKUP(ADZ$1,JFériés!$F$1:$F$11,1,FALSE)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ADZ2</xm:sqref>
        </x14:conditionalFormatting>
        <x14:conditionalFormatting xmlns:xm="http://schemas.microsoft.com/office/excel/2006/main">
          <x14:cfRule type="expression" priority="18111" stopIfTrue="1" id="{548DE531-6325-43BF-BED2-D9028737BA53}">
            <xm:f>ADY$1=VLOOKUP(ADY$1,JFériés!$F$1:$F$11,1,FALSE)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ADY2</xm:sqref>
        </x14:conditionalFormatting>
        <x14:conditionalFormatting xmlns:xm="http://schemas.microsoft.com/office/excel/2006/main">
          <x14:cfRule type="expression" priority="18110" stopIfTrue="1" id="{96C52E06-118E-45C3-847E-418E99DB9CEB}">
            <xm:f>ADU$1=VLOOKUP(ADU$1,JFériés!$F$1:$F$11,1,FALSE)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ADU2</xm:sqref>
        </x14:conditionalFormatting>
        <x14:conditionalFormatting xmlns:xm="http://schemas.microsoft.com/office/excel/2006/main">
          <x14:cfRule type="expression" priority="18107" stopIfTrue="1" id="{47101B0F-C5A0-4C78-BBB0-B73D1D378D98}">
            <xm:f>ADT$1=VLOOKUP(ADT$1,JFériés!$F$1:$F$11,1,FALSE)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ADT3</xm:sqref>
        </x14:conditionalFormatting>
        <x14:conditionalFormatting xmlns:xm="http://schemas.microsoft.com/office/excel/2006/main">
          <x14:cfRule type="expression" priority="18106" stopIfTrue="1" id="{6FB24AD1-0FFB-419D-B98A-7072F79C3CFF}">
            <xm:f>AEH$1=VLOOKUP(AEH$1,JFériés!$F$1:$F$11,1,FALSE)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AEH2</xm:sqref>
        </x14:conditionalFormatting>
        <x14:conditionalFormatting xmlns:xm="http://schemas.microsoft.com/office/excel/2006/main">
          <x14:cfRule type="expression" priority="18043" stopIfTrue="1" id="{833B0EA3-523B-4869-B7C7-1F96BF4DAB60}">
            <xm:f>AEL$1=VLOOKUP(AEL$1,JFériés!$F$1:$F$11,1,FALSE)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AEL3</xm:sqref>
        </x14:conditionalFormatting>
        <x14:conditionalFormatting xmlns:xm="http://schemas.microsoft.com/office/excel/2006/main">
          <x14:cfRule type="expression" priority="18003" stopIfTrue="1" id="{188DB96B-564C-48BB-A982-986BBA7D6E26}">
            <xm:f>AEM$1=VLOOKUP(AEM$1,JFériés!$F$1:$F$11,1,FALSE)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AEM3</xm:sqref>
        </x14:conditionalFormatting>
        <x14:conditionalFormatting xmlns:xm="http://schemas.microsoft.com/office/excel/2006/main">
          <x14:cfRule type="expression" priority="17943" stopIfTrue="1" id="{8BCD9604-C457-4D68-8BB2-EC1F841D2C5D}">
            <xm:f>AEK$1=VLOOKUP(AEK$1,JFériés!$F$1:$F$11,1,FALSE)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AEK3</xm:sqref>
        </x14:conditionalFormatting>
        <x14:conditionalFormatting xmlns:xm="http://schemas.microsoft.com/office/excel/2006/main">
          <x14:cfRule type="expression" priority="8964" stopIfTrue="1" id="{FA65B4FE-88E0-4746-9497-DDD5608CECDA}">
            <xm:f>AEN$1=VLOOKUP(AEN$1,JFériés!$F$1:$F$11,1,FALSE)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AEN1:AFX1</xm:sqref>
        </x14:conditionalFormatting>
        <x14:conditionalFormatting xmlns:xm="http://schemas.microsoft.com/office/excel/2006/main">
          <x14:cfRule type="expression" priority="224" stopIfTrue="1" id="{2D704B4D-ACDA-470D-A8BF-94BF3CF54E0C}">
            <xm:f>AFQ$1=VLOOKUP(AFQ$1,JFériés!$F$1:$F$11,1,FALSE)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AFQ2 AFW2:AFX3</xm:sqref>
        </x14:conditionalFormatting>
        <x14:conditionalFormatting xmlns:xm="http://schemas.microsoft.com/office/excel/2006/main">
          <x14:cfRule type="expression" priority="223" stopIfTrue="1" id="{8CEBABF4-8368-4616-BB4A-F7E0F1DAD881}">
            <xm:f>AEN$1=VLOOKUP(AEN$1,JFériés!$F$1:$F$11,1,FALSE)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AEN3 AEO2</xm:sqref>
        </x14:conditionalFormatting>
        <x14:conditionalFormatting xmlns:xm="http://schemas.microsoft.com/office/excel/2006/main">
          <x14:cfRule type="expression" priority="222" stopIfTrue="1" id="{57AD3471-B37C-4CF7-9F40-6383B8D17FD2}">
            <xm:f>AEO$1=VLOOKUP(AEO$1,JFériés!$F$1:$F$11,1,FALSE)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AEO3</xm:sqref>
        </x14:conditionalFormatting>
        <x14:conditionalFormatting xmlns:xm="http://schemas.microsoft.com/office/excel/2006/main">
          <x14:cfRule type="expression" priority="207" stopIfTrue="1" id="{99F6CA6B-979E-444D-B526-FF202ABA979D}">
            <xm:f>AFP$1=VLOOKUP(AFP$1,JFériés!$F$1:$F$11,1,FALSE)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AFP2:AFQ2</xm:sqref>
        </x14:conditionalFormatting>
        <x14:conditionalFormatting xmlns:xm="http://schemas.microsoft.com/office/excel/2006/main">
          <x14:cfRule type="expression" priority="198" stopIfTrue="1" id="{638D36E4-9B7C-43C5-BAC2-39F32DC09932}">
            <xm:f>AEP$1=VLOOKUP(AEP$1,JFériés!$F$1:$F$11,1,FALSE)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AEP2:AES2</xm:sqref>
        </x14:conditionalFormatting>
        <x14:conditionalFormatting xmlns:xm="http://schemas.microsoft.com/office/excel/2006/main">
          <x14:cfRule type="expression" priority="197" stopIfTrue="1" id="{835E7289-4DD4-424B-8C62-28CBC5A88B29}">
            <xm:f>AEW$1=VLOOKUP(AEW$1,JFériés!$F$1:$F$11,1,FALSE)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AEW2:AFA2</xm:sqref>
        </x14:conditionalFormatting>
        <x14:conditionalFormatting xmlns:xm="http://schemas.microsoft.com/office/excel/2006/main">
          <x14:cfRule type="expression" priority="196" stopIfTrue="1" id="{33D639F4-292A-401D-ACA7-6CAF3888AB66}">
            <xm:f>AFD$1=VLOOKUP(AFD$1,JFériés!$F$1:$F$11,1,FALSE)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AFD2:AFH2</xm:sqref>
        </x14:conditionalFormatting>
        <x14:conditionalFormatting xmlns:xm="http://schemas.microsoft.com/office/excel/2006/main">
          <x14:cfRule type="expression" priority="195" stopIfTrue="1" id="{E86035AB-F457-4116-9D36-3E1E5CDD2F10}">
            <xm:f>AFL$1=VLOOKUP(AFL$1,JFériés!$F$1:$F$11,1,FALSE)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AFL2:AFP2</xm:sqref>
        </x14:conditionalFormatting>
        <x14:conditionalFormatting xmlns:xm="http://schemas.microsoft.com/office/excel/2006/main">
          <x14:cfRule type="expression" priority="145" stopIfTrue="1" id="{5758DB1B-FEE3-4547-BD73-3C35DB0F0CF0}">
            <xm:f>AEP$1=VLOOKUP(AEP$1,JFériés!$F$1:$F$11,1,FALSE)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AEP3:AET3</xm:sqref>
        </x14:conditionalFormatting>
        <x14:conditionalFormatting xmlns:xm="http://schemas.microsoft.com/office/excel/2006/main">
          <x14:cfRule type="expression" priority="144" stopIfTrue="1" id="{4E2A1A8F-01F5-4E20-9C10-0783839687C0}">
            <xm:f>AEW$1=VLOOKUP(AEW$1,JFériés!$F$1:$F$11,1,FALSE)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AEW3:AFA3</xm:sqref>
        </x14:conditionalFormatting>
        <x14:conditionalFormatting xmlns:xm="http://schemas.microsoft.com/office/excel/2006/main">
          <x14:cfRule type="expression" priority="143" stopIfTrue="1" id="{69ABE253-2FA3-4944-9DC8-9461B7C53C23}">
            <xm:f>AEU$1=VLOOKUP(AEU$1,JFériés!$F$1:$F$11,1,FALSE)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AEU3</xm:sqref>
        </x14:conditionalFormatting>
        <x14:conditionalFormatting xmlns:xm="http://schemas.microsoft.com/office/excel/2006/main">
          <x14:cfRule type="expression" priority="142" stopIfTrue="1" id="{73849430-52D6-4716-A068-79FA03559478}">
            <xm:f>AEV$1=VLOOKUP(AEV$1,JFériés!$F$1:$F$11,1,FALSE)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AEV3</xm:sqref>
        </x14:conditionalFormatting>
        <x14:conditionalFormatting xmlns:xm="http://schemas.microsoft.com/office/excel/2006/main">
          <x14:cfRule type="expression" priority="141" stopIfTrue="1" id="{5018906A-812E-4471-8B72-AFAB3FCE4F18}">
            <xm:f>AFD$1=VLOOKUP(AFD$1,JFériés!$F$1:$F$11,1,FALSE)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AFD3:AFH3</xm:sqref>
        </x14:conditionalFormatting>
        <x14:conditionalFormatting xmlns:xm="http://schemas.microsoft.com/office/excel/2006/main">
          <x14:cfRule type="expression" priority="140" stopIfTrue="1" id="{29090740-B7F3-4945-B627-8AAE48324441}">
            <xm:f>AFB$1=VLOOKUP(AFB$1,JFériés!$F$1:$F$11,1,FALSE)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AFB3</xm:sqref>
        </x14:conditionalFormatting>
        <x14:conditionalFormatting xmlns:xm="http://schemas.microsoft.com/office/excel/2006/main">
          <x14:cfRule type="expression" priority="139" stopIfTrue="1" id="{A2E0024A-BAE9-47D4-B9E0-C752510D5685}">
            <xm:f>AFC$1=VLOOKUP(AFC$1,JFériés!$F$1:$F$11,1,FALSE)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AFC3</xm:sqref>
        </x14:conditionalFormatting>
        <x14:conditionalFormatting xmlns:xm="http://schemas.microsoft.com/office/excel/2006/main">
          <x14:cfRule type="expression" priority="138" stopIfTrue="1" id="{D2433A28-A51A-421B-AA1F-8BAAA2A26FA5}">
            <xm:f>AFL$1=VLOOKUP(AFL$1,JFériés!$F$1:$F$11,1,FALSE)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AFL3:AFO3</xm:sqref>
        </x14:conditionalFormatting>
        <x14:conditionalFormatting xmlns:xm="http://schemas.microsoft.com/office/excel/2006/main">
          <x14:cfRule type="expression" priority="137" stopIfTrue="1" id="{B23134A7-1FFE-400F-901D-4242B7ECF5D3}">
            <xm:f>AFR$1=VLOOKUP(AFR$1,JFériés!$F$1:$F$11,1,FALSE)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AFR3:AFV3</xm:sqref>
        </x14:conditionalFormatting>
        <x14:conditionalFormatting xmlns:xm="http://schemas.microsoft.com/office/excel/2006/main">
          <x14:cfRule type="expression" priority="136" stopIfTrue="1" id="{B9B2B83D-AAAA-4669-9D92-EA68925997BD}">
            <xm:f>AFP$1=VLOOKUP(AFP$1,JFériés!$F$1:$F$11,1,FALSE)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AFP3</xm:sqref>
        </x14:conditionalFormatting>
        <x14:conditionalFormatting xmlns:xm="http://schemas.microsoft.com/office/excel/2006/main">
          <x14:cfRule type="expression" priority="135" stopIfTrue="1" id="{06082E5D-6CE3-47FF-A85E-403EAF1396A0}">
            <xm:f>AFQ$1=VLOOKUP(AFQ$1,JFériés!$F$1:$F$11,1,FALSE)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AFQ3</xm:sqref>
        </x14:conditionalFormatting>
        <x14:conditionalFormatting xmlns:xm="http://schemas.microsoft.com/office/excel/2006/main">
          <x14:cfRule type="expression" priority="134" stopIfTrue="1" id="{3E4921D1-A510-4A1F-985A-9698250D1B07}">
            <xm:f>AFR$1=VLOOKUP(AFR$1,JFériés!$F$1:$F$11,1,FALSE)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AFR2:AFV2</xm:sqref>
        </x14:conditionalFormatting>
        <x14:conditionalFormatting xmlns:xm="http://schemas.microsoft.com/office/excel/2006/main">
          <x14:cfRule type="expression" priority="132" stopIfTrue="1" id="{9AD7B31F-5EF3-4164-8106-5F275704FDD5}">
            <xm:f>AEV$1=VLOOKUP(AEV$1,JFériés!$F$1:$F$11,1,FALSE)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AEV2</xm:sqref>
        </x14:conditionalFormatting>
        <x14:conditionalFormatting xmlns:xm="http://schemas.microsoft.com/office/excel/2006/main">
          <x14:cfRule type="expression" priority="131" stopIfTrue="1" id="{23D48DF9-EDB3-4AA6-A126-683DE87668B0}">
            <xm:f>AFB$1=VLOOKUP(AFB$1,JFériés!$F$1:$F$11,1,FALSE)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AFB2:AFC2</xm:sqref>
        </x14:conditionalFormatting>
        <x14:conditionalFormatting xmlns:xm="http://schemas.microsoft.com/office/excel/2006/main">
          <x14:cfRule type="expression" priority="127" stopIfTrue="1" id="{1144C0BD-D891-4686-AEC3-9D109AC29BEC}">
            <xm:f>AFK$1=VLOOKUP(AFK$1,JFériés!$F$1:$F$11,1,FALSE)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AFK2</xm:sqref>
        </x14:conditionalFormatting>
        <x14:conditionalFormatting xmlns:xm="http://schemas.microsoft.com/office/excel/2006/main">
          <x14:cfRule type="expression" priority="125" stopIfTrue="1" id="{3D6B48A0-99DD-440B-941F-5ACFF6537FC9}">
            <xm:f>AEU$1=VLOOKUP(AEU$1,JFériés!$F$1:$F$11,1,FALSE)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AEU2</xm:sqref>
        </x14:conditionalFormatting>
        <x14:conditionalFormatting xmlns:xm="http://schemas.microsoft.com/office/excel/2006/main">
          <x14:cfRule type="expression" priority="124" stopIfTrue="1" id="{FEDD76D5-4871-4685-9EC5-27526386A9A9}">
            <xm:f>AEU$1=VLOOKUP(AEU$1,JFériés!$F$1:$F$11,1,FALSE)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AEU2</xm:sqref>
        </x14:conditionalFormatting>
        <x14:conditionalFormatting xmlns:xm="http://schemas.microsoft.com/office/excel/2006/main">
          <x14:cfRule type="expression" priority="123" stopIfTrue="1" id="{BCB252BB-F82E-4D85-B49E-AF64A4287514}">
            <xm:f>AET$1=VLOOKUP(AET$1,JFériés!$F$1:$F$11,1,FALSE)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AET2</xm:sqref>
        </x14:conditionalFormatting>
        <x14:conditionalFormatting xmlns:xm="http://schemas.microsoft.com/office/excel/2006/main">
          <x14:cfRule type="expression" priority="122" stopIfTrue="1" id="{FD49C548-F2CF-4A3A-AE51-AD1796CF392D}">
            <xm:f>AEN$1=VLOOKUP(AEN$1,JFériés!$F$1:$F$11,1,FALSE)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AEN2</xm:sqref>
        </x14:conditionalFormatting>
        <x14:conditionalFormatting xmlns:xm="http://schemas.microsoft.com/office/excel/2006/main">
          <x14:cfRule type="expression" priority="117" stopIfTrue="1" id="{9012C8F7-AECD-41B6-B24D-47DE33A7B0E0}">
            <xm:f>AFK$1=VLOOKUP(AFK$1,JFériés!$F$1:$F$11,1,FALSE)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AFK3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2C11BB-0F86-F74F-A39E-ABB84B9C5A0D}">
  <sheetPr codeName="Feuille2">
    <tabColor rgb="FFFFFF00"/>
  </sheetPr>
  <dimension ref="A1:N33"/>
  <sheetViews>
    <sheetView view="pageBreakPreview" zoomScale="60" zoomScaleNormal="70" zoomScalePageLayoutView="70" workbookViewId="0">
      <selection activeCell="A18" sqref="A18"/>
    </sheetView>
  </sheetViews>
  <sheetFormatPr baseColWidth="10" defaultRowHeight="16"/>
  <cols>
    <col min="1" max="1" width="42.83203125" customWidth="1"/>
    <col min="3" max="3" width="32.33203125" bestFit="1" customWidth="1"/>
    <col min="11" max="11" width="31" bestFit="1" customWidth="1"/>
    <col min="12" max="12" width="26.5" bestFit="1" customWidth="1"/>
    <col min="13" max="13" width="43.5" bestFit="1" customWidth="1"/>
    <col min="14" max="14" width="15.33203125" bestFit="1" customWidth="1"/>
  </cols>
  <sheetData>
    <row r="1" spans="1:14" ht="34" customHeight="1">
      <c r="A1" s="41" t="s">
        <v>53</v>
      </c>
      <c r="B1" s="42" t="s">
        <v>54</v>
      </c>
      <c r="C1" s="43" t="s">
        <v>55</v>
      </c>
      <c r="D1" s="44" t="s">
        <v>56</v>
      </c>
      <c r="E1" s="45" t="s">
        <v>57</v>
      </c>
      <c r="F1" s="45" t="s">
        <v>58</v>
      </c>
      <c r="G1" s="46" t="s">
        <v>59</v>
      </c>
      <c r="K1" s="41" t="s">
        <v>53</v>
      </c>
      <c r="L1" s="41" t="s">
        <v>60</v>
      </c>
      <c r="M1" s="41" t="s">
        <v>61</v>
      </c>
      <c r="N1" s="41" t="s">
        <v>62</v>
      </c>
    </row>
    <row r="2" spans="1:14" ht="15.75" customHeight="1">
      <c r="A2" s="41">
        <v>0</v>
      </c>
      <c r="B2" s="41"/>
      <c r="C2" s="41"/>
      <c r="D2" s="41"/>
      <c r="E2" s="41"/>
      <c r="F2" s="41">
        <v>0</v>
      </c>
      <c r="G2" s="41" t="s">
        <v>63</v>
      </c>
      <c r="K2" s="47" t="str">
        <f t="shared" ref="K2:K33" si="0">IFERROR(IF(G2&lt;&gt;"N",VLOOKUP(A:A,A:A,1,FALSE),""),"")</f>
        <v/>
      </c>
      <c r="L2" s="47"/>
      <c r="M2" s="47" t="str">
        <f t="shared" ref="M2:M33" si="1">K2 &amp;" |"&amp;L2</f>
        <v xml:space="preserve"> |</v>
      </c>
      <c r="N2" s="47" t="str">
        <f t="shared" ref="N2:N33" si="2">MID(M2,FIND("|",M2,1)+1,99)</f>
        <v/>
      </c>
    </row>
    <row r="3" spans="1:14" ht="15.75" customHeight="1">
      <c r="A3" s="41" t="s">
        <v>211</v>
      </c>
      <c r="B3" s="41"/>
      <c r="C3" s="41"/>
      <c r="D3" s="41"/>
      <c r="E3" s="41"/>
      <c r="F3" s="41">
        <v>0</v>
      </c>
      <c r="G3" s="41" t="s">
        <v>64</v>
      </c>
      <c r="K3" s="47" t="str">
        <f t="shared" si="0"/>
        <v>ABSENT COVID19 GDF</v>
      </c>
      <c r="L3" s="47"/>
      <c r="M3" s="47" t="str">
        <f t="shared" si="1"/>
        <v>ABSENT COVID19 GDF |</v>
      </c>
      <c r="N3" s="47" t="str">
        <f t="shared" si="2"/>
        <v/>
      </c>
    </row>
    <row r="4" spans="1:14" s="230" customFormat="1" ht="15.75" customHeight="1">
      <c r="A4" s="41" t="s">
        <v>212</v>
      </c>
      <c r="B4" s="41"/>
      <c r="C4" s="41"/>
      <c r="D4" s="41"/>
      <c r="E4" s="41"/>
      <c r="F4" s="41">
        <v>0</v>
      </c>
      <c r="G4" s="41" t="s">
        <v>64</v>
      </c>
      <c r="K4" s="47" t="str">
        <f t="shared" si="0"/>
        <v>ABSENT COVID19 PATHO</v>
      </c>
      <c r="L4" s="47"/>
      <c r="M4" s="47" t="str">
        <f t="shared" ref="M4" si="3">K4 &amp;" |"&amp;L4</f>
        <v>ABSENT COVID19 PATHO |</v>
      </c>
      <c r="N4" s="47" t="str">
        <f t="shared" ref="N4" si="4">MID(M4,FIND("|",M4,1)+1,99)</f>
        <v/>
      </c>
    </row>
    <row r="5" spans="1:14" ht="15.75" customHeight="1">
      <c r="A5" s="41" t="s">
        <v>52</v>
      </c>
      <c r="B5" s="33"/>
      <c r="C5" s="33"/>
      <c r="D5" s="33"/>
      <c r="E5" s="33"/>
      <c r="F5" s="41">
        <v>0</v>
      </c>
      <c r="G5" s="41" t="s">
        <v>64</v>
      </c>
      <c r="K5" s="48" t="str">
        <f t="shared" si="0"/>
        <v>AT</v>
      </c>
      <c r="M5" s="48" t="str">
        <f t="shared" si="1"/>
        <v>AT |</v>
      </c>
      <c r="N5" s="48" t="str">
        <f t="shared" si="2"/>
        <v/>
      </c>
    </row>
    <row r="6" spans="1:14" ht="15.75" customHeight="1">
      <c r="A6" s="41" t="s">
        <v>65</v>
      </c>
      <c r="B6" s="49"/>
      <c r="C6" s="50"/>
      <c r="D6" s="51"/>
      <c r="E6" s="52"/>
      <c r="F6" s="41">
        <v>0</v>
      </c>
      <c r="G6" s="41" t="s">
        <v>64</v>
      </c>
      <c r="K6" s="48" t="str">
        <f t="shared" si="0"/>
        <v>BONIFICATION</v>
      </c>
      <c r="L6" s="48"/>
      <c r="M6" s="53" t="str">
        <f t="shared" si="1"/>
        <v>BONIFICATION |</v>
      </c>
      <c r="N6" s="53" t="str">
        <f t="shared" si="2"/>
        <v/>
      </c>
    </row>
    <row r="7" spans="1:14" ht="15.75" customHeight="1">
      <c r="A7" s="41" t="s">
        <v>11</v>
      </c>
      <c r="B7" s="41"/>
      <c r="C7" s="41"/>
      <c r="D7" s="41"/>
      <c r="E7" s="41"/>
      <c r="F7" s="41">
        <v>0</v>
      </c>
      <c r="G7" s="41" t="s">
        <v>64</v>
      </c>
      <c r="K7" s="47" t="str">
        <f t="shared" si="0"/>
        <v>Congés</v>
      </c>
      <c r="L7" s="47"/>
      <c r="M7" s="47" t="str">
        <f t="shared" si="1"/>
        <v>Congés |</v>
      </c>
      <c r="N7" s="47" t="str">
        <f t="shared" si="2"/>
        <v/>
      </c>
    </row>
    <row r="8" spans="1:14" ht="15.75" customHeight="1">
      <c r="A8" s="41" t="s">
        <v>66</v>
      </c>
      <c r="B8" s="41"/>
      <c r="C8" s="41"/>
      <c r="D8" s="41"/>
      <c r="E8" s="41"/>
      <c r="F8" s="41">
        <v>0</v>
      </c>
      <c r="G8" s="41" t="s">
        <v>64</v>
      </c>
      <c r="K8" s="47" t="str">
        <f t="shared" si="0"/>
        <v>Congés AM</v>
      </c>
      <c r="L8" s="47"/>
      <c r="M8" s="47" t="str">
        <f t="shared" si="1"/>
        <v>Congés AM |</v>
      </c>
      <c r="N8" s="47" t="str">
        <f t="shared" si="2"/>
        <v/>
      </c>
    </row>
    <row r="9" spans="1:14" ht="15.75" customHeight="1">
      <c r="A9" s="41" t="s">
        <v>48</v>
      </c>
      <c r="B9" s="33"/>
      <c r="C9" s="33"/>
      <c r="D9" s="33"/>
      <c r="E9" s="33"/>
      <c r="F9" s="41">
        <v>0</v>
      </c>
      <c r="G9" s="41" t="s">
        <v>64</v>
      </c>
      <c r="K9" s="48" t="str">
        <f t="shared" si="0"/>
        <v>Congés Exp</v>
      </c>
      <c r="M9" s="48" t="str">
        <f t="shared" si="1"/>
        <v>Congés Exp |</v>
      </c>
      <c r="N9" s="48" t="str">
        <f t="shared" si="2"/>
        <v/>
      </c>
    </row>
    <row r="10" spans="1:14" ht="15.75" customHeight="1">
      <c r="A10" s="41" t="s">
        <v>67</v>
      </c>
      <c r="B10" s="41"/>
      <c r="C10" s="41"/>
      <c r="D10" s="41"/>
      <c r="E10" s="41"/>
      <c r="F10" s="41">
        <v>0</v>
      </c>
      <c r="G10" s="41" t="s">
        <v>64</v>
      </c>
      <c r="K10" s="47" t="str">
        <f t="shared" si="0"/>
        <v>Congés Matin</v>
      </c>
      <c r="L10" s="47"/>
      <c r="M10" s="47" t="str">
        <f t="shared" si="1"/>
        <v>Congés Matin |</v>
      </c>
      <c r="N10" s="47" t="str">
        <f t="shared" si="2"/>
        <v/>
      </c>
    </row>
    <row r="11" spans="1:14" s="57" customFormat="1">
      <c r="A11" s="41" t="s">
        <v>68</v>
      </c>
      <c r="B11" s="54"/>
      <c r="C11" s="55"/>
      <c r="D11" s="56"/>
      <c r="E11" s="52"/>
      <c r="F11" s="52">
        <v>0</v>
      </c>
      <c r="G11" s="41" t="s">
        <v>64</v>
      </c>
      <c r="K11" s="47" t="str">
        <f t="shared" si="0"/>
        <v>Congés CET</v>
      </c>
      <c r="L11" s="47"/>
      <c r="M11" s="47" t="str">
        <f t="shared" si="1"/>
        <v>Congés CET |</v>
      </c>
      <c r="N11" s="47" t="str">
        <f t="shared" si="2"/>
        <v/>
      </c>
    </row>
    <row r="12" spans="1:14" s="57" customFormat="1">
      <c r="A12" s="41" t="s">
        <v>69</v>
      </c>
      <c r="B12" s="54"/>
      <c r="C12" s="55"/>
      <c r="D12" s="56"/>
      <c r="E12" s="52"/>
      <c r="F12" s="52">
        <v>0</v>
      </c>
      <c r="G12" s="41" t="s">
        <v>64</v>
      </c>
      <c r="K12" s="47" t="str">
        <f t="shared" si="0"/>
        <v>ENFANT MALADE</v>
      </c>
      <c r="L12" s="47"/>
      <c r="M12" s="47" t="str">
        <f t="shared" si="1"/>
        <v>ENFANT MALADE |</v>
      </c>
      <c r="N12" s="47" t="str">
        <f t="shared" si="2"/>
        <v/>
      </c>
    </row>
    <row r="13" spans="1:14" ht="15.75" customHeight="1">
      <c r="A13" s="41" t="s">
        <v>31</v>
      </c>
      <c r="B13" s="41"/>
      <c r="C13" s="41"/>
      <c r="D13" s="41"/>
      <c r="E13" s="41"/>
      <c r="F13" s="41">
        <v>0</v>
      </c>
      <c r="G13" s="41" t="s">
        <v>64</v>
      </c>
      <c r="K13" s="47" t="str">
        <f t="shared" si="0"/>
        <v>FORMATION</v>
      </c>
      <c r="L13" s="47"/>
      <c r="M13" s="47" t="str">
        <f t="shared" si="1"/>
        <v>FORMATION |</v>
      </c>
      <c r="N13" s="47" t="str">
        <f t="shared" si="2"/>
        <v/>
      </c>
    </row>
    <row r="14" spans="1:14" ht="15.75" customHeight="1">
      <c r="A14" s="41" t="s">
        <v>39</v>
      </c>
      <c r="B14" s="33"/>
      <c r="C14" s="33"/>
      <c r="D14" s="33"/>
      <c r="E14" s="33"/>
      <c r="F14" s="41">
        <v>0</v>
      </c>
      <c r="G14" s="41" t="s">
        <v>64</v>
      </c>
      <c r="K14" s="48" t="str">
        <f t="shared" si="0"/>
        <v xml:space="preserve">Maladie </v>
      </c>
      <c r="M14" s="48" t="str">
        <f t="shared" si="1"/>
        <v>Maladie  |</v>
      </c>
      <c r="N14" s="48" t="str">
        <f t="shared" si="2"/>
        <v/>
      </c>
    </row>
    <row r="15" spans="1:14" ht="15.75" customHeight="1">
      <c r="A15" s="41" t="s">
        <v>70</v>
      </c>
      <c r="B15" s="42"/>
      <c r="C15" s="43"/>
      <c r="D15" s="44"/>
      <c r="E15" s="41"/>
      <c r="F15" s="41">
        <v>1</v>
      </c>
      <c r="G15" s="41" t="s">
        <v>64</v>
      </c>
      <c r="K15" s="48" t="str">
        <f t="shared" si="0"/>
        <v>RECUP CREDIT</v>
      </c>
      <c r="L15" s="48"/>
      <c r="M15" s="53" t="str">
        <f t="shared" si="1"/>
        <v>RECUP CREDIT |</v>
      </c>
      <c r="N15" s="53" t="str">
        <f t="shared" si="2"/>
        <v/>
      </c>
    </row>
    <row r="16" spans="1:14" ht="15.75" customHeight="1">
      <c r="A16" s="41" t="s">
        <v>38</v>
      </c>
      <c r="B16" s="42"/>
      <c r="C16" s="43"/>
      <c r="D16" s="44"/>
      <c r="E16" s="41"/>
      <c r="F16" s="41">
        <v>0</v>
      </c>
      <c r="G16" s="41" t="s">
        <v>64</v>
      </c>
      <c r="K16" s="48" t="str">
        <f t="shared" si="0"/>
        <v>RECUP DEBIT</v>
      </c>
      <c r="L16" s="48"/>
      <c r="M16" s="53" t="str">
        <f t="shared" si="1"/>
        <v>RECUP DEBIT |</v>
      </c>
      <c r="N16" s="53" t="str">
        <f t="shared" si="2"/>
        <v/>
      </c>
    </row>
    <row r="17" spans="1:14" ht="20" customHeight="1">
      <c r="A17" s="41" t="s">
        <v>71</v>
      </c>
      <c r="B17" s="49"/>
      <c r="C17" s="50"/>
      <c r="D17" s="51"/>
      <c r="E17" s="52"/>
      <c r="F17" s="41">
        <v>0</v>
      </c>
      <c r="G17" s="41" t="s">
        <v>64</v>
      </c>
      <c r="K17" s="48" t="str">
        <f t="shared" si="0"/>
        <v>RECUP DEBIT / CONGES</v>
      </c>
      <c r="L17" s="48"/>
      <c r="M17" s="53" t="str">
        <f t="shared" si="1"/>
        <v>RECUP DEBIT / CONGES |</v>
      </c>
      <c r="N17" s="53" t="str">
        <f t="shared" si="2"/>
        <v/>
      </c>
    </row>
    <row r="18" spans="1:14" ht="20" customHeight="1">
      <c r="A18" s="41" t="s">
        <v>214</v>
      </c>
      <c r="B18" s="49"/>
      <c r="C18" s="50"/>
      <c r="D18" s="51"/>
      <c r="E18" s="52"/>
      <c r="F18" s="41">
        <v>0</v>
      </c>
      <c r="G18" s="41" t="s">
        <v>64</v>
      </c>
      <c r="K18" s="48" t="str">
        <f t="shared" si="0"/>
        <v>RECUP DÉBIT / RTT</v>
      </c>
      <c r="L18" s="48"/>
      <c r="M18" s="53" t="str">
        <f t="shared" si="1"/>
        <v>RECUP DÉBIT / RTT |</v>
      </c>
      <c r="N18" s="53" t="str">
        <f t="shared" si="2"/>
        <v/>
      </c>
    </row>
    <row r="19" spans="1:14" ht="15.75" customHeight="1">
      <c r="A19" s="41" t="s">
        <v>9</v>
      </c>
      <c r="B19" s="41"/>
      <c r="C19" s="41"/>
      <c r="D19" s="41"/>
      <c r="E19" s="41"/>
      <c r="F19" s="41">
        <v>0</v>
      </c>
      <c r="G19" s="41" t="s">
        <v>63</v>
      </c>
      <c r="K19" s="47" t="str">
        <f t="shared" si="0"/>
        <v/>
      </c>
      <c r="L19" s="47"/>
      <c r="M19" s="47" t="str">
        <f t="shared" si="1"/>
        <v xml:space="preserve"> |</v>
      </c>
      <c r="N19" s="47" t="str">
        <f t="shared" si="2"/>
        <v/>
      </c>
    </row>
    <row r="20" spans="1:14" ht="15.75" customHeight="1">
      <c r="A20" s="41" t="s">
        <v>28</v>
      </c>
      <c r="B20" s="33"/>
      <c r="C20" s="33"/>
      <c r="D20" s="33"/>
      <c r="E20" s="33"/>
      <c r="F20" s="41">
        <v>0</v>
      </c>
      <c r="G20" s="41" t="s">
        <v>64</v>
      </c>
      <c r="K20" s="48" t="str">
        <f t="shared" si="0"/>
        <v>RTT</v>
      </c>
      <c r="M20" s="48" t="str">
        <f t="shared" si="1"/>
        <v>RTT |</v>
      </c>
      <c r="N20" s="48" t="str">
        <f t="shared" si="2"/>
        <v/>
      </c>
    </row>
    <row r="21" spans="1:14" ht="15.75" customHeight="1">
      <c r="A21" s="41" t="s">
        <v>72</v>
      </c>
      <c r="B21" s="33"/>
      <c r="C21" s="33"/>
      <c r="D21" s="33"/>
      <c r="E21" s="33"/>
      <c r="F21" s="41">
        <v>0</v>
      </c>
      <c r="G21" s="41" t="s">
        <v>64</v>
      </c>
      <c r="K21" s="48" t="str">
        <f t="shared" si="0"/>
        <v>RTT AM</v>
      </c>
      <c r="M21" s="48" t="str">
        <f t="shared" si="1"/>
        <v>RTT AM |</v>
      </c>
      <c r="N21" s="48" t="str">
        <f t="shared" si="2"/>
        <v/>
      </c>
    </row>
    <row r="22" spans="1:14" ht="15.75" customHeight="1">
      <c r="A22" s="41" t="s">
        <v>73</v>
      </c>
      <c r="B22" s="33"/>
      <c r="C22" s="33"/>
      <c r="D22" s="33"/>
      <c r="E22" s="33"/>
      <c r="F22" s="41">
        <v>0</v>
      </c>
      <c r="G22" s="41" t="s">
        <v>64</v>
      </c>
      <c r="K22" s="48" t="str">
        <f t="shared" si="0"/>
        <v>RTT Matin</v>
      </c>
      <c r="M22" s="48" t="str">
        <f t="shared" si="1"/>
        <v>RTT Matin |</v>
      </c>
      <c r="N22" s="48" t="str">
        <f t="shared" si="2"/>
        <v/>
      </c>
    </row>
    <row r="23" spans="1:14" ht="15.75" customHeight="1">
      <c r="A23" s="41" t="s">
        <v>35</v>
      </c>
      <c r="B23" s="41"/>
      <c r="C23" s="41"/>
      <c r="D23" s="41"/>
      <c r="E23" s="41"/>
      <c r="F23" s="41">
        <v>0</v>
      </c>
      <c r="G23" s="41" t="s">
        <v>63</v>
      </c>
      <c r="K23" s="47" t="str">
        <f t="shared" si="0"/>
        <v/>
      </c>
      <c r="L23" s="47"/>
      <c r="M23" s="47" t="str">
        <f t="shared" si="1"/>
        <v xml:space="preserve"> |</v>
      </c>
      <c r="N23" s="47" t="str">
        <f t="shared" si="2"/>
        <v/>
      </c>
    </row>
    <row r="24" spans="1:14" ht="15.75" customHeight="1">
      <c r="A24" s="41" t="s">
        <v>51</v>
      </c>
      <c r="B24" s="41"/>
      <c r="C24" s="41"/>
      <c r="D24" s="41"/>
      <c r="E24" s="41"/>
      <c r="F24" s="41">
        <v>0</v>
      </c>
      <c r="G24" s="41" t="s">
        <v>63</v>
      </c>
      <c r="K24" s="47" t="str">
        <f t="shared" si="0"/>
        <v/>
      </c>
      <c r="L24" s="47"/>
      <c r="M24" s="47" t="str">
        <f t="shared" si="1"/>
        <v xml:space="preserve"> |</v>
      </c>
      <c r="N24" s="47" t="str">
        <f t="shared" si="2"/>
        <v/>
      </c>
    </row>
    <row r="25" spans="1:14" ht="15.75" customHeight="1">
      <c r="A25" s="46" t="s">
        <v>36</v>
      </c>
      <c r="B25" s="41"/>
      <c r="C25" s="41"/>
      <c r="D25" s="41"/>
      <c r="E25" s="41"/>
      <c r="F25" s="41">
        <v>0</v>
      </c>
      <c r="G25" s="41" t="s">
        <v>63</v>
      </c>
      <c r="K25" s="47" t="str">
        <f t="shared" si="0"/>
        <v/>
      </c>
      <c r="L25" s="47"/>
      <c r="M25" s="47" t="str">
        <f t="shared" si="1"/>
        <v xml:space="preserve"> |</v>
      </c>
      <c r="N25" s="47" t="str">
        <f t="shared" si="2"/>
        <v/>
      </c>
    </row>
    <row r="26" spans="1:14" ht="15.75" customHeight="1">
      <c r="A26" s="41" t="s">
        <v>47</v>
      </c>
      <c r="B26" s="41"/>
      <c r="C26" s="41"/>
      <c r="D26" s="41"/>
      <c r="E26" s="41"/>
      <c r="F26" s="41">
        <v>0</v>
      </c>
      <c r="G26" s="41" t="s">
        <v>63</v>
      </c>
      <c r="K26" s="47" t="str">
        <f t="shared" si="0"/>
        <v/>
      </c>
      <c r="L26" s="47"/>
      <c r="M26" s="47" t="str">
        <f t="shared" si="1"/>
        <v xml:space="preserve"> |</v>
      </c>
      <c r="N26" s="47" t="str">
        <f t="shared" si="2"/>
        <v/>
      </c>
    </row>
    <row r="27" spans="1:14" ht="15.75" customHeight="1">
      <c r="A27" s="41" t="s">
        <v>34</v>
      </c>
      <c r="B27" s="41"/>
      <c r="C27" s="41"/>
      <c r="D27" s="41"/>
      <c r="E27" s="41"/>
      <c r="F27" s="41">
        <v>0</v>
      </c>
      <c r="G27" s="41" t="s">
        <v>63</v>
      </c>
      <c r="K27" s="47" t="str">
        <f t="shared" si="0"/>
        <v/>
      </c>
      <c r="L27" s="47"/>
      <c r="M27" s="47" t="str">
        <f t="shared" si="1"/>
        <v xml:space="preserve"> |</v>
      </c>
      <c r="N27" s="47" t="str">
        <f t="shared" si="2"/>
        <v/>
      </c>
    </row>
    <row r="28" spans="1:14" ht="15.75" customHeight="1">
      <c r="A28" s="46" t="s">
        <v>10</v>
      </c>
      <c r="B28" s="41"/>
      <c r="C28" s="41"/>
      <c r="D28" s="41"/>
      <c r="E28" s="41"/>
      <c r="F28" s="41">
        <v>0</v>
      </c>
      <c r="G28" s="41" t="s">
        <v>74</v>
      </c>
      <c r="K28" s="47" t="str">
        <f t="shared" si="0"/>
        <v>Standard 11H-15H / 15H30-19H</v>
      </c>
      <c r="L28" s="48" t="s">
        <v>75</v>
      </c>
      <c r="M28" s="47" t="str">
        <f t="shared" si="1"/>
        <v>Standard 11H-15H / 15H30-19H |10:00-11:00</v>
      </c>
      <c r="N28" s="47" t="str">
        <f t="shared" si="2"/>
        <v>10:00-11:00</v>
      </c>
    </row>
    <row r="29" spans="1:14" ht="15.75" customHeight="1">
      <c r="A29" s="41" t="s">
        <v>12</v>
      </c>
      <c r="B29" s="41"/>
      <c r="C29" s="41"/>
      <c r="D29" s="41"/>
      <c r="E29" s="41"/>
      <c r="F29" s="41">
        <v>0</v>
      </c>
      <c r="G29" s="41" t="s">
        <v>63</v>
      </c>
      <c r="K29" s="47" t="str">
        <f t="shared" si="0"/>
        <v/>
      </c>
      <c r="L29" s="48"/>
      <c r="M29" s="47" t="str">
        <f t="shared" si="1"/>
        <v xml:space="preserve"> |</v>
      </c>
      <c r="N29" s="47" t="str">
        <f t="shared" si="2"/>
        <v/>
      </c>
    </row>
    <row r="30" spans="1:14" s="57" customFormat="1">
      <c r="A30" s="59" t="s">
        <v>33</v>
      </c>
      <c r="B30" s="54"/>
      <c r="C30" s="55"/>
      <c r="D30" s="56"/>
      <c r="E30" s="52"/>
      <c r="F30" s="52">
        <v>0</v>
      </c>
      <c r="G30" s="41" t="s">
        <v>74</v>
      </c>
      <c r="K30" s="47" t="str">
        <f t="shared" si="0"/>
        <v>CS Contrôle DIM 6H-12H</v>
      </c>
      <c r="L30" s="48" t="s">
        <v>86</v>
      </c>
      <c r="M30" s="47" t="str">
        <f t="shared" si="1"/>
        <v>CS Contrôle DIM 6H-12H |06:00-12:00</v>
      </c>
      <c r="N30" s="47" t="str">
        <f t="shared" si="2"/>
        <v>06:00-12:00</v>
      </c>
    </row>
    <row r="31" spans="1:14" ht="15.75" customHeight="1">
      <c r="A31" s="58" t="s">
        <v>26</v>
      </c>
      <c r="B31" s="49"/>
      <c r="C31" s="50"/>
      <c r="D31" s="51"/>
      <c r="E31" s="52"/>
      <c r="F31" s="41">
        <v>0</v>
      </c>
      <c r="G31" s="41" t="s">
        <v>74</v>
      </c>
      <c r="K31" s="48" t="str">
        <f t="shared" si="0"/>
        <v>RESP SAM AM</v>
      </c>
      <c r="L31" s="48"/>
      <c r="M31" s="53" t="str">
        <f t="shared" si="1"/>
        <v>RESP SAM AM |</v>
      </c>
      <c r="N31" s="53" t="str">
        <f t="shared" si="2"/>
        <v/>
      </c>
    </row>
    <row r="32" spans="1:14">
      <c r="A32" s="59" t="s">
        <v>15</v>
      </c>
      <c r="B32" s="54"/>
      <c r="C32" s="55">
        <v>7</v>
      </c>
      <c r="D32" s="56"/>
      <c r="E32" s="52"/>
      <c r="F32" s="52">
        <v>0</v>
      </c>
      <c r="G32" s="41" t="s">
        <v>74</v>
      </c>
      <c r="H32" s="57"/>
      <c r="I32" s="57"/>
      <c r="J32" s="57"/>
      <c r="K32" s="47" t="str">
        <f t="shared" si="0"/>
        <v>VN DIM 13H-20H</v>
      </c>
      <c r="L32" s="48" t="s">
        <v>76</v>
      </c>
      <c r="M32" s="47" t="str">
        <f t="shared" si="1"/>
        <v>VN DIM 13H-20H |13:00-20:00</v>
      </c>
      <c r="N32" s="47" t="str">
        <f t="shared" si="2"/>
        <v>13:00-20:00</v>
      </c>
    </row>
    <row r="33" spans="1:14" s="57" customFormat="1">
      <c r="A33" s="59" t="s">
        <v>77</v>
      </c>
      <c r="B33" s="54"/>
      <c r="C33" s="55">
        <v>5</v>
      </c>
      <c r="D33" s="56">
        <v>2</v>
      </c>
      <c r="E33" s="52"/>
      <c r="F33" s="52">
        <v>0</v>
      </c>
      <c r="G33" s="41" t="s">
        <v>74</v>
      </c>
      <c r="K33" s="47" t="str">
        <f t="shared" si="0"/>
        <v>VN DIM 5H-12H</v>
      </c>
      <c r="L33" s="48" t="s">
        <v>78</v>
      </c>
      <c r="M33" s="47" t="str">
        <f t="shared" si="1"/>
        <v>VN DIM 5H-12H |05:00-12:00</v>
      </c>
      <c r="N33" s="47" t="str">
        <f t="shared" si="2"/>
        <v>05:00-12:00</v>
      </c>
    </row>
  </sheetData>
  <autoFilter ref="A1:G1" xr:uid="{00000000-0009-0000-0000-000001000000}"/>
  <pageMargins left="0.7" right="0.7" top="0.75" bottom="0.75" header="0.3" footer="0.3"/>
  <pageSetup paperSize="9" scale="43" orientation="landscape" horizontalDpi="4294967292" verticalDpi="4294967292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7E9F63-3071-984A-95E4-31FE26E70523}">
  <sheetPr codeName="Feuille3">
    <tabColor rgb="FFFFFF00"/>
  </sheetPr>
  <dimension ref="A1:N47"/>
  <sheetViews>
    <sheetView view="pageBreakPreview" topLeftCell="A15" zoomScale="70" zoomScaleNormal="80" zoomScaleSheetLayoutView="70" zoomScalePageLayoutView="80" workbookViewId="0">
      <selection activeCell="A33" sqref="A33"/>
    </sheetView>
  </sheetViews>
  <sheetFormatPr baseColWidth="10" defaultColWidth="10.83203125" defaultRowHeight="16"/>
  <cols>
    <col min="1" max="1" width="31.5" style="57" bestFit="1" customWidth="1"/>
    <col min="2" max="6" width="10.83203125" style="57"/>
    <col min="7" max="7" width="19.1640625" style="65" bestFit="1" customWidth="1"/>
    <col min="8" max="10" width="10.83203125" style="57"/>
    <col min="11" max="11" width="29.83203125" style="47" bestFit="1" customWidth="1"/>
    <col min="12" max="12" width="22.83203125" style="47" bestFit="1" customWidth="1"/>
    <col min="13" max="13" width="47.83203125" style="47" bestFit="1" customWidth="1"/>
    <col min="14" max="14" width="15.33203125" style="47" bestFit="1" customWidth="1"/>
    <col min="15" max="16384" width="10.83203125" style="57"/>
  </cols>
  <sheetData>
    <row r="1" spans="1:14" customFormat="1" ht="34" customHeight="1">
      <c r="A1" s="41" t="s">
        <v>53</v>
      </c>
      <c r="B1" s="42" t="s">
        <v>54</v>
      </c>
      <c r="C1" s="43" t="s">
        <v>55</v>
      </c>
      <c r="D1" s="44" t="s">
        <v>56</v>
      </c>
      <c r="E1" s="45" t="s">
        <v>57</v>
      </c>
      <c r="F1" s="45" t="s">
        <v>58</v>
      </c>
      <c r="G1" s="46" t="s">
        <v>59</v>
      </c>
      <c r="K1" s="41" t="s">
        <v>53</v>
      </c>
      <c r="L1" s="41" t="s">
        <v>60</v>
      </c>
      <c r="M1" s="41" t="s">
        <v>61</v>
      </c>
      <c r="N1" s="41" t="s">
        <v>62</v>
      </c>
    </row>
    <row r="2" spans="1:14">
      <c r="A2" s="59">
        <v>0</v>
      </c>
      <c r="B2" s="54"/>
      <c r="C2" s="55"/>
      <c r="D2" s="56"/>
      <c r="E2" s="52"/>
      <c r="F2" s="52">
        <v>0</v>
      </c>
      <c r="G2" s="41" t="s">
        <v>63</v>
      </c>
      <c r="K2" s="47" t="str">
        <f t="shared" ref="K2:K19" si="0">IFERROR(IF(G2&lt;&gt;"N",VLOOKUP(A:A,A:A,1,FALSE),""),"")</f>
        <v/>
      </c>
      <c r="M2" s="47" t="str">
        <f>K2 &amp;" |"&amp;L2</f>
        <v xml:space="preserve"> |</v>
      </c>
      <c r="N2" s="47" t="str">
        <f>MID(M2,FIND("|",M2,1)+1,99)</f>
        <v/>
      </c>
    </row>
    <row r="3" spans="1:14">
      <c r="A3" s="59" t="s">
        <v>211</v>
      </c>
      <c r="B3" s="54"/>
      <c r="C3" s="55"/>
      <c r="D3" s="56"/>
      <c r="E3" s="52"/>
      <c r="F3" s="52">
        <v>0</v>
      </c>
      <c r="G3" s="41" t="s">
        <v>64</v>
      </c>
      <c r="K3" s="47" t="str">
        <f t="shared" si="0"/>
        <v>ABSENT COVID19 GDF</v>
      </c>
      <c r="M3" s="47" t="str">
        <f>K3 &amp;" |"&amp;L3</f>
        <v>ABSENT COVID19 GDF |</v>
      </c>
      <c r="N3" s="47" t="str">
        <f>MID(M3,FIND("|",M3,1)+1,99)</f>
        <v/>
      </c>
    </row>
    <row r="4" spans="1:14">
      <c r="A4" s="59" t="s">
        <v>212</v>
      </c>
      <c r="B4" s="54"/>
      <c r="C4" s="55"/>
      <c r="D4" s="56"/>
      <c r="E4" s="52"/>
      <c r="F4" s="52">
        <v>0</v>
      </c>
      <c r="G4" s="41" t="s">
        <v>64</v>
      </c>
      <c r="K4" s="47" t="str">
        <f t="shared" si="0"/>
        <v>ABSENT COVID19 PATHO</v>
      </c>
      <c r="M4" s="47" t="str">
        <f>K4 &amp;" |"&amp;L4</f>
        <v>ABSENT COVID19 PATHO |</v>
      </c>
      <c r="N4" s="47" t="str">
        <f>MID(M4,FIND("|",M4,1)+1,99)</f>
        <v/>
      </c>
    </row>
    <row r="5" spans="1:14">
      <c r="A5" s="59" t="s">
        <v>52</v>
      </c>
      <c r="B5" s="60"/>
      <c r="C5" s="60"/>
      <c r="D5" s="60"/>
      <c r="E5" s="60"/>
      <c r="F5" s="41">
        <v>0</v>
      </c>
      <c r="G5" s="41" t="s">
        <v>64</v>
      </c>
      <c r="K5" s="47" t="str">
        <f t="shared" si="0"/>
        <v>AT</v>
      </c>
      <c r="M5" s="47" t="str">
        <f>K5 &amp;" |"&amp;L5</f>
        <v>AT |</v>
      </c>
      <c r="N5" s="47" t="str">
        <f>MID(M5,FIND("|",M5,1)+1,99)</f>
        <v/>
      </c>
    </row>
    <row r="6" spans="1:14" customFormat="1" ht="20" customHeight="1">
      <c r="A6" s="58" t="s">
        <v>65</v>
      </c>
      <c r="B6" s="49"/>
      <c r="C6" s="50"/>
      <c r="D6" s="51"/>
      <c r="E6" s="52"/>
      <c r="F6" s="41">
        <v>0</v>
      </c>
      <c r="G6" s="41" t="s">
        <v>64</v>
      </c>
      <c r="K6" s="48" t="str">
        <f t="shared" si="0"/>
        <v>BONIFICATION</v>
      </c>
      <c r="L6" s="48"/>
      <c r="M6" s="53" t="str">
        <f t="shared" ref="M6" si="1">K6 &amp;" |"&amp;L6</f>
        <v>BONIFICATION |</v>
      </c>
      <c r="N6" s="53" t="str">
        <f t="shared" ref="N6" si="2">MID(M6,FIND("|",M6,1)+1,99)</f>
        <v/>
      </c>
    </row>
    <row r="7" spans="1:14">
      <c r="A7" s="59" t="s">
        <v>11</v>
      </c>
      <c r="B7" s="54"/>
      <c r="C7" s="55"/>
      <c r="D7" s="56"/>
      <c r="E7" s="52"/>
      <c r="F7" s="52">
        <v>0</v>
      </c>
      <c r="G7" s="41" t="s">
        <v>64</v>
      </c>
      <c r="K7" s="47" t="str">
        <f t="shared" si="0"/>
        <v>Congés</v>
      </c>
      <c r="M7" s="47" t="str">
        <f>K7 &amp;" |"&amp;L7</f>
        <v>Congés |</v>
      </c>
      <c r="N7" s="47" t="str">
        <f>MID(M7,FIND("|",M7,1)+1,99)</f>
        <v/>
      </c>
    </row>
    <row r="8" spans="1:14">
      <c r="A8" s="59" t="s">
        <v>66</v>
      </c>
      <c r="B8" s="54"/>
      <c r="C8" s="55"/>
      <c r="D8" s="56"/>
      <c r="E8" s="52"/>
      <c r="F8" s="52">
        <v>0</v>
      </c>
      <c r="G8" s="41" t="s">
        <v>64</v>
      </c>
      <c r="K8" s="47" t="str">
        <f t="shared" si="0"/>
        <v>Congés AM</v>
      </c>
      <c r="M8" s="47" t="str">
        <f>K8 &amp;" |"&amp;L8</f>
        <v>Congés AM |</v>
      </c>
      <c r="N8" s="47" t="str">
        <f>MID(M8,FIND("|",M8,1)+1,99)</f>
        <v/>
      </c>
    </row>
    <row r="9" spans="1:14">
      <c r="A9" s="59" t="s">
        <v>48</v>
      </c>
      <c r="B9" s="60"/>
      <c r="C9" s="60"/>
      <c r="D9" s="60"/>
      <c r="E9" s="60"/>
      <c r="F9" s="41">
        <v>0</v>
      </c>
      <c r="G9" s="41" t="s">
        <v>64</v>
      </c>
      <c r="K9" s="47" t="str">
        <f t="shared" si="0"/>
        <v>Congés Exp</v>
      </c>
    </row>
    <row r="10" spans="1:14">
      <c r="A10" s="59" t="s">
        <v>67</v>
      </c>
      <c r="B10" s="54"/>
      <c r="C10" s="55"/>
      <c r="D10" s="56"/>
      <c r="E10" s="52"/>
      <c r="F10" s="52">
        <v>0</v>
      </c>
      <c r="G10" s="41" t="s">
        <v>64</v>
      </c>
      <c r="K10" s="47" t="str">
        <f t="shared" si="0"/>
        <v>Congés Matin</v>
      </c>
      <c r="M10" s="47" t="str">
        <f t="shared" ref="M10:M19" si="3">K10 &amp;" |"&amp;L10</f>
        <v>Congés Matin |</v>
      </c>
      <c r="N10" s="47" t="str">
        <f t="shared" ref="N10:N19" si="4">MID(M10,FIND("|",M10,1)+1,99)</f>
        <v/>
      </c>
    </row>
    <row r="11" spans="1:14">
      <c r="A11" s="59" t="s">
        <v>68</v>
      </c>
      <c r="B11" s="54"/>
      <c r="C11" s="55"/>
      <c r="D11" s="56"/>
      <c r="E11" s="52"/>
      <c r="F11" s="52">
        <v>0</v>
      </c>
      <c r="G11" s="41" t="s">
        <v>64</v>
      </c>
      <c r="K11" s="47" t="str">
        <f t="shared" si="0"/>
        <v>Congés CET</v>
      </c>
      <c r="M11" s="47" t="str">
        <f t="shared" si="3"/>
        <v>Congés CET |</v>
      </c>
      <c r="N11" s="47" t="str">
        <f t="shared" si="4"/>
        <v/>
      </c>
    </row>
    <row r="12" spans="1:14">
      <c r="A12" s="59" t="s">
        <v>41</v>
      </c>
      <c r="B12" s="54"/>
      <c r="C12" s="55"/>
      <c r="D12" s="56"/>
      <c r="E12" s="52"/>
      <c r="F12" s="52">
        <v>0</v>
      </c>
      <c r="G12" s="41">
        <v>0</v>
      </c>
      <c r="K12" s="47" t="str">
        <f t="shared" si="0"/>
        <v>Contrôle 12H00-19H30 PM</v>
      </c>
      <c r="L12" s="48" t="s">
        <v>79</v>
      </c>
      <c r="M12" s="47" t="str">
        <f t="shared" si="3"/>
        <v>Contrôle 12H00-19H30 PM |22:00-02:00</v>
      </c>
      <c r="N12" s="47" t="str">
        <f t="shared" si="4"/>
        <v>22:00-02:00</v>
      </c>
    </row>
    <row r="13" spans="1:14">
      <c r="A13" s="59" t="s">
        <v>49</v>
      </c>
      <c r="B13" s="54"/>
      <c r="C13" s="55"/>
      <c r="D13" s="56"/>
      <c r="E13" s="52"/>
      <c r="F13" s="52">
        <v>0</v>
      </c>
      <c r="G13" s="41" t="s">
        <v>64</v>
      </c>
      <c r="K13" s="47" t="str">
        <f t="shared" si="0"/>
        <v>Contrôle 12H00-19H30 PM Récup</v>
      </c>
      <c r="L13" s="48" t="s">
        <v>79</v>
      </c>
      <c r="M13" s="47" t="str">
        <f t="shared" si="3"/>
        <v>Contrôle 12H00-19H30 PM Récup |22:00-02:00</v>
      </c>
      <c r="N13" s="47" t="str">
        <f t="shared" si="4"/>
        <v>22:00-02:00</v>
      </c>
    </row>
    <row r="14" spans="1:14">
      <c r="A14" s="59" t="s">
        <v>22</v>
      </c>
      <c r="B14" s="54"/>
      <c r="C14" s="55"/>
      <c r="D14" s="56"/>
      <c r="E14" s="52"/>
      <c r="F14" s="52">
        <v>0</v>
      </c>
      <c r="G14" s="41" t="s">
        <v>63</v>
      </c>
      <c r="K14" s="47" t="str">
        <f t="shared" si="0"/>
        <v/>
      </c>
      <c r="M14" s="47" t="str">
        <f t="shared" si="3"/>
        <v xml:space="preserve"> |</v>
      </c>
      <c r="N14" s="47" t="str">
        <f t="shared" si="4"/>
        <v/>
      </c>
    </row>
    <row r="15" spans="1:14" ht="17">
      <c r="A15" s="61" t="s">
        <v>40</v>
      </c>
      <c r="B15" s="54"/>
      <c r="C15" s="55"/>
      <c r="D15" s="56"/>
      <c r="E15" s="41">
        <v>5.5</v>
      </c>
      <c r="F15" s="52">
        <v>0</v>
      </c>
      <c r="G15" s="41" t="s">
        <v>63</v>
      </c>
      <c r="K15" s="47" t="str">
        <f t="shared" si="0"/>
        <v/>
      </c>
      <c r="M15" s="47" t="str">
        <f t="shared" si="3"/>
        <v xml:space="preserve"> |</v>
      </c>
      <c r="N15" s="47" t="str">
        <f t="shared" si="4"/>
        <v/>
      </c>
    </row>
    <row r="16" spans="1:14">
      <c r="A16" s="59" t="s">
        <v>44</v>
      </c>
      <c r="B16" s="54"/>
      <c r="C16" s="55"/>
      <c r="D16" s="56"/>
      <c r="E16" s="52"/>
      <c r="F16" s="52">
        <v>0</v>
      </c>
      <c r="G16" s="41" t="s">
        <v>63</v>
      </c>
      <c r="K16" s="47" t="str">
        <f t="shared" si="0"/>
        <v/>
      </c>
      <c r="M16" s="47" t="str">
        <f t="shared" si="3"/>
        <v xml:space="preserve"> |</v>
      </c>
      <c r="N16" s="47" t="str">
        <f t="shared" si="4"/>
        <v/>
      </c>
    </row>
    <row r="17" spans="1:14" ht="17">
      <c r="A17" s="62" t="s">
        <v>20</v>
      </c>
      <c r="B17" s="63"/>
      <c r="C17" s="55">
        <v>7</v>
      </c>
      <c r="D17" s="56"/>
      <c r="E17" s="52"/>
      <c r="F17" s="41">
        <v>0</v>
      </c>
      <c r="G17" s="41" t="s">
        <v>74</v>
      </c>
      <c r="H17"/>
      <c r="I17"/>
      <c r="J17"/>
      <c r="K17" s="48" t="str">
        <f t="shared" si="0"/>
        <v>Contrôle ENC DIM AM</v>
      </c>
      <c r="L17" s="48" t="s">
        <v>76</v>
      </c>
      <c r="M17" s="53" t="str">
        <f t="shared" si="3"/>
        <v>Contrôle ENC DIM AM |13:00-20:00</v>
      </c>
      <c r="N17" s="53" t="str">
        <f t="shared" si="4"/>
        <v>13:00-20:00</v>
      </c>
    </row>
    <row r="18" spans="1:14" ht="17">
      <c r="A18" s="62" t="s">
        <v>25</v>
      </c>
      <c r="B18" s="49"/>
      <c r="C18" s="55">
        <v>4</v>
      </c>
      <c r="D18" s="56">
        <v>3</v>
      </c>
      <c r="E18" s="52"/>
      <c r="F18" s="41">
        <v>0</v>
      </c>
      <c r="G18" s="41" t="s">
        <v>74</v>
      </c>
      <c r="H18"/>
      <c r="I18"/>
      <c r="J18"/>
      <c r="K18" s="48" t="str">
        <f t="shared" si="0"/>
        <v>Contrôle ENC DIM Matin</v>
      </c>
      <c r="L18" s="48" t="s">
        <v>80</v>
      </c>
      <c r="M18" s="53" t="str">
        <f t="shared" si="3"/>
        <v>Contrôle ENC DIM Matin |04:00-11:00</v>
      </c>
      <c r="N18" s="53" t="str">
        <f t="shared" si="4"/>
        <v>04:00-11:00</v>
      </c>
    </row>
    <row r="19" spans="1:14" ht="17">
      <c r="A19" s="62" t="s">
        <v>27</v>
      </c>
      <c r="B19" s="63"/>
      <c r="C19" s="55">
        <v>5</v>
      </c>
      <c r="D19" s="56">
        <v>3</v>
      </c>
      <c r="E19" s="52"/>
      <c r="F19" s="41">
        <v>0</v>
      </c>
      <c r="G19" s="41" t="s">
        <v>74</v>
      </c>
      <c r="H19"/>
      <c r="I19"/>
      <c r="J19"/>
      <c r="K19" s="48" t="str">
        <f t="shared" si="0"/>
        <v>Contrôle ENC DIM Matin + Déch</v>
      </c>
      <c r="L19" s="48" t="s">
        <v>81</v>
      </c>
      <c r="M19" s="53" t="str">
        <f t="shared" si="3"/>
        <v>Contrôle ENC DIM Matin + Déch |04:00-12:00</v>
      </c>
      <c r="N19" s="53" t="str">
        <f t="shared" si="4"/>
        <v>04:00-12:00</v>
      </c>
    </row>
    <row r="20" spans="1:14">
      <c r="A20" s="59" t="s">
        <v>82</v>
      </c>
      <c r="B20" s="54"/>
      <c r="C20" s="55">
        <v>5</v>
      </c>
      <c r="D20" s="56">
        <v>2</v>
      </c>
      <c r="E20" s="52"/>
      <c r="F20" s="52">
        <v>0</v>
      </c>
      <c r="G20" s="41" t="s">
        <v>74</v>
      </c>
      <c r="K20" s="47" t="s">
        <v>82</v>
      </c>
      <c r="L20" s="48" t="s">
        <v>78</v>
      </c>
      <c r="M20" s="47" t="s">
        <v>83</v>
      </c>
      <c r="N20" s="47" t="s">
        <v>78</v>
      </c>
    </row>
    <row r="21" spans="1:14">
      <c r="A21" s="64" t="s">
        <v>43</v>
      </c>
      <c r="B21" s="54"/>
      <c r="C21" s="55">
        <v>2</v>
      </c>
      <c r="D21" s="56">
        <v>4</v>
      </c>
      <c r="E21" s="52"/>
      <c r="F21" s="52">
        <v>0</v>
      </c>
      <c r="G21" s="41" t="s">
        <v>74</v>
      </c>
      <c r="K21" s="47" t="str">
        <f t="shared" ref="K21:K47" si="5">IFERROR(IF(G21&lt;&gt;"N",VLOOKUP(A:A,A:A,1,FALSE),""),"")</f>
        <v>Contrôle OM 20H-02H</v>
      </c>
      <c r="L21" s="48" t="s">
        <v>84</v>
      </c>
      <c r="M21" s="47" t="str">
        <f t="shared" ref="M21:M47" si="6">K21 &amp;" |"&amp;L21</f>
        <v>Contrôle OM 20H-02H |20:00-02:00</v>
      </c>
      <c r="N21" s="47" t="str">
        <f t="shared" ref="N21:N47" si="7">MID(M21,FIND("|",M21,1)+1,99)</f>
        <v>20:00-02:00</v>
      </c>
    </row>
    <row r="22" spans="1:14">
      <c r="A22" s="59" t="s">
        <v>23</v>
      </c>
      <c r="B22" s="54"/>
      <c r="C22" s="55">
        <v>2</v>
      </c>
      <c r="D22" s="56">
        <v>4</v>
      </c>
      <c r="E22" s="52"/>
      <c r="F22" s="52">
        <v>0</v>
      </c>
      <c r="G22" s="41" t="s">
        <v>74</v>
      </c>
      <c r="K22" s="47" t="str">
        <f t="shared" si="5"/>
        <v>Contrôle OM DIM 03H-09H</v>
      </c>
      <c r="L22" s="48" t="s">
        <v>85</v>
      </c>
      <c r="M22" s="47" t="str">
        <f t="shared" si="6"/>
        <v>Contrôle OM DIM 03H-09H |03:00-09:00</v>
      </c>
      <c r="N22" s="47" t="str">
        <f t="shared" si="7"/>
        <v>03:00-09:00</v>
      </c>
    </row>
    <row r="23" spans="1:14">
      <c r="A23" s="59" t="s">
        <v>42</v>
      </c>
      <c r="B23" s="54"/>
      <c r="C23" s="55"/>
      <c r="D23" s="56"/>
      <c r="E23" s="52"/>
      <c r="F23" s="52">
        <v>0</v>
      </c>
      <c r="G23" s="41" t="s">
        <v>63</v>
      </c>
      <c r="K23" s="47" t="str">
        <f t="shared" si="5"/>
        <v/>
      </c>
      <c r="M23" s="47" t="str">
        <f t="shared" si="6"/>
        <v xml:space="preserve"> |</v>
      </c>
      <c r="N23" s="47" t="str">
        <f t="shared" si="7"/>
        <v/>
      </c>
    </row>
    <row r="24" spans="1:14" ht="17">
      <c r="A24" s="61" t="s">
        <v>30</v>
      </c>
      <c r="B24" s="54"/>
      <c r="C24" s="55"/>
      <c r="D24" s="56"/>
      <c r="E24" s="52"/>
      <c r="F24" s="52">
        <v>0</v>
      </c>
      <c r="G24" s="41" t="s">
        <v>63</v>
      </c>
      <c r="K24" s="47" t="str">
        <f t="shared" si="5"/>
        <v/>
      </c>
      <c r="M24" s="47" t="str">
        <f t="shared" si="6"/>
        <v xml:space="preserve"> |</v>
      </c>
      <c r="N24" s="47" t="str">
        <f t="shared" si="7"/>
        <v/>
      </c>
    </row>
    <row r="25" spans="1:14">
      <c r="A25" s="59" t="s">
        <v>33</v>
      </c>
      <c r="B25" s="54"/>
      <c r="C25" s="55"/>
      <c r="D25" s="56"/>
      <c r="E25" s="52"/>
      <c r="F25" s="52">
        <v>0</v>
      </c>
      <c r="G25" s="41" t="s">
        <v>74</v>
      </c>
      <c r="K25" s="47" t="str">
        <f t="shared" si="5"/>
        <v>CS Contrôle DIM 6H-12H</v>
      </c>
      <c r="L25" s="48" t="s">
        <v>86</v>
      </c>
      <c r="M25" s="47" t="str">
        <f t="shared" si="6"/>
        <v>CS Contrôle DIM 6H-12H |06:00-12:00</v>
      </c>
      <c r="N25" s="47" t="str">
        <f t="shared" si="7"/>
        <v>06:00-12:00</v>
      </c>
    </row>
    <row r="26" spans="1:14">
      <c r="A26" s="59" t="s">
        <v>37</v>
      </c>
      <c r="B26" s="54"/>
      <c r="C26" s="55"/>
      <c r="D26" s="56"/>
      <c r="E26" s="52"/>
      <c r="F26" s="52">
        <v>0</v>
      </c>
      <c r="G26" s="41" t="s">
        <v>63</v>
      </c>
      <c r="K26" s="47" t="str">
        <f t="shared" si="5"/>
        <v/>
      </c>
      <c r="M26" s="47" t="str">
        <f t="shared" si="6"/>
        <v xml:space="preserve"> |</v>
      </c>
      <c r="N26" s="47" t="str">
        <f t="shared" si="7"/>
        <v/>
      </c>
    </row>
    <row r="27" spans="1:14">
      <c r="A27" s="59" t="s">
        <v>69</v>
      </c>
      <c r="B27" s="54"/>
      <c r="C27" s="55"/>
      <c r="D27" s="56"/>
      <c r="E27" s="52"/>
      <c r="F27" s="52">
        <v>0</v>
      </c>
      <c r="G27" s="41" t="s">
        <v>64</v>
      </c>
      <c r="K27" s="47" t="str">
        <f t="shared" si="5"/>
        <v>ENFANT MALADE</v>
      </c>
      <c r="M27" s="47" t="str">
        <f t="shared" si="6"/>
        <v>ENFANT MALADE |</v>
      </c>
      <c r="N27" s="47" t="str">
        <f t="shared" si="7"/>
        <v/>
      </c>
    </row>
    <row r="28" spans="1:14">
      <c r="A28" s="59" t="s">
        <v>31</v>
      </c>
      <c r="B28" s="54"/>
      <c r="C28" s="55"/>
      <c r="D28" s="56"/>
      <c r="E28" s="52"/>
      <c r="F28" s="52">
        <v>0</v>
      </c>
      <c r="G28" s="41" t="s">
        <v>74</v>
      </c>
      <c r="K28" s="47" t="str">
        <f t="shared" si="5"/>
        <v>FORMATION</v>
      </c>
      <c r="M28" s="47" t="str">
        <f t="shared" si="6"/>
        <v>FORMATION |</v>
      </c>
      <c r="N28" s="47" t="str">
        <f t="shared" si="7"/>
        <v/>
      </c>
    </row>
    <row r="29" spans="1:14">
      <c r="A29" s="59" t="s">
        <v>87</v>
      </c>
      <c r="B29" s="54">
        <v>2</v>
      </c>
      <c r="C29" s="55"/>
      <c r="D29" s="56">
        <v>4</v>
      </c>
      <c r="E29" s="52"/>
      <c r="F29" s="52">
        <v>0</v>
      </c>
      <c r="G29" s="41" t="s">
        <v>74</v>
      </c>
      <c r="K29" s="47" t="str">
        <f t="shared" si="5"/>
        <v>HS Contrôle OM 03H-09H</v>
      </c>
      <c r="L29" s="48" t="s">
        <v>85</v>
      </c>
      <c r="M29" s="47" t="str">
        <f t="shared" si="6"/>
        <v>HS Contrôle OM 03H-09H |03:00-09:00</v>
      </c>
      <c r="N29" s="47" t="str">
        <f t="shared" si="7"/>
        <v>03:00-09:00</v>
      </c>
    </row>
    <row r="30" spans="1:14" ht="17">
      <c r="A30" s="62" t="s">
        <v>88</v>
      </c>
      <c r="B30" s="49"/>
      <c r="C30" s="50"/>
      <c r="D30" s="51"/>
      <c r="E30" s="52"/>
      <c r="F30" s="41">
        <v>0</v>
      </c>
      <c r="G30" s="41" t="s">
        <v>64</v>
      </c>
      <c r="K30" s="47" t="str">
        <f t="shared" si="5"/>
        <v>HS presta. Except</v>
      </c>
      <c r="M30" s="47" t="str">
        <f t="shared" si="6"/>
        <v>HS presta. Except |</v>
      </c>
      <c r="N30" s="47" t="str">
        <f t="shared" si="7"/>
        <v/>
      </c>
    </row>
    <row r="31" spans="1:14">
      <c r="A31" s="59" t="s">
        <v>50</v>
      </c>
      <c r="B31" s="54">
        <v>7</v>
      </c>
      <c r="C31" s="55"/>
      <c r="D31" s="56"/>
      <c r="E31" s="52"/>
      <c r="F31" s="52">
        <v>0</v>
      </c>
      <c r="G31" s="41" t="s">
        <v>74</v>
      </c>
      <c r="K31" s="47" t="str">
        <f t="shared" si="5"/>
        <v>HS VN 13H-20H</v>
      </c>
      <c r="L31" s="48" t="s">
        <v>76</v>
      </c>
      <c r="M31" s="47" t="str">
        <f t="shared" si="6"/>
        <v>HS VN 13H-20H |13:00-20:00</v>
      </c>
      <c r="N31" s="47" t="str">
        <f t="shared" si="7"/>
        <v>13:00-20:00</v>
      </c>
    </row>
    <row r="32" spans="1:14">
      <c r="A32" s="59" t="s">
        <v>89</v>
      </c>
      <c r="B32" s="54">
        <v>5</v>
      </c>
      <c r="C32" s="55"/>
      <c r="D32" s="56">
        <v>2</v>
      </c>
      <c r="E32" s="52"/>
      <c r="F32" s="52">
        <v>0</v>
      </c>
      <c r="G32" s="41" t="s">
        <v>74</v>
      </c>
      <c r="K32" s="47" t="str">
        <f t="shared" si="5"/>
        <v>HS VN 5H-12H</v>
      </c>
      <c r="L32" s="48" t="s">
        <v>78</v>
      </c>
      <c r="M32" s="47" t="str">
        <f t="shared" si="6"/>
        <v>HS VN 5H-12H |05:00-12:00</v>
      </c>
      <c r="N32" s="47" t="str">
        <f t="shared" si="7"/>
        <v>05:00-12:00</v>
      </c>
    </row>
    <row r="33" spans="1:14">
      <c r="A33" s="59" t="s">
        <v>39</v>
      </c>
      <c r="B33" s="60"/>
      <c r="C33" s="60"/>
      <c r="D33" s="60"/>
      <c r="E33" s="60"/>
      <c r="F33" s="41">
        <v>0</v>
      </c>
      <c r="G33" s="41" t="s">
        <v>64</v>
      </c>
      <c r="K33" s="47" t="str">
        <f t="shared" si="5"/>
        <v xml:space="preserve">Maladie </v>
      </c>
      <c r="M33" s="47" t="str">
        <f t="shared" si="6"/>
        <v>Maladie  |</v>
      </c>
      <c r="N33" s="47" t="str">
        <f t="shared" si="7"/>
        <v/>
      </c>
    </row>
    <row r="34" spans="1:14">
      <c r="A34" s="58" t="s">
        <v>70</v>
      </c>
      <c r="B34" s="42"/>
      <c r="C34" s="43"/>
      <c r="D34" s="44"/>
      <c r="E34" s="41"/>
      <c r="F34" s="41">
        <v>1</v>
      </c>
      <c r="G34" s="41" t="s">
        <v>64</v>
      </c>
      <c r="H34"/>
      <c r="I34"/>
      <c r="J34"/>
      <c r="K34" s="48" t="str">
        <f t="shared" si="5"/>
        <v>RECUP CREDIT</v>
      </c>
      <c r="L34" s="48"/>
      <c r="M34" s="53" t="str">
        <f t="shared" si="6"/>
        <v>RECUP CREDIT |</v>
      </c>
      <c r="N34" s="53" t="str">
        <f t="shared" si="7"/>
        <v/>
      </c>
    </row>
    <row r="35" spans="1:14">
      <c r="A35" s="58" t="s">
        <v>38</v>
      </c>
      <c r="B35" s="42"/>
      <c r="C35" s="43"/>
      <c r="D35" s="44"/>
      <c r="E35" s="41"/>
      <c r="F35" s="41">
        <v>0</v>
      </c>
      <c r="G35" s="41" t="s">
        <v>64</v>
      </c>
      <c r="H35"/>
      <c r="I35"/>
      <c r="J35"/>
      <c r="K35" s="48" t="str">
        <f t="shared" si="5"/>
        <v>RECUP DEBIT</v>
      </c>
      <c r="L35" s="48"/>
      <c r="M35" s="53" t="str">
        <f t="shared" si="6"/>
        <v>RECUP DEBIT |</v>
      </c>
      <c r="N35" s="53" t="str">
        <f t="shared" si="7"/>
        <v/>
      </c>
    </row>
    <row r="36" spans="1:14" customFormat="1" ht="20" customHeight="1">
      <c r="A36" s="58" t="s">
        <v>71</v>
      </c>
      <c r="B36" s="49"/>
      <c r="C36" s="50"/>
      <c r="D36" s="51"/>
      <c r="E36" s="52"/>
      <c r="F36" s="41">
        <v>0</v>
      </c>
      <c r="G36" s="41" t="s">
        <v>64</v>
      </c>
      <c r="K36" s="48" t="str">
        <f t="shared" si="5"/>
        <v>RECUP DEBIT / CONGES</v>
      </c>
      <c r="L36" s="48"/>
      <c r="M36" s="53" t="str">
        <f t="shared" si="6"/>
        <v>RECUP DEBIT / CONGES |</v>
      </c>
      <c r="N36" s="53" t="str">
        <f t="shared" si="7"/>
        <v/>
      </c>
    </row>
    <row r="37" spans="1:14" customFormat="1" ht="20" customHeight="1">
      <c r="A37" s="58" t="s">
        <v>214</v>
      </c>
      <c r="B37" s="49"/>
      <c r="C37" s="50"/>
      <c r="D37" s="51"/>
      <c r="E37" s="52"/>
      <c r="F37" s="41">
        <v>0</v>
      </c>
      <c r="G37" s="41" t="s">
        <v>64</v>
      </c>
      <c r="K37" s="48" t="str">
        <f t="shared" si="5"/>
        <v>RECUP DÉBIT / RTT</v>
      </c>
      <c r="L37" s="48"/>
      <c r="M37" s="53" t="str">
        <f t="shared" si="6"/>
        <v>RECUP DÉBIT / RTT |</v>
      </c>
      <c r="N37" s="53" t="str">
        <f t="shared" si="7"/>
        <v/>
      </c>
    </row>
    <row r="38" spans="1:14">
      <c r="A38" s="59" t="s">
        <v>9</v>
      </c>
      <c r="B38" s="54"/>
      <c r="C38" s="55"/>
      <c r="D38" s="56"/>
      <c r="E38" s="52"/>
      <c r="F38" s="52">
        <v>0</v>
      </c>
      <c r="G38" s="41" t="s">
        <v>63</v>
      </c>
      <c r="K38" s="47" t="str">
        <f t="shared" si="5"/>
        <v/>
      </c>
      <c r="M38" s="47" t="str">
        <f t="shared" si="6"/>
        <v xml:space="preserve"> |</v>
      </c>
      <c r="N38" s="47" t="str">
        <f t="shared" si="7"/>
        <v/>
      </c>
    </row>
    <row r="39" spans="1:14">
      <c r="A39" s="58" t="s">
        <v>26</v>
      </c>
      <c r="B39" s="49"/>
      <c r="C39" s="50"/>
      <c r="D39" s="51"/>
      <c r="E39" s="52"/>
      <c r="F39" s="41">
        <v>0</v>
      </c>
      <c r="G39" s="41" t="s">
        <v>63</v>
      </c>
      <c r="H39"/>
      <c r="I39"/>
      <c r="J39"/>
      <c r="K39" s="48" t="str">
        <f t="shared" si="5"/>
        <v/>
      </c>
      <c r="L39" s="48"/>
      <c r="M39" s="53" t="str">
        <f t="shared" si="6"/>
        <v xml:space="preserve"> |</v>
      </c>
      <c r="N39" s="53" t="str">
        <f t="shared" si="7"/>
        <v/>
      </c>
    </row>
    <row r="40" spans="1:14" customFormat="1" ht="20" customHeight="1">
      <c r="A40" s="58" t="s">
        <v>24</v>
      </c>
      <c r="B40" s="49"/>
      <c r="C40" s="50"/>
      <c r="D40" s="56">
        <v>2</v>
      </c>
      <c r="E40" s="52">
        <v>1</v>
      </c>
      <c r="F40" s="41">
        <v>0</v>
      </c>
      <c r="G40" s="41" t="s">
        <v>74</v>
      </c>
      <c r="K40" s="48" t="str">
        <f t="shared" si="5"/>
        <v>RESP SAM MATIN</v>
      </c>
      <c r="L40" s="48" t="s">
        <v>90</v>
      </c>
      <c r="M40" s="53" t="str">
        <f t="shared" si="6"/>
        <v>RESP SAM MATIN |03:00-05:00</v>
      </c>
      <c r="N40" s="53" t="str">
        <f t="shared" si="7"/>
        <v>03:00-05:00</v>
      </c>
    </row>
    <row r="41" spans="1:14" customFormat="1" ht="20" customHeight="1">
      <c r="A41" s="59" t="s">
        <v>28</v>
      </c>
      <c r="B41" s="60"/>
      <c r="C41" s="60"/>
      <c r="D41" s="60"/>
      <c r="E41" s="60"/>
      <c r="F41" s="41">
        <v>0</v>
      </c>
      <c r="G41" s="41" t="s">
        <v>64</v>
      </c>
      <c r="H41" s="57"/>
      <c r="I41" s="57"/>
      <c r="J41" s="57"/>
      <c r="K41" s="47" t="str">
        <f t="shared" si="5"/>
        <v>RTT</v>
      </c>
      <c r="L41" s="47"/>
      <c r="M41" s="47" t="str">
        <f t="shared" si="6"/>
        <v>RTT |</v>
      </c>
      <c r="N41" s="47" t="str">
        <f t="shared" si="7"/>
        <v/>
      </c>
    </row>
    <row r="42" spans="1:14" customFormat="1" ht="20" customHeight="1">
      <c r="A42" s="59" t="s">
        <v>72</v>
      </c>
      <c r="B42" s="60"/>
      <c r="C42" s="60"/>
      <c r="D42" s="60"/>
      <c r="E42" s="60"/>
      <c r="F42" s="41">
        <v>0</v>
      </c>
      <c r="G42" s="41" t="s">
        <v>64</v>
      </c>
      <c r="H42" s="57"/>
      <c r="I42" s="57"/>
      <c r="J42" s="57"/>
      <c r="K42" s="47" t="str">
        <f t="shared" si="5"/>
        <v>RTT AM</v>
      </c>
      <c r="L42" s="47"/>
      <c r="M42" s="47" t="str">
        <f t="shared" si="6"/>
        <v>RTT AM |</v>
      </c>
      <c r="N42" s="47" t="str">
        <f t="shared" si="7"/>
        <v/>
      </c>
    </row>
    <row r="43" spans="1:14" customFormat="1" ht="20" customHeight="1">
      <c r="A43" s="59" t="s">
        <v>73</v>
      </c>
      <c r="B43" s="60"/>
      <c r="C43" s="60"/>
      <c r="D43" s="60"/>
      <c r="E43" s="60"/>
      <c r="F43" s="41">
        <v>0</v>
      </c>
      <c r="G43" s="41" t="s">
        <v>64</v>
      </c>
      <c r="H43" s="57"/>
      <c r="I43" s="57"/>
      <c r="J43" s="57"/>
      <c r="K43" s="47" t="str">
        <f t="shared" si="5"/>
        <v>RTT Matin</v>
      </c>
      <c r="L43" s="47"/>
      <c r="M43" s="47" t="str">
        <f t="shared" si="6"/>
        <v>RTT Matin |</v>
      </c>
      <c r="N43" s="47" t="str">
        <f t="shared" si="7"/>
        <v/>
      </c>
    </row>
    <row r="44" spans="1:14" customFormat="1" ht="20" customHeight="1">
      <c r="A44" s="59" t="s">
        <v>45</v>
      </c>
      <c r="B44" s="54"/>
      <c r="C44" s="55"/>
      <c r="D44" s="56"/>
      <c r="E44" s="52"/>
      <c r="F44" s="52">
        <v>0</v>
      </c>
      <c r="G44" s="41" t="s">
        <v>63</v>
      </c>
      <c r="H44" s="57"/>
      <c r="I44" s="57"/>
      <c r="J44" s="57"/>
      <c r="K44" s="47" t="str">
        <f t="shared" si="5"/>
        <v/>
      </c>
      <c r="L44" s="47"/>
      <c r="M44" s="47" t="str">
        <f t="shared" si="6"/>
        <v xml:space="preserve"> |</v>
      </c>
      <c r="N44" s="47" t="str">
        <f t="shared" si="7"/>
        <v/>
      </c>
    </row>
    <row r="45" spans="1:14" customFormat="1">
      <c r="A45" s="59" t="s">
        <v>91</v>
      </c>
      <c r="B45" s="54"/>
      <c r="C45" s="55"/>
      <c r="D45" s="56"/>
      <c r="E45" s="52">
        <v>1</v>
      </c>
      <c r="F45" s="52">
        <v>0</v>
      </c>
      <c r="G45" s="41" t="s">
        <v>63</v>
      </c>
      <c r="H45" s="57"/>
      <c r="I45" s="57"/>
      <c r="J45" s="57"/>
      <c r="K45" s="47" t="str">
        <f t="shared" si="5"/>
        <v/>
      </c>
      <c r="L45" s="47"/>
      <c r="M45" s="47" t="str">
        <f t="shared" si="6"/>
        <v xml:space="preserve"> |</v>
      </c>
      <c r="N45" s="47" t="str">
        <f t="shared" si="7"/>
        <v/>
      </c>
    </row>
    <row r="46" spans="1:14" customFormat="1">
      <c r="A46" s="59" t="s">
        <v>15</v>
      </c>
      <c r="B46" s="54"/>
      <c r="C46" s="55">
        <v>7</v>
      </c>
      <c r="D46" s="56"/>
      <c r="E46" s="52"/>
      <c r="F46" s="52">
        <v>0</v>
      </c>
      <c r="G46" s="41" t="s">
        <v>74</v>
      </c>
      <c r="H46" s="57"/>
      <c r="I46" s="57"/>
      <c r="J46" s="57"/>
      <c r="K46" s="47" t="str">
        <f t="shared" si="5"/>
        <v>VN DIM 13H-20H</v>
      </c>
      <c r="L46" s="48" t="s">
        <v>76</v>
      </c>
      <c r="M46" s="47" t="str">
        <f t="shared" si="6"/>
        <v>VN DIM 13H-20H |13:00-20:00</v>
      </c>
      <c r="N46" s="47" t="str">
        <f t="shared" si="7"/>
        <v>13:00-20:00</v>
      </c>
    </row>
    <row r="47" spans="1:14">
      <c r="A47" s="59" t="s">
        <v>77</v>
      </c>
      <c r="B47" s="54"/>
      <c r="C47" s="55">
        <v>5</v>
      </c>
      <c r="D47" s="56">
        <v>2</v>
      </c>
      <c r="E47" s="52"/>
      <c r="F47" s="52">
        <v>0</v>
      </c>
      <c r="G47" s="41" t="s">
        <v>74</v>
      </c>
      <c r="K47" s="47" t="str">
        <f t="shared" si="5"/>
        <v>VN DIM 5H-12H</v>
      </c>
      <c r="L47" s="48" t="s">
        <v>78</v>
      </c>
      <c r="M47" s="47" t="str">
        <f t="shared" si="6"/>
        <v>VN DIM 5H-12H |05:00-12:00</v>
      </c>
      <c r="N47" s="47" t="str">
        <f t="shared" si="7"/>
        <v>05:00-12:00</v>
      </c>
    </row>
  </sheetData>
  <pageMargins left="0.75" right="0.75" top="1" bottom="1" header="0.5" footer="0.5"/>
  <pageSetup paperSize="8" scale="6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70E206-4230-EC45-AF81-F16985A86DC1}">
  <sheetPr codeName="Feuil3">
    <tabColor rgb="FF92D050"/>
  </sheetPr>
  <dimension ref="A1:N16"/>
  <sheetViews>
    <sheetView view="pageBreakPreview" zoomScale="60" zoomScaleNormal="80" workbookViewId="0">
      <selection activeCell="A10" sqref="A10"/>
    </sheetView>
  </sheetViews>
  <sheetFormatPr baseColWidth="10" defaultRowHeight="16"/>
  <cols>
    <col min="1" max="1" width="25.33203125" bestFit="1" customWidth="1"/>
    <col min="7" max="7" width="17.83203125" bestFit="1" customWidth="1"/>
    <col min="8" max="8" width="17.1640625" style="48" bestFit="1" customWidth="1"/>
    <col min="11" max="11" width="20.6640625" bestFit="1" customWidth="1"/>
    <col min="12" max="12" width="27.83203125" bestFit="1" customWidth="1"/>
    <col min="13" max="13" width="22" bestFit="1" customWidth="1"/>
    <col min="14" max="14" width="15.33203125" bestFit="1" customWidth="1"/>
  </cols>
  <sheetData>
    <row r="1" spans="1:14" ht="34" customHeight="1">
      <c r="A1" s="41" t="s">
        <v>53</v>
      </c>
      <c r="B1" s="42" t="s">
        <v>54</v>
      </c>
      <c r="C1" s="43" t="s">
        <v>55</v>
      </c>
      <c r="D1" s="44" t="s">
        <v>56</v>
      </c>
      <c r="E1" s="45" t="s">
        <v>57</v>
      </c>
      <c r="F1" s="45" t="s">
        <v>58</v>
      </c>
      <c r="G1" s="46" t="s">
        <v>59</v>
      </c>
      <c r="H1" s="46" t="s">
        <v>92</v>
      </c>
      <c r="K1" s="41" t="s">
        <v>53</v>
      </c>
      <c r="L1" s="41" t="s">
        <v>60</v>
      </c>
      <c r="M1" s="41" t="s">
        <v>61</v>
      </c>
      <c r="N1" s="41" t="s">
        <v>62</v>
      </c>
    </row>
    <row r="2" spans="1:14" ht="20" customHeight="1">
      <c r="A2" s="59" t="s">
        <v>52</v>
      </c>
      <c r="B2" s="60"/>
      <c r="C2" s="60"/>
      <c r="D2" s="60"/>
      <c r="E2" s="60"/>
      <c r="F2" s="41">
        <v>0</v>
      </c>
      <c r="G2" s="41" t="s">
        <v>64</v>
      </c>
      <c r="H2" s="66" t="s">
        <v>52</v>
      </c>
      <c r="I2" s="57"/>
      <c r="J2" s="57"/>
      <c r="K2" s="47" t="str">
        <f t="shared" ref="K2:K16" si="0">IFERROR(IF(G2&lt;&gt;"N",VLOOKUP(A:A,A:A,1,FALSE),""),"")</f>
        <v>AT</v>
      </c>
      <c r="L2" s="47"/>
      <c r="M2" s="47" t="str">
        <f>K2 &amp;" |"&amp;L2</f>
        <v>AT |</v>
      </c>
      <c r="N2" s="47" t="str">
        <f>MID(M2,FIND("|",M2,1)+1,99)</f>
        <v/>
      </c>
    </row>
    <row r="3" spans="1:14" ht="20" customHeight="1">
      <c r="A3" s="59" t="s">
        <v>65</v>
      </c>
      <c r="B3" s="60"/>
      <c r="C3" s="60"/>
      <c r="D3" s="60"/>
      <c r="E3" s="60"/>
      <c r="F3" s="41">
        <v>0</v>
      </c>
      <c r="G3" s="41" t="s">
        <v>64</v>
      </c>
      <c r="H3" s="66" t="s">
        <v>93</v>
      </c>
      <c r="I3" s="57"/>
      <c r="J3" s="57"/>
      <c r="K3" s="47" t="str">
        <f t="shared" si="0"/>
        <v>BONIFICATION</v>
      </c>
      <c r="L3" s="47"/>
      <c r="M3" s="47" t="str">
        <f t="shared" ref="M3" si="1">K3 &amp;" |"&amp;L3</f>
        <v>BONIFICATION |</v>
      </c>
      <c r="N3" s="47" t="str">
        <f t="shared" ref="N3" si="2">MID(M3,FIND("|",M3,1)+1,99)</f>
        <v/>
      </c>
    </row>
    <row r="4" spans="1:14" ht="20" customHeight="1">
      <c r="A4" s="59" t="s">
        <v>11</v>
      </c>
      <c r="B4" s="60"/>
      <c r="C4" s="60"/>
      <c r="D4" s="60"/>
      <c r="E4" s="60"/>
      <c r="F4" s="41">
        <v>0</v>
      </c>
      <c r="G4" s="41" t="s">
        <v>64</v>
      </c>
      <c r="H4" s="66" t="s">
        <v>94</v>
      </c>
      <c r="I4" s="57"/>
      <c r="J4" s="57"/>
      <c r="K4" s="47" t="str">
        <f t="shared" si="0"/>
        <v>Congés</v>
      </c>
      <c r="L4" s="47"/>
      <c r="M4" s="47" t="str">
        <f>K4 &amp;" |"&amp;L4</f>
        <v>Congés |</v>
      </c>
      <c r="N4" s="47" t="str">
        <f>MID(M4,FIND("|",M4,1)+1,99)</f>
        <v/>
      </c>
    </row>
    <row r="5" spans="1:14" ht="20" customHeight="1">
      <c r="A5" s="59" t="s">
        <v>66</v>
      </c>
      <c r="B5" s="60"/>
      <c r="C5" s="60"/>
      <c r="D5" s="60"/>
      <c r="E5" s="60"/>
      <c r="F5" s="41">
        <v>0</v>
      </c>
      <c r="G5" s="41" t="s">
        <v>64</v>
      </c>
      <c r="H5" s="66" t="s">
        <v>95</v>
      </c>
      <c r="I5" s="57"/>
      <c r="J5" s="57"/>
      <c r="K5" s="47" t="str">
        <f t="shared" si="0"/>
        <v>Congés AM</v>
      </c>
      <c r="L5" s="47"/>
      <c r="M5" s="47" t="str">
        <f>K5 &amp;" |"&amp;L5</f>
        <v>Congés AM |</v>
      </c>
      <c r="N5" s="47" t="str">
        <f>MID(M5,FIND("|",M5,1)+1,99)</f>
        <v/>
      </c>
    </row>
    <row r="6" spans="1:14" ht="20" customHeight="1">
      <c r="A6" s="59" t="s">
        <v>48</v>
      </c>
      <c r="B6" s="60"/>
      <c r="C6" s="60"/>
      <c r="D6" s="60"/>
      <c r="E6" s="60"/>
      <c r="F6" s="41">
        <v>0</v>
      </c>
      <c r="G6" s="41" t="s">
        <v>64</v>
      </c>
      <c r="H6" s="66" t="s">
        <v>96</v>
      </c>
      <c r="I6" s="57"/>
      <c r="J6" s="57"/>
      <c r="K6" s="47" t="str">
        <f t="shared" si="0"/>
        <v>Congés Exp</v>
      </c>
      <c r="L6" s="47"/>
      <c r="M6" s="47"/>
      <c r="N6" s="47"/>
    </row>
    <row r="7" spans="1:14" ht="20" customHeight="1">
      <c r="A7" s="59" t="s">
        <v>67</v>
      </c>
      <c r="B7" s="60"/>
      <c r="C7" s="60"/>
      <c r="D7" s="60"/>
      <c r="E7" s="60"/>
      <c r="F7" s="41">
        <v>0</v>
      </c>
      <c r="G7" s="41" t="s">
        <v>64</v>
      </c>
      <c r="H7" s="66" t="s">
        <v>95</v>
      </c>
      <c r="I7" s="57"/>
      <c r="J7" s="57"/>
      <c r="K7" s="47" t="str">
        <f t="shared" si="0"/>
        <v>Congés Matin</v>
      </c>
      <c r="L7" s="47"/>
      <c r="M7" s="47" t="str">
        <f t="shared" ref="M7:M16" si="3">K7 &amp;" |"&amp;L7</f>
        <v>Congés Matin |</v>
      </c>
      <c r="N7" s="47" t="str">
        <f t="shared" ref="N7:N16" si="4">MID(M7,FIND("|",M7,1)+1,99)</f>
        <v/>
      </c>
    </row>
    <row r="8" spans="1:14" ht="20" customHeight="1">
      <c r="A8" s="59" t="s">
        <v>68</v>
      </c>
      <c r="B8" s="60"/>
      <c r="C8" s="60"/>
      <c r="D8" s="60"/>
      <c r="E8" s="60"/>
      <c r="F8" s="41">
        <v>0</v>
      </c>
      <c r="G8" s="41" t="s">
        <v>64</v>
      </c>
      <c r="H8" s="66" t="s">
        <v>97</v>
      </c>
      <c r="I8" s="57"/>
      <c r="J8" s="57"/>
      <c r="K8" s="47" t="str">
        <f t="shared" si="0"/>
        <v>Congés CET</v>
      </c>
      <c r="L8" s="47"/>
      <c r="M8" s="47" t="str">
        <f t="shared" si="3"/>
        <v>Congés CET |</v>
      </c>
      <c r="N8" s="47" t="str">
        <f t="shared" si="4"/>
        <v/>
      </c>
    </row>
    <row r="9" spans="1:14" ht="20" customHeight="1">
      <c r="A9" s="59" t="s">
        <v>69</v>
      </c>
      <c r="B9" s="60"/>
      <c r="C9" s="60"/>
      <c r="D9" s="60"/>
      <c r="E9" s="60"/>
      <c r="F9" s="41">
        <v>0</v>
      </c>
      <c r="G9" s="41" t="s">
        <v>64</v>
      </c>
      <c r="H9" s="66" t="s">
        <v>98</v>
      </c>
      <c r="I9" s="57"/>
      <c r="J9" s="57"/>
      <c r="K9" s="47" t="str">
        <f t="shared" si="0"/>
        <v>ENFANT MALADE</v>
      </c>
      <c r="L9" s="47"/>
      <c r="M9" s="47" t="str">
        <f t="shared" si="3"/>
        <v>ENFANT MALADE |</v>
      </c>
      <c r="N9" s="47" t="str">
        <f t="shared" si="4"/>
        <v/>
      </c>
    </row>
    <row r="10" spans="1:14" ht="20" customHeight="1">
      <c r="A10" s="59" t="s">
        <v>39</v>
      </c>
      <c r="B10" s="60"/>
      <c r="C10" s="60"/>
      <c r="D10" s="60"/>
      <c r="E10" s="60"/>
      <c r="F10" s="41">
        <v>0</v>
      </c>
      <c r="G10" s="41" t="s">
        <v>64</v>
      </c>
      <c r="H10" s="66" t="s">
        <v>99</v>
      </c>
      <c r="I10" s="57"/>
      <c r="J10" s="57"/>
      <c r="K10" s="47" t="str">
        <f t="shared" si="0"/>
        <v xml:space="preserve">Maladie </v>
      </c>
      <c r="L10" s="47"/>
      <c r="M10" s="47" t="str">
        <f t="shared" si="3"/>
        <v>Maladie  |</v>
      </c>
      <c r="N10" s="47" t="str">
        <f t="shared" si="4"/>
        <v/>
      </c>
    </row>
    <row r="11" spans="1:14" ht="20" customHeight="1">
      <c r="A11" s="59" t="s">
        <v>38</v>
      </c>
      <c r="B11" s="60"/>
      <c r="C11" s="60"/>
      <c r="D11" s="60"/>
      <c r="E11" s="60"/>
      <c r="F11" s="41">
        <v>0</v>
      </c>
      <c r="G11" s="41" t="s">
        <v>64</v>
      </c>
      <c r="H11" s="66" t="s">
        <v>100</v>
      </c>
      <c r="I11" s="57"/>
      <c r="J11" s="57"/>
      <c r="K11" s="47" t="str">
        <f t="shared" si="0"/>
        <v>RECUP DEBIT</v>
      </c>
      <c r="L11" s="47"/>
      <c r="M11" s="47" t="str">
        <f t="shared" si="3"/>
        <v>RECUP DEBIT |</v>
      </c>
      <c r="N11" s="47" t="str">
        <f t="shared" si="4"/>
        <v/>
      </c>
    </row>
    <row r="12" spans="1:14" ht="20" customHeight="1">
      <c r="A12" s="59" t="s">
        <v>71</v>
      </c>
      <c r="B12" s="60"/>
      <c r="C12" s="60"/>
      <c r="D12" s="60"/>
      <c r="E12" s="60"/>
      <c r="F12" s="41">
        <v>0</v>
      </c>
      <c r="G12" s="41" t="s">
        <v>64</v>
      </c>
      <c r="H12" s="66" t="s">
        <v>101</v>
      </c>
      <c r="I12" s="57"/>
      <c r="J12" s="57"/>
      <c r="K12" s="47" t="str">
        <f t="shared" si="0"/>
        <v>RECUP DEBIT / CONGES</v>
      </c>
      <c r="L12" s="47"/>
      <c r="M12" s="47" t="str">
        <f t="shared" si="3"/>
        <v>RECUP DEBIT / CONGES |</v>
      </c>
      <c r="N12" s="47" t="str">
        <f t="shared" si="4"/>
        <v/>
      </c>
    </row>
    <row r="13" spans="1:14" ht="20" customHeight="1">
      <c r="A13" s="59" t="s">
        <v>214</v>
      </c>
      <c r="B13" s="60"/>
      <c r="C13" s="60"/>
      <c r="D13" s="60"/>
      <c r="E13" s="60"/>
      <c r="F13" s="41">
        <v>0</v>
      </c>
      <c r="G13" s="41" t="s">
        <v>64</v>
      </c>
      <c r="H13" s="66" t="s">
        <v>102</v>
      </c>
      <c r="I13" s="57"/>
      <c r="J13" s="57"/>
      <c r="K13" s="47" t="str">
        <f t="shared" si="0"/>
        <v>RECUP DÉBIT / RTT</v>
      </c>
      <c r="L13" s="47"/>
      <c r="M13" s="47" t="str">
        <f t="shared" si="3"/>
        <v>RECUP DÉBIT / RTT |</v>
      </c>
      <c r="N13" s="47" t="str">
        <f t="shared" si="4"/>
        <v/>
      </c>
    </row>
    <row r="14" spans="1:14" ht="20" customHeight="1">
      <c r="A14" s="59" t="s">
        <v>28</v>
      </c>
      <c r="B14" s="60"/>
      <c r="C14" s="60"/>
      <c r="D14" s="60"/>
      <c r="E14" s="60"/>
      <c r="F14" s="41">
        <v>0</v>
      </c>
      <c r="G14" s="41" t="s">
        <v>64</v>
      </c>
      <c r="H14" s="66" t="s">
        <v>28</v>
      </c>
      <c r="I14" s="57"/>
      <c r="J14" s="57"/>
      <c r="K14" s="47" t="str">
        <f t="shared" si="0"/>
        <v>RTT</v>
      </c>
      <c r="L14" s="47"/>
      <c r="M14" s="47" t="str">
        <f t="shared" si="3"/>
        <v>RTT |</v>
      </c>
      <c r="N14" s="47" t="str">
        <f t="shared" si="4"/>
        <v/>
      </c>
    </row>
    <row r="15" spans="1:14" ht="20" customHeight="1">
      <c r="A15" s="59" t="s">
        <v>72</v>
      </c>
      <c r="B15" s="60"/>
      <c r="C15" s="60"/>
      <c r="D15" s="60"/>
      <c r="E15" s="60"/>
      <c r="F15" s="41">
        <v>0</v>
      </c>
      <c r="G15" s="41" t="s">
        <v>64</v>
      </c>
      <c r="H15" s="66" t="s">
        <v>103</v>
      </c>
      <c r="I15" s="57"/>
      <c r="J15" s="57"/>
      <c r="K15" s="47" t="str">
        <f t="shared" si="0"/>
        <v>RTT AM</v>
      </c>
      <c r="L15" s="47"/>
      <c r="M15" s="47" t="str">
        <f t="shared" si="3"/>
        <v>RTT AM |</v>
      </c>
      <c r="N15" s="47" t="str">
        <f t="shared" si="4"/>
        <v/>
      </c>
    </row>
    <row r="16" spans="1:14" ht="20" customHeight="1">
      <c r="A16" s="59" t="s">
        <v>73</v>
      </c>
      <c r="B16" s="60"/>
      <c r="C16" s="60"/>
      <c r="D16" s="60"/>
      <c r="E16" s="60"/>
      <c r="F16" s="41">
        <v>0</v>
      </c>
      <c r="G16" s="41" t="s">
        <v>64</v>
      </c>
      <c r="H16" s="66" t="s">
        <v>103</v>
      </c>
      <c r="I16" s="57"/>
      <c r="J16" s="57"/>
      <c r="K16" s="47" t="str">
        <f t="shared" si="0"/>
        <v>RTT Matin</v>
      </c>
      <c r="L16" s="47"/>
      <c r="M16" s="47" t="str">
        <f t="shared" si="3"/>
        <v>RTT Matin |</v>
      </c>
      <c r="N16" s="47" t="str">
        <f t="shared" si="4"/>
        <v/>
      </c>
    </row>
  </sheetData>
  <pageMargins left="0.7" right="0.7" top="0.75" bottom="0.75" header="0.3" footer="0.3"/>
  <pageSetup paperSize="9" scale="54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EB9A0F-89F7-2A4E-8506-8A96C6D37364}">
  <sheetPr codeName="POINT">
    <tabColor rgb="FF0033CC"/>
    <pageSetUpPr fitToPage="1"/>
  </sheetPr>
  <dimension ref="A1:AQC15"/>
  <sheetViews>
    <sheetView tabSelected="1" zoomScale="90" zoomScaleNormal="90" zoomScalePageLayoutView="90" workbookViewId="0">
      <pane xSplit="5" ySplit="1" topLeftCell="ACR2" activePane="bottomRight" state="frozen"/>
      <selection pane="topRight" activeCell="F1" sqref="F1"/>
      <selection pane="bottomLeft" activeCell="A2" sqref="A2"/>
      <selection pane="bottomRight" activeCell="ACV3" sqref="ACV3"/>
    </sheetView>
  </sheetViews>
  <sheetFormatPr baseColWidth="10" defaultColWidth="10.83203125" defaultRowHeight="16"/>
  <cols>
    <col min="1" max="1" width="18.1640625" bestFit="1" customWidth="1"/>
    <col min="2" max="2" width="15.6640625" style="39" customWidth="1"/>
    <col min="3" max="3" width="19.1640625" style="39" customWidth="1"/>
    <col min="4" max="4" width="18.6640625" style="39" bestFit="1" customWidth="1"/>
    <col min="5" max="6" width="9.83203125" customWidth="1"/>
    <col min="7" max="7" width="28.33203125" style="39" customWidth="1"/>
    <col min="8" max="9" width="20.6640625" customWidth="1"/>
    <col min="10" max="88" width="20.6640625" hidden="1" customWidth="1"/>
    <col min="89" max="96" width="20.6640625" style="39" hidden="1" customWidth="1"/>
    <col min="97" max="119" width="20.6640625" hidden="1" customWidth="1"/>
    <col min="120" max="127" width="20.6640625" style="39" hidden="1" customWidth="1"/>
    <col min="128" max="167" width="20.6640625" hidden="1" customWidth="1"/>
    <col min="168" max="168" width="20.6640625" style="69" hidden="1" customWidth="1"/>
    <col min="169" max="738" width="20.6640625" hidden="1" customWidth="1"/>
    <col min="739" max="739" width="21" hidden="1" customWidth="1"/>
    <col min="740" max="1105" width="20.6640625" customWidth="1"/>
    <col min="1108" max="1121" width="10.83203125" style="53"/>
  </cols>
  <sheetData>
    <row r="1" spans="1:1121" ht="17" thickBot="1">
      <c r="A1" s="218" t="s">
        <v>0</v>
      </c>
      <c r="B1" s="219" t="s">
        <v>1</v>
      </c>
      <c r="C1" s="219" t="s">
        <v>2</v>
      </c>
      <c r="D1" s="219" t="s">
        <v>3</v>
      </c>
      <c r="E1" s="4" t="s">
        <v>4</v>
      </c>
      <c r="F1" s="5" t="s">
        <v>5</v>
      </c>
      <c r="G1" s="219" t="s">
        <v>6</v>
      </c>
      <c r="H1" s="7"/>
      <c r="I1" s="7"/>
      <c r="J1" s="8">
        <v>43101</v>
      </c>
      <c r="K1" s="8">
        <f>J1+1</f>
        <v>43102</v>
      </c>
      <c r="L1" s="8">
        <f t="shared" ref="L1:BW1" si="0">K1+1</f>
        <v>43103</v>
      </c>
      <c r="M1" s="8">
        <f t="shared" si="0"/>
        <v>43104</v>
      </c>
      <c r="N1" s="8">
        <f t="shared" si="0"/>
        <v>43105</v>
      </c>
      <c r="O1" s="8">
        <f t="shared" si="0"/>
        <v>43106</v>
      </c>
      <c r="P1" s="8">
        <f t="shared" si="0"/>
        <v>43107</v>
      </c>
      <c r="Q1" s="8">
        <f t="shared" si="0"/>
        <v>43108</v>
      </c>
      <c r="R1" s="8">
        <f t="shared" si="0"/>
        <v>43109</v>
      </c>
      <c r="S1" s="8">
        <f t="shared" si="0"/>
        <v>43110</v>
      </c>
      <c r="T1" s="8">
        <f t="shared" si="0"/>
        <v>43111</v>
      </c>
      <c r="U1" s="8">
        <f t="shared" si="0"/>
        <v>43112</v>
      </c>
      <c r="V1" s="8">
        <f t="shared" si="0"/>
        <v>43113</v>
      </c>
      <c r="W1" s="8">
        <f t="shared" si="0"/>
        <v>43114</v>
      </c>
      <c r="X1" s="8">
        <f t="shared" si="0"/>
        <v>43115</v>
      </c>
      <c r="Y1" s="8">
        <f t="shared" si="0"/>
        <v>43116</v>
      </c>
      <c r="Z1" s="8">
        <f t="shared" si="0"/>
        <v>43117</v>
      </c>
      <c r="AA1" s="8">
        <f t="shared" si="0"/>
        <v>43118</v>
      </c>
      <c r="AB1" s="8">
        <f t="shared" si="0"/>
        <v>43119</v>
      </c>
      <c r="AC1" s="8">
        <f t="shared" si="0"/>
        <v>43120</v>
      </c>
      <c r="AD1" s="8">
        <f t="shared" si="0"/>
        <v>43121</v>
      </c>
      <c r="AE1" s="8">
        <f t="shared" si="0"/>
        <v>43122</v>
      </c>
      <c r="AF1" s="8">
        <f t="shared" si="0"/>
        <v>43123</v>
      </c>
      <c r="AG1" s="8">
        <f t="shared" si="0"/>
        <v>43124</v>
      </c>
      <c r="AH1" s="8">
        <f t="shared" si="0"/>
        <v>43125</v>
      </c>
      <c r="AI1" s="8">
        <f t="shared" si="0"/>
        <v>43126</v>
      </c>
      <c r="AJ1" s="8">
        <f t="shared" si="0"/>
        <v>43127</v>
      </c>
      <c r="AK1" s="8">
        <f t="shared" si="0"/>
        <v>43128</v>
      </c>
      <c r="AL1" s="8">
        <f t="shared" si="0"/>
        <v>43129</v>
      </c>
      <c r="AM1" s="8">
        <f t="shared" si="0"/>
        <v>43130</v>
      </c>
      <c r="AN1" s="8">
        <f t="shared" si="0"/>
        <v>43131</v>
      </c>
      <c r="AO1" s="8">
        <f t="shared" si="0"/>
        <v>43132</v>
      </c>
      <c r="AP1" s="8">
        <f t="shared" si="0"/>
        <v>43133</v>
      </c>
      <c r="AQ1" s="8">
        <f t="shared" si="0"/>
        <v>43134</v>
      </c>
      <c r="AR1" s="8">
        <f t="shared" si="0"/>
        <v>43135</v>
      </c>
      <c r="AS1" s="8">
        <f t="shared" si="0"/>
        <v>43136</v>
      </c>
      <c r="AT1" s="8">
        <f t="shared" si="0"/>
        <v>43137</v>
      </c>
      <c r="AU1" s="8">
        <f t="shared" si="0"/>
        <v>43138</v>
      </c>
      <c r="AV1" s="8">
        <f t="shared" si="0"/>
        <v>43139</v>
      </c>
      <c r="AW1" s="8">
        <f t="shared" si="0"/>
        <v>43140</v>
      </c>
      <c r="AX1" s="8">
        <f t="shared" si="0"/>
        <v>43141</v>
      </c>
      <c r="AY1" s="8">
        <f t="shared" si="0"/>
        <v>43142</v>
      </c>
      <c r="AZ1" s="8">
        <f t="shared" si="0"/>
        <v>43143</v>
      </c>
      <c r="BA1" s="8">
        <f t="shared" si="0"/>
        <v>43144</v>
      </c>
      <c r="BB1" s="8">
        <f t="shared" si="0"/>
        <v>43145</v>
      </c>
      <c r="BC1" s="8">
        <f t="shared" si="0"/>
        <v>43146</v>
      </c>
      <c r="BD1" s="8">
        <f t="shared" si="0"/>
        <v>43147</v>
      </c>
      <c r="BE1" s="8">
        <f t="shared" si="0"/>
        <v>43148</v>
      </c>
      <c r="BF1" s="8">
        <f t="shared" si="0"/>
        <v>43149</v>
      </c>
      <c r="BG1" s="8">
        <f t="shared" si="0"/>
        <v>43150</v>
      </c>
      <c r="BH1" s="8">
        <f t="shared" si="0"/>
        <v>43151</v>
      </c>
      <c r="BI1" s="8">
        <f t="shared" si="0"/>
        <v>43152</v>
      </c>
      <c r="BJ1" s="8">
        <f t="shared" si="0"/>
        <v>43153</v>
      </c>
      <c r="BK1" s="8">
        <f t="shared" si="0"/>
        <v>43154</v>
      </c>
      <c r="BL1" s="8">
        <f t="shared" si="0"/>
        <v>43155</v>
      </c>
      <c r="BM1" s="8">
        <f t="shared" si="0"/>
        <v>43156</v>
      </c>
      <c r="BN1" s="8">
        <f t="shared" si="0"/>
        <v>43157</v>
      </c>
      <c r="BO1" s="8">
        <f t="shared" si="0"/>
        <v>43158</v>
      </c>
      <c r="BP1" s="8">
        <f t="shared" si="0"/>
        <v>43159</v>
      </c>
      <c r="BQ1" s="8">
        <f t="shared" si="0"/>
        <v>43160</v>
      </c>
      <c r="BR1" s="8">
        <f t="shared" si="0"/>
        <v>43161</v>
      </c>
      <c r="BS1" s="8">
        <f t="shared" si="0"/>
        <v>43162</v>
      </c>
      <c r="BT1" s="8">
        <f t="shared" si="0"/>
        <v>43163</v>
      </c>
      <c r="BU1" s="8">
        <f t="shared" si="0"/>
        <v>43164</v>
      </c>
      <c r="BV1" s="8">
        <f t="shared" si="0"/>
        <v>43165</v>
      </c>
      <c r="BW1" s="8">
        <f t="shared" si="0"/>
        <v>43166</v>
      </c>
      <c r="BX1" s="8">
        <f t="shared" ref="BX1:EI1" si="1">BW1+1</f>
        <v>43167</v>
      </c>
      <c r="BY1" s="8">
        <f t="shared" si="1"/>
        <v>43168</v>
      </c>
      <c r="BZ1" s="8">
        <f t="shared" si="1"/>
        <v>43169</v>
      </c>
      <c r="CA1" s="8">
        <f t="shared" si="1"/>
        <v>43170</v>
      </c>
      <c r="CB1" s="8">
        <f t="shared" si="1"/>
        <v>43171</v>
      </c>
      <c r="CC1" s="8">
        <f t="shared" si="1"/>
        <v>43172</v>
      </c>
      <c r="CD1" s="8">
        <f t="shared" si="1"/>
        <v>43173</v>
      </c>
      <c r="CE1" s="8">
        <f t="shared" si="1"/>
        <v>43174</v>
      </c>
      <c r="CF1" s="8">
        <f t="shared" si="1"/>
        <v>43175</v>
      </c>
      <c r="CG1" s="8">
        <f t="shared" si="1"/>
        <v>43176</v>
      </c>
      <c r="CH1" s="8">
        <f t="shared" si="1"/>
        <v>43177</v>
      </c>
      <c r="CI1" s="8">
        <f t="shared" si="1"/>
        <v>43178</v>
      </c>
      <c r="CJ1" s="8">
        <f t="shared" si="1"/>
        <v>43179</v>
      </c>
      <c r="CK1" s="8">
        <f t="shared" si="1"/>
        <v>43180</v>
      </c>
      <c r="CL1" s="8">
        <f t="shared" si="1"/>
        <v>43181</v>
      </c>
      <c r="CM1" s="8">
        <f t="shared" si="1"/>
        <v>43182</v>
      </c>
      <c r="CN1" s="8">
        <f t="shared" si="1"/>
        <v>43183</v>
      </c>
      <c r="CO1" s="8">
        <f t="shared" si="1"/>
        <v>43184</v>
      </c>
      <c r="CP1" s="8">
        <f t="shared" si="1"/>
        <v>43185</v>
      </c>
      <c r="CQ1" s="8">
        <f t="shared" si="1"/>
        <v>43186</v>
      </c>
      <c r="CR1" s="8">
        <f t="shared" si="1"/>
        <v>43187</v>
      </c>
      <c r="CS1" s="8">
        <f t="shared" si="1"/>
        <v>43188</v>
      </c>
      <c r="CT1" s="8">
        <f t="shared" si="1"/>
        <v>43189</v>
      </c>
      <c r="CU1" s="8">
        <f t="shared" si="1"/>
        <v>43190</v>
      </c>
      <c r="CV1" s="8">
        <f t="shared" si="1"/>
        <v>43191</v>
      </c>
      <c r="CW1" s="8">
        <f t="shared" si="1"/>
        <v>43192</v>
      </c>
      <c r="CX1" s="8">
        <f t="shared" si="1"/>
        <v>43193</v>
      </c>
      <c r="CY1" s="8">
        <f t="shared" si="1"/>
        <v>43194</v>
      </c>
      <c r="CZ1" s="8">
        <f t="shared" si="1"/>
        <v>43195</v>
      </c>
      <c r="DA1" s="8">
        <f t="shared" si="1"/>
        <v>43196</v>
      </c>
      <c r="DB1" s="8">
        <f t="shared" si="1"/>
        <v>43197</v>
      </c>
      <c r="DC1" s="8">
        <f t="shared" si="1"/>
        <v>43198</v>
      </c>
      <c r="DD1" s="8">
        <f t="shared" si="1"/>
        <v>43199</v>
      </c>
      <c r="DE1" s="8">
        <f t="shared" si="1"/>
        <v>43200</v>
      </c>
      <c r="DF1" s="8">
        <f t="shared" si="1"/>
        <v>43201</v>
      </c>
      <c r="DG1" s="8">
        <f t="shared" si="1"/>
        <v>43202</v>
      </c>
      <c r="DH1" s="8">
        <f t="shared" si="1"/>
        <v>43203</v>
      </c>
      <c r="DI1" s="8">
        <f t="shared" si="1"/>
        <v>43204</v>
      </c>
      <c r="DJ1" s="8">
        <f t="shared" si="1"/>
        <v>43205</v>
      </c>
      <c r="DK1" s="8">
        <f t="shared" si="1"/>
        <v>43206</v>
      </c>
      <c r="DL1" s="8">
        <f t="shared" si="1"/>
        <v>43207</v>
      </c>
      <c r="DM1" s="8">
        <f t="shared" si="1"/>
        <v>43208</v>
      </c>
      <c r="DN1" s="8">
        <f t="shared" si="1"/>
        <v>43209</v>
      </c>
      <c r="DO1" s="8">
        <f t="shared" si="1"/>
        <v>43210</v>
      </c>
      <c r="DP1" s="8">
        <f t="shared" si="1"/>
        <v>43211</v>
      </c>
      <c r="DQ1" s="8">
        <f t="shared" si="1"/>
        <v>43212</v>
      </c>
      <c r="DR1" s="8">
        <f t="shared" si="1"/>
        <v>43213</v>
      </c>
      <c r="DS1" s="8">
        <f t="shared" si="1"/>
        <v>43214</v>
      </c>
      <c r="DT1" s="8">
        <f t="shared" si="1"/>
        <v>43215</v>
      </c>
      <c r="DU1" s="8">
        <f t="shared" si="1"/>
        <v>43216</v>
      </c>
      <c r="DV1" s="8">
        <f t="shared" si="1"/>
        <v>43217</v>
      </c>
      <c r="DW1" s="8">
        <f t="shared" si="1"/>
        <v>43218</v>
      </c>
      <c r="DX1" s="8">
        <f t="shared" si="1"/>
        <v>43219</v>
      </c>
      <c r="DY1" s="8">
        <f t="shared" si="1"/>
        <v>43220</v>
      </c>
      <c r="DZ1" s="8">
        <f t="shared" si="1"/>
        <v>43221</v>
      </c>
      <c r="EA1" s="8">
        <f t="shared" si="1"/>
        <v>43222</v>
      </c>
      <c r="EB1" s="8">
        <f t="shared" si="1"/>
        <v>43223</v>
      </c>
      <c r="EC1" s="8">
        <f t="shared" si="1"/>
        <v>43224</v>
      </c>
      <c r="ED1" s="8">
        <f t="shared" si="1"/>
        <v>43225</v>
      </c>
      <c r="EE1" s="8">
        <f t="shared" si="1"/>
        <v>43226</v>
      </c>
      <c r="EF1" s="8">
        <f t="shared" si="1"/>
        <v>43227</v>
      </c>
      <c r="EG1" s="8">
        <f t="shared" si="1"/>
        <v>43228</v>
      </c>
      <c r="EH1" s="8">
        <f t="shared" si="1"/>
        <v>43229</v>
      </c>
      <c r="EI1" s="8">
        <f t="shared" si="1"/>
        <v>43230</v>
      </c>
      <c r="EJ1" s="8">
        <f t="shared" ref="EJ1:GU1" si="2">EI1+1</f>
        <v>43231</v>
      </c>
      <c r="EK1" s="8">
        <f t="shared" si="2"/>
        <v>43232</v>
      </c>
      <c r="EL1" s="8">
        <f t="shared" si="2"/>
        <v>43233</v>
      </c>
      <c r="EM1" s="8">
        <f t="shared" si="2"/>
        <v>43234</v>
      </c>
      <c r="EN1" s="8">
        <f t="shared" si="2"/>
        <v>43235</v>
      </c>
      <c r="EO1" s="8">
        <f t="shared" si="2"/>
        <v>43236</v>
      </c>
      <c r="EP1" s="8">
        <f t="shared" si="2"/>
        <v>43237</v>
      </c>
      <c r="EQ1" s="8">
        <f t="shared" si="2"/>
        <v>43238</v>
      </c>
      <c r="ER1" s="8">
        <f t="shared" si="2"/>
        <v>43239</v>
      </c>
      <c r="ES1" s="8">
        <f t="shared" si="2"/>
        <v>43240</v>
      </c>
      <c r="ET1" s="8">
        <f t="shared" si="2"/>
        <v>43241</v>
      </c>
      <c r="EU1" s="8">
        <f t="shared" si="2"/>
        <v>43242</v>
      </c>
      <c r="EV1" s="8">
        <f t="shared" si="2"/>
        <v>43243</v>
      </c>
      <c r="EW1" s="8">
        <f t="shared" si="2"/>
        <v>43244</v>
      </c>
      <c r="EX1" s="8">
        <f t="shared" si="2"/>
        <v>43245</v>
      </c>
      <c r="EY1" s="8">
        <f t="shared" si="2"/>
        <v>43246</v>
      </c>
      <c r="EZ1" s="8">
        <f t="shared" si="2"/>
        <v>43247</v>
      </c>
      <c r="FA1" s="8">
        <f t="shared" si="2"/>
        <v>43248</v>
      </c>
      <c r="FB1" s="8">
        <f t="shared" si="2"/>
        <v>43249</v>
      </c>
      <c r="FC1" s="8">
        <f t="shared" si="2"/>
        <v>43250</v>
      </c>
      <c r="FD1" s="8">
        <f t="shared" si="2"/>
        <v>43251</v>
      </c>
      <c r="FE1" s="8">
        <f t="shared" si="2"/>
        <v>43252</v>
      </c>
      <c r="FF1" s="8">
        <f t="shared" si="2"/>
        <v>43253</v>
      </c>
      <c r="FG1" s="8">
        <f t="shared" si="2"/>
        <v>43254</v>
      </c>
      <c r="FH1" s="8">
        <f t="shared" si="2"/>
        <v>43255</v>
      </c>
      <c r="FI1" s="8">
        <f t="shared" si="2"/>
        <v>43256</v>
      </c>
      <c r="FJ1" s="8">
        <f t="shared" si="2"/>
        <v>43257</v>
      </c>
      <c r="FK1" s="8">
        <f t="shared" si="2"/>
        <v>43258</v>
      </c>
      <c r="FL1" s="8">
        <f t="shared" si="2"/>
        <v>43259</v>
      </c>
      <c r="FM1" s="8">
        <f t="shared" si="2"/>
        <v>43260</v>
      </c>
      <c r="FN1" s="8">
        <f t="shared" si="2"/>
        <v>43261</v>
      </c>
      <c r="FO1" s="8">
        <f t="shared" si="2"/>
        <v>43262</v>
      </c>
      <c r="FP1" s="8">
        <f t="shared" si="2"/>
        <v>43263</v>
      </c>
      <c r="FQ1" s="8">
        <f t="shared" si="2"/>
        <v>43264</v>
      </c>
      <c r="FR1" s="8">
        <f t="shared" si="2"/>
        <v>43265</v>
      </c>
      <c r="FS1" s="8">
        <f t="shared" si="2"/>
        <v>43266</v>
      </c>
      <c r="FT1" s="8">
        <f t="shared" si="2"/>
        <v>43267</v>
      </c>
      <c r="FU1" s="8">
        <f t="shared" si="2"/>
        <v>43268</v>
      </c>
      <c r="FV1" s="8">
        <f t="shared" si="2"/>
        <v>43269</v>
      </c>
      <c r="FW1" s="8">
        <f t="shared" si="2"/>
        <v>43270</v>
      </c>
      <c r="FX1" s="8">
        <f t="shared" si="2"/>
        <v>43271</v>
      </c>
      <c r="FY1" s="8">
        <f t="shared" si="2"/>
        <v>43272</v>
      </c>
      <c r="FZ1" s="8">
        <f t="shared" si="2"/>
        <v>43273</v>
      </c>
      <c r="GA1" s="8">
        <f t="shared" si="2"/>
        <v>43274</v>
      </c>
      <c r="GB1" s="8">
        <f t="shared" si="2"/>
        <v>43275</v>
      </c>
      <c r="GC1" s="8">
        <f t="shared" si="2"/>
        <v>43276</v>
      </c>
      <c r="GD1" s="8">
        <f t="shared" si="2"/>
        <v>43277</v>
      </c>
      <c r="GE1" s="8">
        <f t="shared" si="2"/>
        <v>43278</v>
      </c>
      <c r="GF1" s="8">
        <f t="shared" si="2"/>
        <v>43279</v>
      </c>
      <c r="GG1" s="8">
        <f t="shared" si="2"/>
        <v>43280</v>
      </c>
      <c r="GH1" s="8">
        <f t="shared" si="2"/>
        <v>43281</v>
      </c>
      <c r="GI1" s="8">
        <f t="shared" si="2"/>
        <v>43282</v>
      </c>
      <c r="GJ1" s="8">
        <f t="shared" si="2"/>
        <v>43283</v>
      </c>
      <c r="GK1" s="8">
        <f t="shared" si="2"/>
        <v>43284</v>
      </c>
      <c r="GL1" s="8">
        <f t="shared" si="2"/>
        <v>43285</v>
      </c>
      <c r="GM1" s="8">
        <f t="shared" si="2"/>
        <v>43286</v>
      </c>
      <c r="GN1" s="8">
        <f t="shared" si="2"/>
        <v>43287</v>
      </c>
      <c r="GO1" s="8">
        <f t="shared" si="2"/>
        <v>43288</v>
      </c>
      <c r="GP1" s="8">
        <f t="shared" si="2"/>
        <v>43289</v>
      </c>
      <c r="GQ1" s="8">
        <f t="shared" si="2"/>
        <v>43290</v>
      </c>
      <c r="GR1" s="8">
        <f t="shared" si="2"/>
        <v>43291</v>
      </c>
      <c r="GS1" s="8">
        <f t="shared" si="2"/>
        <v>43292</v>
      </c>
      <c r="GT1" s="8">
        <f t="shared" si="2"/>
        <v>43293</v>
      </c>
      <c r="GU1" s="8">
        <f t="shared" si="2"/>
        <v>43294</v>
      </c>
      <c r="GV1" s="8">
        <f t="shared" ref="GV1:JG1" si="3">GU1+1</f>
        <v>43295</v>
      </c>
      <c r="GW1" s="8">
        <f t="shared" si="3"/>
        <v>43296</v>
      </c>
      <c r="GX1" s="8">
        <f t="shared" si="3"/>
        <v>43297</v>
      </c>
      <c r="GY1" s="8">
        <f t="shared" si="3"/>
        <v>43298</v>
      </c>
      <c r="GZ1" s="8">
        <f t="shared" si="3"/>
        <v>43299</v>
      </c>
      <c r="HA1" s="8">
        <f t="shared" si="3"/>
        <v>43300</v>
      </c>
      <c r="HB1" s="8">
        <f t="shared" si="3"/>
        <v>43301</v>
      </c>
      <c r="HC1" s="8">
        <f t="shared" si="3"/>
        <v>43302</v>
      </c>
      <c r="HD1" s="8">
        <f t="shared" si="3"/>
        <v>43303</v>
      </c>
      <c r="HE1" s="8">
        <f t="shared" si="3"/>
        <v>43304</v>
      </c>
      <c r="HF1" s="8">
        <f t="shared" si="3"/>
        <v>43305</v>
      </c>
      <c r="HG1" s="8">
        <f t="shared" si="3"/>
        <v>43306</v>
      </c>
      <c r="HH1" s="8">
        <f t="shared" si="3"/>
        <v>43307</v>
      </c>
      <c r="HI1" s="8">
        <f t="shared" si="3"/>
        <v>43308</v>
      </c>
      <c r="HJ1" s="8">
        <f t="shared" si="3"/>
        <v>43309</v>
      </c>
      <c r="HK1" s="8">
        <f t="shared" si="3"/>
        <v>43310</v>
      </c>
      <c r="HL1" s="8">
        <f t="shared" si="3"/>
        <v>43311</v>
      </c>
      <c r="HM1" s="8">
        <f t="shared" si="3"/>
        <v>43312</v>
      </c>
      <c r="HN1" s="8">
        <f t="shared" si="3"/>
        <v>43313</v>
      </c>
      <c r="HO1" s="8">
        <f t="shared" si="3"/>
        <v>43314</v>
      </c>
      <c r="HP1" s="8">
        <f t="shared" si="3"/>
        <v>43315</v>
      </c>
      <c r="HQ1" s="8">
        <f t="shared" si="3"/>
        <v>43316</v>
      </c>
      <c r="HR1" s="8">
        <f t="shared" si="3"/>
        <v>43317</v>
      </c>
      <c r="HS1" s="8">
        <f t="shared" si="3"/>
        <v>43318</v>
      </c>
      <c r="HT1" s="8">
        <f t="shared" si="3"/>
        <v>43319</v>
      </c>
      <c r="HU1" s="8">
        <f t="shared" si="3"/>
        <v>43320</v>
      </c>
      <c r="HV1" s="8">
        <f t="shared" si="3"/>
        <v>43321</v>
      </c>
      <c r="HW1" s="8">
        <f t="shared" si="3"/>
        <v>43322</v>
      </c>
      <c r="HX1" s="8">
        <f t="shared" si="3"/>
        <v>43323</v>
      </c>
      <c r="HY1" s="8">
        <f t="shared" si="3"/>
        <v>43324</v>
      </c>
      <c r="HZ1" s="8">
        <f t="shared" si="3"/>
        <v>43325</v>
      </c>
      <c r="IA1" s="8">
        <f t="shared" si="3"/>
        <v>43326</v>
      </c>
      <c r="IB1" s="8">
        <f t="shared" si="3"/>
        <v>43327</v>
      </c>
      <c r="IC1" s="8">
        <f t="shared" si="3"/>
        <v>43328</v>
      </c>
      <c r="ID1" s="8">
        <f t="shared" si="3"/>
        <v>43329</v>
      </c>
      <c r="IE1" s="8">
        <f t="shared" si="3"/>
        <v>43330</v>
      </c>
      <c r="IF1" s="8">
        <f t="shared" si="3"/>
        <v>43331</v>
      </c>
      <c r="IG1" s="8">
        <f t="shared" si="3"/>
        <v>43332</v>
      </c>
      <c r="IH1" s="8">
        <f t="shared" si="3"/>
        <v>43333</v>
      </c>
      <c r="II1" s="8">
        <f t="shared" si="3"/>
        <v>43334</v>
      </c>
      <c r="IJ1" s="8">
        <f t="shared" si="3"/>
        <v>43335</v>
      </c>
      <c r="IK1" s="8">
        <f t="shared" si="3"/>
        <v>43336</v>
      </c>
      <c r="IL1" s="8">
        <f t="shared" si="3"/>
        <v>43337</v>
      </c>
      <c r="IM1" s="8">
        <f t="shared" si="3"/>
        <v>43338</v>
      </c>
      <c r="IN1" s="8">
        <f t="shared" si="3"/>
        <v>43339</v>
      </c>
      <c r="IO1" s="8">
        <f t="shared" si="3"/>
        <v>43340</v>
      </c>
      <c r="IP1" s="8">
        <f t="shared" si="3"/>
        <v>43341</v>
      </c>
      <c r="IQ1" s="8">
        <f t="shared" si="3"/>
        <v>43342</v>
      </c>
      <c r="IR1" s="8">
        <f t="shared" si="3"/>
        <v>43343</v>
      </c>
      <c r="IS1" s="8">
        <f t="shared" si="3"/>
        <v>43344</v>
      </c>
      <c r="IT1" s="8">
        <f t="shared" si="3"/>
        <v>43345</v>
      </c>
      <c r="IU1" s="8">
        <f t="shared" si="3"/>
        <v>43346</v>
      </c>
      <c r="IV1" s="8">
        <f t="shared" si="3"/>
        <v>43347</v>
      </c>
      <c r="IW1" s="8">
        <f t="shared" si="3"/>
        <v>43348</v>
      </c>
      <c r="IX1" s="8">
        <f t="shared" si="3"/>
        <v>43349</v>
      </c>
      <c r="IY1" s="8">
        <f t="shared" si="3"/>
        <v>43350</v>
      </c>
      <c r="IZ1" s="8">
        <f t="shared" si="3"/>
        <v>43351</v>
      </c>
      <c r="JA1" s="8">
        <f t="shared" si="3"/>
        <v>43352</v>
      </c>
      <c r="JB1" s="8">
        <f t="shared" si="3"/>
        <v>43353</v>
      </c>
      <c r="JC1" s="8">
        <f t="shared" si="3"/>
        <v>43354</v>
      </c>
      <c r="JD1" s="8">
        <f t="shared" si="3"/>
        <v>43355</v>
      </c>
      <c r="JE1" s="8">
        <f t="shared" si="3"/>
        <v>43356</v>
      </c>
      <c r="JF1" s="8">
        <f t="shared" si="3"/>
        <v>43357</v>
      </c>
      <c r="JG1" s="8">
        <f t="shared" si="3"/>
        <v>43358</v>
      </c>
      <c r="JH1" s="8">
        <f t="shared" ref="JH1:LS1" si="4">JG1+1</f>
        <v>43359</v>
      </c>
      <c r="JI1" s="8">
        <f t="shared" si="4"/>
        <v>43360</v>
      </c>
      <c r="JJ1" s="8">
        <f t="shared" si="4"/>
        <v>43361</v>
      </c>
      <c r="JK1" s="8">
        <f t="shared" si="4"/>
        <v>43362</v>
      </c>
      <c r="JL1" s="8">
        <f t="shared" si="4"/>
        <v>43363</v>
      </c>
      <c r="JM1" s="8">
        <f t="shared" si="4"/>
        <v>43364</v>
      </c>
      <c r="JN1" s="8">
        <f t="shared" si="4"/>
        <v>43365</v>
      </c>
      <c r="JO1" s="8">
        <f t="shared" si="4"/>
        <v>43366</v>
      </c>
      <c r="JP1" s="8">
        <f t="shared" si="4"/>
        <v>43367</v>
      </c>
      <c r="JQ1" s="8">
        <f t="shared" si="4"/>
        <v>43368</v>
      </c>
      <c r="JR1" s="8">
        <f t="shared" si="4"/>
        <v>43369</v>
      </c>
      <c r="JS1" s="8">
        <f t="shared" si="4"/>
        <v>43370</v>
      </c>
      <c r="JT1" s="8">
        <f t="shared" si="4"/>
        <v>43371</v>
      </c>
      <c r="JU1" s="8">
        <f t="shared" si="4"/>
        <v>43372</v>
      </c>
      <c r="JV1" s="8">
        <f t="shared" si="4"/>
        <v>43373</v>
      </c>
      <c r="JW1" s="8">
        <f t="shared" si="4"/>
        <v>43374</v>
      </c>
      <c r="JX1" s="8">
        <f t="shared" si="4"/>
        <v>43375</v>
      </c>
      <c r="JY1" s="8">
        <f t="shared" si="4"/>
        <v>43376</v>
      </c>
      <c r="JZ1" s="8">
        <f t="shared" si="4"/>
        <v>43377</v>
      </c>
      <c r="KA1" s="8">
        <f t="shared" si="4"/>
        <v>43378</v>
      </c>
      <c r="KB1" s="8">
        <f t="shared" si="4"/>
        <v>43379</v>
      </c>
      <c r="KC1" s="8">
        <f t="shared" si="4"/>
        <v>43380</v>
      </c>
      <c r="KD1" s="8">
        <f t="shared" si="4"/>
        <v>43381</v>
      </c>
      <c r="KE1" s="8">
        <f t="shared" si="4"/>
        <v>43382</v>
      </c>
      <c r="KF1" s="8">
        <f t="shared" si="4"/>
        <v>43383</v>
      </c>
      <c r="KG1" s="8">
        <f t="shared" si="4"/>
        <v>43384</v>
      </c>
      <c r="KH1" s="8">
        <f t="shared" si="4"/>
        <v>43385</v>
      </c>
      <c r="KI1" s="8">
        <f t="shared" si="4"/>
        <v>43386</v>
      </c>
      <c r="KJ1" s="8">
        <f t="shared" si="4"/>
        <v>43387</v>
      </c>
      <c r="KK1" s="8">
        <f t="shared" si="4"/>
        <v>43388</v>
      </c>
      <c r="KL1" s="8">
        <f t="shared" si="4"/>
        <v>43389</v>
      </c>
      <c r="KM1" s="8">
        <f t="shared" si="4"/>
        <v>43390</v>
      </c>
      <c r="KN1" s="8">
        <f t="shared" si="4"/>
        <v>43391</v>
      </c>
      <c r="KO1" s="8">
        <f t="shared" si="4"/>
        <v>43392</v>
      </c>
      <c r="KP1" s="8">
        <f t="shared" si="4"/>
        <v>43393</v>
      </c>
      <c r="KQ1" s="8">
        <f t="shared" si="4"/>
        <v>43394</v>
      </c>
      <c r="KR1" s="8">
        <f t="shared" si="4"/>
        <v>43395</v>
      </c>
      <c r="KS1" s="8">
        <f t="shared" si="4"/>
        <v>43396</v>
      </c>
      <c r="KT1" s="8">
        <f t="shared" si="4"/>
        <v>43397</v>
      </c>
      <c r="KU1" s="8">
        <f t="shared" si="4"/>
        <v>43398</v>
      </c>
      <c r="KV1" s="8">
        <f t="shared" si="4"/>
        <v>43399</v>
      </c>
      <c r="KW1" s="8">
        <f t="shared" si="4"/>
        <v>43400</v>
      </c>
      <c r="KX1" s="8">
        <f t="shared" si="4"/>
        <v>43401</v>
      </c>
      <c r="KY1" s="8">
        <f t="shared" si="4"/>
        <v>43402</v>
      </c>
      <c r="KZ1" s="8">
        <f t="shared" si="4"/>
        <v>43403</v>
      </c>
      <c r="LA1" s="8">
        <f t="shared" si="4"/>
        <v>43404</v>
      </c>
      <c r="LB1" s="8">
        <f t="shared" si="4"/>
        <v>43405</v>
      </c>
      <c r="LC1" s="8">
        <f t="shared" si="4"/>
        <v>43406</v>
      </c>
      <c r="LD1" s="8">
        <f t="shared" si="4"/>
        <v>43407</v>
      </c>
      <c r="LE1" s="8">
        <f t="shared" si="4"/>
        <v>43408</v>
      </c>
      <c r="LF1" s="8">
        <f t="shared" si="4"/>
        <v>43409</v>
      </c>
      <c r="LG1" s="8">
        <f t="shared" si="4"/>
        <v>43410</v>
      </c>
      <c r="LH1" s="8">
        <f t="shared" si="4"/>
        <v>43411</v>
      </c>
      <c r="LI1" s="8">
        <f t="shared" si="4"/>
        <v>43412</v>
      </c>
      <c r="LJ1" s="8">
        <f t="shared" si="4"/>
        <v>43413</v>
      </c>
      <c r="LK1" s="8">
        <f t="shared" si="4"/>
        <v>43414</v>
      </c>
      <c r="LL1" s="8">
        <f t="shared" si="4"/>
        <v>43415</v>
      </c>
      <c r="LM1" s="8">
        <f t="shared" si="4"/>
        <v>43416</v>
      </c>
      <c r="LN1" s="8">
        <f t="shared" si="4"/>
        <v>43417</v>
      </c>
      <c r="LO1" s="8">
        <f t="shared" si="4"/>
        <v>43418</v>
      </c>
      <c r="LP1" s="8">
        <f t="shared" si="4"/>
        <v>43419</v>
      </c>
      <c r="LQ1" s="8">
        <f t="shared" si="4"/>
        <v>43420</v>
      </c>
      <c r="LR1" s="8">
        <f t="shared" si="4"/>
        <v>43421</v>
      </c>
      <c r="LS1" s="8">
        <f t="shared" si="4"/>
        <v>43422</v>
      </c>
      <c r="LT1" s="8">
        <f t="shared" ref="LT1:OE1" si="5">LS1+1</f>
        <v>43423</v>
      </c>
      <c r="LU1" s="8">
        <f t="shared" si="5"/>
        <v>43424</v>
      </c>
      <c r="LV1" s="8">
        <f t="shared" si="5"/>
        <v>43425</v>
      </c>
      <c r="LW1" s="8">
        <f t="shared" si="5"/>
        <v>43426</v>
      </c>
      <c r="LX1" s="8">
        <f t="shared" si="5"/>
        <v>43427</v>
      </c>
      <c r="LY1" s="8">
        <f t="shared" si="5"/>
        <v>43428</v>
      </c>
      <c r="LZ1" s="8">
        <f t="shared" si="5"/>
        <v>43429</v>
      </c>
      <c r="MA1" s="8">
        <f t="shared" si="5"/>
        <v>43430</v>
      </c>
      <c r="MB1" s="8">
        <f t="shared" si="5"/>
        <v>43431</v>
      </c>
      <c r="MC1" s="8">
        <f t="shared" si="5"/>
        <v>43432</v>
      </c>
      <c r="MD1" s="8">
        <f t="shared" si="5"/>
        <v>43433</v>
      </c>
      <c r="ME1" s="8">
        <f t="shared" si="5"/>
        <v>43434</v>
      </c>
      <c r="MF1" s="8">
        <f t="shared" si="5"/>
        <v>43435</v>
      </c>
      <c r="MG1" s="8">
        <f t="shared" si="5"/>
        <v>43436</v>
      </c>
      <c r="MH1" s="8">
        <f t="shared" si="5"/>
        <v>43437</v>
      </c>
      <c r="MI1" s="8">
        <f t="shared" si="5"/>
        <v>43438</v>
      </c>
      <c r="MJ1" s="8">
        <f t="shared" si="5"/>
        <v>43439</v>
      </c>
      <c r="MK1" s="8">
        <f t="shared" si="5"/>
        <v>43440</v>
      </c>
      <c r="ML1" s="8">
        <f t="shared" si="5"/>
        <v>43441</v>
      </c>
      <c r="MM1" s="8">
        <f t="shared" si="5"/>
        <v>43442</v>
      </c>
      <c r="MN1" s="8">
        <f t="shared" si="5"/>
        <v>43443</v>
      </c>
      <c r="MO1" s="8">
        <f t="shared" si="5"/>
        <v>43444</v>
      </c>
      <c r="MP1" s="8">
        <f t="shared" si="5"/>
        <v>43445</v>
      </c>
      <c r="MQ1" s="8">
        <f t="shared" si="5"/>
        <v>43446</v>
      </c>
      <c r="MR1" s="8">
        <f t="shared" si="5"/>
        <v>43447</v>
      </c>
      <c r="MS1" s="8">
        <f t="shared" si="5"/>
        <v>43448</v>
      </c>
      <c r="MT1" s="8">
        <f t="shared" si="5"/>
        <v>43449</v>
      </c>
      <c r="MU1" s="8">
        <f t="shared" si="5"/>
        <v>43450</v>
      </c>
      <c r="MV1" s="8">
        <f t="shared" si="5"/>
        <v>43451</v>
      </c>
      <c r="MW1" s="8">
        <f t="shared" si="5"/>
        <v>43452</v>
      </c>
      <c r="MX1" s="8">
        <f t="shared" si="5"/>
        <v>43453</v>
      </c>
      <c r="MY1" s="8">
        <f t="shared" si="5"/>
        <v>43454</v>
      </c>
      <c r="MZ1" s="8">
        <f t="shared" si="5"/>
        <v>43455</v>
      </c>
      <c r="NA1" s="8">
        <f t="shared" si="5"/>
        <v>43456</v>
      </c>
      <c r="NB1" s="8">
        <f t="shared" si="5"/>
        <v>43457</v>
      </c>
      <c r="NC1" s="8">
        <f t="shared" si="5"/>
        <v>43458</v>
      </c>
      <c r="ND1" s="8">
        <f t="shared" si="5"/>
        <v>43459</v>
      </c>
      <c r="NE1" s="8">
        <f t="shared" si="5"/>
        <v>43460</v>
      </c>
      <c r="NF1" s="8">
        <f t="shared" si="5"/>
        <v>43461</v>
      </c>
      <c r="NG1" s="8">
        <f t="shared" si="5"/>
        <v>43462</v>
      </c>
      <c r="NH1" s="8">
        <f t="shared" si="5"/>
        <v>43463</v>
      </c>
      <c r="NI1" s="8">
        <f t="shared" si="5"/>
        <v>43464</v>
      </c>
      <c r="NJ1" s="8">
        <f t="shared" si="5"/>
        <v>43465</v>
      </c>
      <c r="NK1" s="8">
        <f t="shared" si="5"/>
        <v>43466</v>
      </c>
      <c r="NL1" s="8">
        <f t="shared" si="5"/>
        <v>43467</v>
      </c>
      <c r="NM1" s="8">
        <f t="shared" si="5"/>
        <v>43468</v>
      </c>
      <c r="NN1" s="8">
        <f t="shared" si="5"/>
        <v>43469</v>
      </c>
      <c r="NO1" s="8">
        <f t="shared" si="5"/>
        <v>43470</v>
      </c>
      <c r="NP1" s="8">
        <f t="shared" si="5"/>
        <v>43471</v>
      </c>
      <c r="NQ1" s="8">
        <f t="shared" si="5"/>
        <v>43472</v>
      </c>
      <c r="NR1" s="8">
        <f t="shared" si="5"/>
        <v>43473</v>
      </c>
      <c r="NS1" s="8">
        <f t="shared" si="5"/>
        <v>43474</v>
      </c>
      <c r="NT1" s="8">
        <f t="shared" si="5"/>
        <v>43475</v>
      </c>
      <c r="NU1" s="8">
        <f t="shared" si="5"/>
        <v>43476</v>
      </c>
      <c r="NV1" s="8">
        <f t="shared" si="5"/>
        <v>43477</v>
      </c>
      <c r="NW1" s="8">
        <f t="shared" si="5"/>
        <v>43478</v>
      </c>
      <c r="NX1" s="8">
        <f t="shared" si="5"/>
        <v>43479</v>
      </c>
      <c r="NY1" s="8">
        <f t="shared" si="5"/>
        <v>43480</v>
      </c>
      <c r="NZ1" s="8">
        <f t="shared" si="5"/>
        <v>43481</v>
      </c>
      <c r="OA1" s="8">
        <f t="shared" si="5"/>
        <v>43482</v>
      </c>
      <c r="OB1" s="8">
        <f t="shared" si="5"/>
        <v>43483</v>
      </c>
      <c r="OC1" s="8">
        <f t="shared" si="5"/>
        <v>43484</v>
      </c>
      <c r="OD1" s="8">
        <f t="shared" si="5"/>
        <v>43485</v>
      </c>
      <c r="OE1" s="8">
        <f t="shared" si="5"/>
        <v>43486</v>
      </c>
      <c r="OF1" s="8">
        <f t="shared" ref="OF1:QQ1" si="6">OE1+1</f>
        <v>43487</v>
      </c>
      <c r="OG1" s="8">
        <f t="shared" si="6"/>
        <v>43488</v>
      </c>
      <c r="OH1" s="8">
        <f t="shared" si="6"/>
        <v>43489</v>
      </c>
      <c r="OI1" s="8">
        <f t="shared" si="6"/>
        <v>43490</v>
      </c>
      <c r="OJ1" s="8">
        <f t="shared" si="6"/>
        <v>43491</v>
      </c>
      <c r="OK1" s="8">
        <f t="shared" si="6"/>
        <v>43492</v>
      </c>
      <c r="OL1" s="8">
        <f t="shared" si="6"/>
        <v>43493</v>
      </c>
      <c r="OM1" s="8">
        <f t="shared" si="6"/>
        <v>43494</v>
      </c>
      <c r="ON1" s="8">
        <f t="shared" si="6"/>
        <v>43495</v>
      </c>
      <c r="OO1" s="8">
        <f t="shared" si="6"/>
        <v>43496</v>
      </c>
      <c r="OP1" s="8">
        <f t="shared" si="6"/>
        <v>43497</v>
      </c>
      <c r="OQ1" s="8">
        <f t="shared" si="6"/>
        <v>43498</v>
      </c>
      <c r="OR1" s="8">
        <f t="shared" si="6"/>
        <v>43499</v>
      </c>
      <c r="OS1" s="8">
        <f t="shared" si="6"/>
        <v>43500</v>
      </c>
      <c r="OT1" s="8">
        <f t="shared" si="6"/>
        <v>43501</v>
      </c>
      <c r="OU1" s="8">
        <f t="shared" si="6"/>
        <v>43502</v>
      </c>
      <c r="OV1" s="8">
        <f t="shared" si="6"/>
        <v>43503</v>
      </c>
      <c r="OW1" s="8">
        <f t="shared" si="6"/>
        <v>43504</v>
      </c>
      <c r="OX1" s="8">
        <f t="shared" si="6"/>
        <v>43505</v>
      </c>
      <c r="OY1" s="8">
        <f t="shared" si="6"/>
        <v>43506</v>
      </c>
      <c r="OZ1" s="8">
        <f t="shared" si="6"/>
        <v>43507</v>
      </c>
      <c r="PA1" s="8">
        <f t="shared" si="6"/>
        <v>43508</v>
      </c>
      <c r="PB1" s="8">
        <f t="shared" si="6"/>
        <v>43509</v>
      </c>
      <c r="PC1" s="8">
        <f t="shared" si="6"/>
        <v>43510</v>
      </c>
      <c r="PD1" s="8">
        <f t="shared" si="6"/>
        <v>43511</v>
      </c>
      <c r="PE1" s="8">
        <f t="shared" si="6"/>
        <v>43512</v>
      </c>
      <c r="PF1" s="8">
        <f t="shared" si="6"/>
        <v>43513</v>
      </c>
      <c r="PG1" s="8">
        <f t="shared" si="6"/>
        <v>43514</v>
      </c>
      <c r="PH1" s="8">
        <f t="shared" si="6"/>
        <v>43515</v>
      </c>
      <c r="PI1" s="8">
        <f t="shared" si="6"/>
        <v>43516</v>
      </c>
      <c r="PJ1" s="8">
        <f t="shared" si="6"/>
        <v>43517</v>
      </c>
      <c r="PK1" s="8">
        <f t="shared" si="6"/>
        <v>43518</v>
      </c>
      <c r="PL1" s="8">
        <f t="shared" si="6"/>
        <v>43519</v>
      </c>
      <c r="PM1" s="8">
        <f t="shared" si="6"/>
        <v>43520</v>
      </c>
      <c r="PN1" s="8">
        <f t="shared" si="6"/>
        <v>43521</v>
      </c>
      <c r="PO1" s="8">
        <f t="shared" si="6"/>
        <v>43522</v>
      </c>
      <c r="PP1" s="8">
        <f t="shared" si="6"/>
        <v>43523</v>
      </c>
      <c r="PQ1" s="8">
        <f t="shared" si="6"/>
        <v>43524</v>
      </c>
      <c r="PR1" s="8">
        <f t="shared" si="6"/>
        <v>43525</v>
      </c>
      <c r="PS1" s="8">
        <f t="shared" si="6"/>
        <v>43526</v>
      </c>
      <c r="PT1" s="8">
        <f t="shared" si="6"/>
        <v>43527</v>
      </c>
      <c r="PU1" s="8">
        <f t="shared" si="6"/>
        <v>43528</v>
      </c>
      <c r="PV1" s="8">
        <f t="shared" si="6"/>
        <v>43529</v>
      </c>
      <c r="PW1" s="8">
        <f t="shared" si="6"/>
        <v>43530</v>
      </c>
      <c r="PX1" s="8">
        <f t="shared" si="6"/>
        <v>43531</v>
      </c>
      <c r="PY1" s="8">
        <f t="shared" si="6"/>
        <v>43532</v>
      </c>
      <c r="PZ1" s="8">
        <f t="shared" si="6"/>
        <v>43533</v>
      </c>
      <c r="QA1" s="8">
        <f t="shared" si="6"/>
        <v>43534</v>
      </c>
      <c r="QB1" s="8">
        <f t="shared" si="6"/>
        <v>43535</v>
      </c>
      <c r="QC1" s="8">
        <f t="shared" si="6"/>
        <v>43536</v>
      </c>
      <c r="QD1" s="8">
        <f t="shared" si="6"/>
        <v>43537</v>
      </c>
      <c r="QE1" s="8">
        <f t="shared" si="6"/>
        <v>43538</v>
      </c>
      <c r="QF1" s="8">
        <f t="shared" si="6"/>
        <v>43539</v>
      </c>
      <c r="QG1" s="8">
        <f t="shared" si="6"/>
        <v>43540</v>
      </c>
      <c r="QH1" s="8">
        <f t="shared" si="6"/>
        <v>43541</v>
      </c>
      <c r="QI1" s="8">
        <f t="shared" si="6"/>
        <v>43542</v>
      </c>
      <c r="QJ1" s="8">
        <f t="shared" si="6"/>
        <v>43543</v>
      </c>
      <c r="QK1" s="8">
        <f t="shared" si="6"/>
        <v>43544</v>
      </c>
      <c r="QL1" s="8">
        <f t="shared" si="6"/>
        <v>43545</v>
      </c>
      <c r="QM1" s="8">
        <f t="shared" si="6"/>
        <v>43546</v>
      </c>
      <c r="QN1" s="8">
        <f t="shared" si="6"/>
        <v>43547</v>
      </c>
      <c r="QO1" s="8">
        <f t="shared" si="6"/>
        <v>43548</v>
      </c>
      <c r="QP1" s="8">
        <f t="shared" si="6"/>
        <v>43549</v>
      </c>
      <c r="QQ1" s="8">
        <f t="shared" si="6"/>
        <v>43550</v>
      </c>
      <c r="QR1" s="8">
        <f t="shared" ref="QR1:TC1" si="7">QQ1+1</f>
        <v>43551</v>
      </c>
      <c r="QS1" s="8">
        <f t="shared" si="7"/>
        <v>43552</v>
      </c>
      <c r="QT1" s="8">
        <f t="shared" si="7"/>
        <v>43553</v>
      </c>
      <c r="QU1" s="8">
        <f t="shared" si="7"/>
        <v>43554</v>
      </c>
      <c r="QV1" s="8">
        <f t="shared" si="7"/>
        <v>43555</v>
      </c>
      <c r="QW1" s="8">
        <f t="shared" si="7"/>
        <v>43556</v>
      </c>
      <c r="QX1" s="8">
        <f t="shared" si="7"/>
        <v>43557</v>
      </c>
      <c r="QY1" s="8">
        <f t="shared" si="7"/>
        <v>43558</v>
      </c>
      <c r="QZ1" s="8">
        <f t="shared" si="7"/>
        <v>43559</v>
      </c>
      <c r="RA1" s="8">
        <f t="shared" si="7"/>
        <v>43560</v>
      </c>
      <c r="RB1" s="8">
        <f t="shared" si="7"/>
        <v>43561</v>
      </c>
      <c r="RC1" s="8">
        <f t="shared" si="7"/>
        <v>43562</v>
      </c>
      <c r="RD1" s="8">
        <f t="shared" si="7"/>
        <v>43563</v>
      </c>
      <c r="RE1" s="8">
        <f t="shared" si="7"/>
        <v>43564</v>
      </c>
      <c r="RF1" s="8">
        <f t="shared" si="7"/>
        <v>43565</v>
      </c>
      <c r="RG1" s="8">
        <f t="shared" si="7"/>
        <v>43566</v>
      </c>
      <c r="RH1" s="8">
        <f t="shared" si="7"/>
        <v>43567</v>
      </c>
      <c r="RI1" s="8">
        <f t="shared" si="7"/>
        <v>43568</v>
      </c>
      <c r="RJ1" s="8">
        <f t="shared" si="7"/>
        <v>43569</v>
      </c>
      <c r="RK1" s="8">
        <f t="shared" si="7"/>
        <v>43570</v>
      </c>
      <c r="RL1" s="8">
        <f t="shared" si="7"/>
        <v>43571</v>
      </c>
      <c r="RM1" s="8">
        <f t="shared" si="7"/>
        <v>43572</v>
      </c>
      <c r="RN1" s="8">
        <f t="shared" si="7"/>
        <v>43573</v>
      </c>
      <c r="RO1" s="8">
        <f t="shared" si="7"/>
        <v>43574</v>
      </c>
      <c r="RP1" s="8">
        <f t="shared" si="7"/>
        <v>43575</v>
      </c>
      <c r="RQ1" s="8">
        <f t="shared" si="7"/>
        <v>43576</v>
      </c>
      <c r="RR1" s="8">
        <f t="shared" si="7"/>
        <v>43577</v>
      </c>
      <c r="RS1" s="8">
        <f t="shared" si="7"/>
        <v>43578</v>
      </c>
      <c r="RT1" s="8">
        <f t="shared" si="7"/>
        <v>43579</v>
      </c>
      <c r="RU1" s="8">
        <f t="shared" si="7"/>
        <v>43580</v>
      </c>
      <c r="RV1" s="8">
        <f t="shared" si="7"/>
        <v>43581</v>
      </c>
      <c r="RW1" s="8">
        <f t="shared" si="7"/>
        <v>43582</v>
      </c>
      <c r="RX1" s="8">
        <f t="shared" si="7"/>
        <v>43583</v>
      </c>
      <c r="RY1" s="8">
        <f t="shared" si="7"/>
        <v>43584</v>
      </c>
      <c r="RZ1" s="8">
        <f t="shared" si="7"/>
        <v>43585</v>
      </c>
      <c r="SA1" s="8">
        <f t="shared" si="7"/>
        <v>43586</v>
      </c>
      <c r="SB1" s="8">
        <f t="shared" si="7"/>
        <v>43587</v>
      </c>
      <c r="SC1" s="8">
        <f t="shared" si="7"/>
        <v>43588</v>
      </c>
      <c r="SD1" s="8">
        <f t="shared" si="7"/>
        <v>43589</v>
      </c>
      <c r="SE1" s="8">
        <f t="shared" si="7"/>
        <v>43590</v>
      </c>
      <c r="SF1" s="8">
        <f t="shared" si="7"/>
        <v>43591</v>
      </c>
      <c r="SG1" s="8">
        <f t="shared" si="7"/>
        <v>43592</v>
      </c>
      <c r="SH1" s="8">
        <f t="shared" si="7"/>
        <v>43593</v>
      </c>
      <c r="SI1" s="8">
        <f t="shared" si="7"/>
        <v>43594</v>
      </c>
      <c r="SJ1" s="8">
        <f t="shared" si="7"/>
        <v>43595</v>
      </c>
      <c r="SK1" s="8">
        <f t="shared" si="7"/>
        <v>43596</v>
      </c>
      <c r="SL1" s="8">
        <f t="shared" si="7"/>
        <v>43597</v>
      </c>
      <c r="SM1" s="8">
        <f t="shared" si="7"/>
        <v>43598</v>
      </c>
      <c r="SN1" s="8">
        <f t="shared" si="7"/>
        <v>43599</v>
      </c>
      <c r="SO1" s="8">
        <f t="shared" si="7"/>
        <v>43600</v>
      </c>
      <c r="SP1" s="8">
        <f t="shared" si="7"/>
        <v>43601</v>
      </c>
      <c r="SQ1" s="8">
        <f t="shared" si="7"/>
        <v>43602</v>
      </c>
      <c r="SR1" s="8">
        <f t="shared" si="7"/>
        <v>43603</v>
      </c>
      <c r="SS1" s="8">
        <f t="shared" si="7"/>
        <v>43604</v>
      </c>
      <c r="ST1" s="8">
        <f t="shared" si="7"/>
        <v>43605</v>
      </c>
      <c r="SU1" s="8">
        <f t="shared" si="7"/>
        <v>43606</v>
      </c>
      <c r="SV1" s="8">
        <f t="shared" si="7"/>
        <v>43607</v>
      </c>
      <c r="SW1" s="8">
        <f t="shared" si="7"/>
        <v>43608</v>
      </c>
      <c r="SX1" s="8">
        <f t="shared" si="7"/>
        <v>43609</v>
      </c>
      <c r="SY1" s="8">
        <f t="shared" si="7"/>
        <v>43610</v>
      </c>
      <c r="SZ1" s="8">
        <f t="shared" si="7"/>
        <v>43611</v>
      </c>
      <c r="TA1" s="8">
        <f t="shared" si="7"/>
        <v>43612</v>
      </c>
      <c r="TB1" s="8">
        <f t="shared" si="7"/>
        <v>43613</v>
      </c>
      <c r="TC1" s="8">
        <f t="shared" si="7"/>
        <v>43614</v>
      </c>
      <c r="TD1" s="8">
        <f t="shared" ref="TD1:VO1" si="8">TC1+1</f>
        <v>43615</v>
      </c>
      <c r="TE1" s="8">
        <f t="shared" si="8"/>
        <v>43616</v>
      </c>
      <c r="TF1" s="8">
        <f t="shared" si="8"/>
        <v>43617</v>
      </c>
      <c r="TG1" s="8">
        <f t="shared" si="8"/>
        <v>43618</v>
      </c>
      <c r="TH1" s="8">
        <f t="shared" si="8"/>
        <v>43619</v>
      </c>
      <c r="TI1" s="8">
        <f t="shared" si="8"/>
        <v>43620</v>
      </c>
      <c r="TJ1" s="8">
        <f t="shared" si="8"/>
        <v>43621</v>
      </c>
      <c r="TK1" s="8">
        <f t="shared" si="8"/>
        <v>43622</v>
      </c>
      <c r="TL1" s="8">
        <f t="shared" si="8"/>
        <v>43623</v>
      </c>
      <c r="TM1" s="8">
        <f t="shared" si="8"/>
        <v>43624</v>
      </c>
      <c r="TN1" s="8">
        <f t="shared" si="8"/>
        <v>43625</v>
      </c>
      <c r="TO1" s="8">
        <f t="shared" si="8"/>
        <v>43626</v>
      </c>
      <c r="TP1" s="8">
        <f t="shared" si="8"/>
        <v>43627</v>
      </c>
      <c r="TQ1" s="8">
        <f t="shared" si="8"/>
        <v>43628</v>
      </c>
      <c r="TR1" s="8">
        <f t="shared" si="8"/>
        <v>43629</v>
      </c>
      <c r="TS1" s="8">
        <f t="shared" si="8"/>
        <v>43630</v>
      </c>
      <c r="TT1" s="8">
        <f t="shared" si="8"/>
        <v>43631</v>
      </c>
      <c r="TU1" s="8">
        <f t="shared" si="8"/>
        <v>43632</v>
      </c>
      <c r="TV1" s="8">
        <f t="shared" si="8"/>
        <v>43633</v>
      </c>
      <c r="TW1" s="8">
        <f t="shared" si="8"/>
        <v>43634</v>
      </c>
      <c r="TX1" s="8">
        <f t="shared" si="8"/>
        <v>43635</v>
      </c>
      <c r="TY1" s="8">
        <f t="shared" si="8"/>
        <v>43636</v>
      </c>
      <c r="TZ1" s="8">
        <f t="shared" si="8"/>
        <v>43637</v>
      </c>
      <c r="UA1" s="8">
        <f t="shared" si="8"/>
        <v>43638</v>
      </c>
      <c r="UB1" s="8">
        <f t="shared" si="8"/>
        <v>43639</v>
      </c>
      <c r="UC1" s="8">
        <f t="shared" si="8"/>
        <v>43640</v>
      </c>
      <c r="UD1" s="8">
        <f t="shared" si="8"/>
        <v>43641</v>
      </c>
      <c r="UE1" s="8">
        <f t="shared" si="8"/>
        <v>43642</v>
      </c>
      <c r="UF1" s="8">
        <f t="shared" si="8"/>
        <v>43643</v>
      </c>
      <c r="UG1" s="8">
        <f t="shared" si="8"/>
        <v>43644</v>
      </c>
      <c r="UH1" s="8">
        <f t="shared" si="8"/>
        <v>43645</v>
      </c>
      <c r="UI1" s="8">
        <f t="shared" si="8"/>
        <v>43646</v>
      </c>
      <c r="UJ1" s="8">
        <f t="shared" si="8"/>
        <v>43647</v>
      </c>
      <c r="UK1" s="8">
        <f t="shared" si="8"/>
        <v>43648</v>
      </c>
      <c r="UL1" s="8">
        <f t="shared" si="8"/>
        <v>43649</v>
      </c>
      <c r="UM1" s="8">
        <f t="shared" si="8"/>
        <v>43650</v>
      </c>
      <c r="UN1" s="8">
        <f t="shared" si="8"/>
        <v>43651</v>
      </c>
      <c r="UO1" s="8">
        <f t="shared" si="8"/>
        <v>43652</v>
      </c>
      <c r="UP1" s="8">
        <f t="shared" si="8"/>
        <v>43653</v>
      </c>
      <c r="UQ1" s="8">
        <f t="shared" si="8"/>
        <v>43654</v>
      </c>
      <c r="UR1" s="8">
        <f t="shared" si="8"/>
        <v>43655</v>
      </c>
      <c r="US1" s="8">
        <f t="shared" si="8"/>
        <v>43656</v>
      </c>
      <c r="UT1" s="8">
        <f t="shared" si="8"/>
        <v>43657</v>
      </c>
      <c r="UU1" s="8">
        <f t="shared" si="8"/>
        <v>43658</v>
      </c>
      <c r="UV1" s="8">
        <f t="shared" si="8"/>
        <v>43659</v>
      </c>
      <c r="UW1" s="8">
        <f t="shared" si="8"/>
        <v>43660</v>
      </c>
      <c r="UX1" s="8">
        <f t="shared" si="8"/>
        <v>43661</v>
      </c>
      <c r="UY1" s="8">
        <f t="shared" si="8"/>
        <v>43662</v>
      </c>
      <c r="UZ1" s="8">
        <f t="shared" si="8"/>
        <v>43663</v>
      </c>
      <c r="VA1" s="8">
        <f t="shared" si="8"/>
        <v>43664</v>
      </c>
      <c r="VB1" s="8">
        <f t="shared" si="8"/>
        <v>43665</v>
      </c>
      <c r="VC1" s="8">
        <f t="shared" si="8"/>
        <v>43666</v>
      </c>
      <c r="VD1" s="8">
        <f t="shared" si="8"/>
        <v>43667</v>
      </c>
      <c r="VE1" s="8">
        <f t="shared" si="8"/>
        <v>43668</v>
      </c>
      <c r="VF1" s="8">
        <f t="shared" si="8"/>
        <v>43669</v>
      </c>
      <c r="VG1" s="8">
        <f t="shared" si="8"/>
        <v>43670</v>
      </c>
      <c r="VH1" s="8">
        <f t="shared" si="8"/>
        <v>43671</v>
      </c>
      <c r="VI1" s="8">
        <f t="shared" si="8"/>
        <v>43672</v>
      </c>
      <c r="VJ1" s="8">
        <f t="shared" si="8"/>
        <v>43673</v>
      </c>
      <c r="VK1" s="8">
        <f t="shared" si="8"/>
        <v>43674</v>
      </c>
      <c r="VL1" s="8">
        <f t="shared" si="8"/>
        <v>43675</v>
      </c>
      <c r="VM1" s="8">
        <f t="shared" si="8"/>
        <v>43676</v>
      </c>
      <c r="VN1" s="8">
        <f t="shared" si="8"/>
        <v>43677</v>
      </c>
      <c r="VO1" s="8">
        <f t="shared" si="8"/>
        <v>43678</v>
      </c>
      <c r="VP1" s="8">
        <f t="shared" ref="VP1:YA1" si="9">VO1+1</f>
        <v>43679</v>
      </c>
      <c r="VQ1" s="8">
        <f t="shared" si="9"/>
        <v>43680</v>
      </c>
      <c r="VR1" s="8">
        <f t="shared" si="9"/>
        <v>43681</v>
      </c>
      <c r="VS1" s="8">
        <f t="shared" si="9"/>
        <v>43682</v>
      </c>
      <c r="VT1" s="8">
        <f t="shared" si="9"/>
        <v>43683</v>
      </c>
      <c r="VU1" s="8">
        <f t="shared" si="9"/>
        <v>43684</v>
      </c>
      <c r="VV1" s="8">
        <f t="shared" si="9"/>
        <v>43685</v>
      </c>
      <c r="VW1" s="8">
        <f t="shared" si="9"/>
        <v>43686</v>
      </c>
      <c r="VX1" s="8">
        <f t="shared" si="9"/>
        <v>43687</v>
      </c>
      <c r="VY1" s="8">
        <f t="shared" si="9"/>
        <v>43688</v>
      </c>
      <c r="VZ1" s="8">
        <f t="shared" si="9"/>
        <v>43689</v>
      </c>
      <c r="WA1" s="8">
        <f t="shared" si="9"/>
        <v>43690</v>
      </c>
      <c r="WB1" s="8">
        <f t="shared" si="9"/>
        <v>43691</v>
      </c>
      <c r="WC1" s="8">
        <f t="shared" si="9"/>
        <v>43692</v>
      </c>
      <c r="WD1" s="8">
        <f t="shared" si="9"/>
        <v>43693</v>
      </c>
      <c r="WE1" s="8">
        <f t="shared" si="9"/>
        <v>43694</v>
      </c>
      <c r="WF1" s="8">
        <f t="shared" si="9"/>
        <v>43695</v>
      </c>
      <c r="WG1" s="8">
        <f t="shared" si="9"/>
        <v>43696</v>
      </c>
      <c r="WH1" s="8">
        <f t="shared" si="9"/>
        <v>43697</v>
      </c>
      <c r="WI1" s="8">
        <f t="shared" si="9"/>
        <v>43698</v>
      </c>
      <c r="WJ1" s="8">
        <f t="shared" si="9"/>
        <v>43699</v>
      </c>
      <c r="WK1" s="8">
        <f t="shared" si="9"/>
        <v>43700</v>
      </c>
      <c r="WL1" s="8">
        <f t="shared" si="9"/>
        <v>43701</v>
      </c>
      <c r="WM1" s="8">
        <f t="shared" si="9"/>
        <v>43702</v>
      </c>
      <c r="WN1" s="8">
        <f t="shared" si="9"/>
        <v>43703</v>
      </c>
      <c r="WO1" s="8">
        <f t="shared" si="9"/>
        <v>43704</v>
      </c>
      <c r="WP1" s="8">
        <f t="shared" si="9"/>
        <v>43705</v>
      </c>
      <c r="WQ1" s="8">
        <f t="shared" si="9"/>
        <v>43706</v>
      </c>
      <c r="WR1" s="8">
        <f t="shared" si="9"/>
        <v>43707</v>
      </c>
      <c r="WS1" s="8">
        <f t="shared" si="9"/>
        <v>43708</v>
      </c>
      <c r="WT1" s="8">
        <f t="shared" si="9"/>
        <v>43709</v>
      </c>
      <c r="WU1" s="8">
        <f t="shared" si="9"/>
        <v>43710</v>
      </c>
      <c r="WV1" s="8">
        <f t="shared" si="9"/>
        <v>43711</v>
      </c>
      <c r="WW1" s="8">
        <f t="shared" si="9"/>
        <v>43712</v>
      </c>
      <c r="WX1" s="8">
        <f t="shared" si="9"/>
        <v>43713</v>
      </c>
      <c r="WY1" s="8">
        <f t="shared" si="9"/>
        <v>43714</v>
      </c>
      <c r="WZ1" s="8">
        <f t="shared" si="9"/>
        <v>43715</v>
      </c>
      <c r="XA1" s="8">
        <f t="shared" si="9"/>
        <v>43716</v>
      </c>
      <c r="XB1" s="8">
        <f t="shared" si="9"/>
        <v>43717</v>
      </c>
      <c r="XC1" s="8">
        <f t="shared" si="9"/>
        <v>43718</v>
      </c>
      <c r="XD1" s="8">
        <f t="shared" si="9"/>
        <v>43719</v>
      </c>
      <c r="XE1" s="8">
        <f t="shared" si="9"/>
        <v>43720</v>
      </c>
      <c r="XF1" s="8">
        <f t="shared" si="9"/>
        <v>43721</v>
      </c>
      <c r="XG1" s="8">
        <f t="shared" si="9"/>
        <v>43722</v>
      </c>
      <c r="XH1" s="8">
        <f t="shared" si="9"/>
        <v>43723</v>
      </c>
      <c r="XI1" s="8">
        <f t="shared" si="9"/>
        <v>43724</v>
      </c>
      <c r="XJ1" s="8">
        <f t="shared" si="9"/>
        <v>43725</v>
      </c>
      <c r="XK1" s="8">
        <f t="shared" si="9"/>
        <v>43726</v>
      </c>
      <c r="XL1" s="8">
        <f t="shared" si="9"/>
        <v>43727</v>
      </c>
      <c r="XM1" s="8">
        <f t="shared" si="9"/>
        <v>43728</v>
      </c>
      <c r="XN1" s="8">
        <f t="shared" si="9"/>
        <v>43729</v>
      </c>
      <c r="XO1" s="8">
        <f t="shared" si="9"/>
        <v>43730</v>
      </c>
      <c r="XP1" s="8">
        <f t="shared" si="9"/>
        <v>43731</v>
      </c>
      <c r="XQ1" s="8">
        <f t="shared" si="9"/>
        <v>43732</v>
      </c>
      <c r="XR1" s="8">
        <f t="shared" si="9"/>
        <v>43733</v>
      </c>
      <c r="XS1" s="8">
        <f t="shared" si="9"/>
        <v>43734</v>
      </c>
      <c r="XT1" s="8">
        <f t="shared" si="9"/>
        <v>43735</v>
      </c>
      <c r="XU1" s="8">
        <f t="shared" si="9"/>
        <v>43736</v>
      </c>
      <c r="XV1" s="8">
        <f t="shared" si="9"/>
        <v>43737</v>
      </c>
      <c r="XW1" s="8">
        <f t="shared" si="9"/>
        <v>43738</v>
      </c>
      <c r="XX1" s="8">
        <f t="shared" si="9"/>
        <v>43739</v>
      </c>
      <c r="XY1" s="8">
        <f t="shared" si="9"/>
        <v>43740</v>
      </c>
      <c r="XZ1" s="8">
        <f t="shared" si="9"/>
        <v>43741</v>
      </c>
      <c r="YA1" s="8">
        <f t="shared" si="9"/>
        <v>43742</v>
      </c>
      <c r="YB1" s="8">
        <f t="shared" ref="YB1:AAM1" si="10">YA1+1</f>
        <v>43743</v>
      </c>
      <c r="YC1" s="8">
        <f t="shared" si="10"/>
        <v>43744</v>
      </c>
      <c r="YD1" s="8">
        <f t="shared" si="10"/>
        <v>43745</v>
      </c>
      <c r="YE1" s="8">
        <f t="shared" si="10"/>
        <v>43746</v>
      </c>
      <c r="YF1" s="8">
        <f t="shared" si="10"/>
        <v>43747</v>
      </c>
      <c r="YG1" s="8">
        <f t="shared" si="10"/>
        <v>43748</v>
      </c>
      <c r="YH1" s="8">
        <f t="shared" si="10"/>
        <v>43749</v>
      </c>
      <c r="YI1" s="8">
        <f t="shared" si="10"/>
        <v>43750</v>
      </c>
      <c r="YJ1" s="8">
        <f t="shared" si="10"/>
        <v>43751</v>
      </c>
      <c r="YK1" s="8">
        <f t="shared" si="10"/>
        <v>43752</v>
      </c>
      <c r="YL1" s="8">
        <f t="shared" si="10"/>
        <v>43753</v>
      </c>
      <c r="YM1" s="8">
        <f t="shared" si="10"/>
        <v>43754</v>
      </c>
      <c r="YN1" s="8">
        <f t="shared" si="10"/>
        <v>43755</v>
      </c>
      <c r="YO1" s="8">
        <f t="shared" si="10"/>
        <v>43756</v>
      </c>
      <c r="YP1" s="8">
        <f t="shared" si="10"/>
        <v>43757</v>
      </c>
      <c r="YQ1" s="8">
        <f t="shared" si="10"/>
        <v>43758</v>
      </c>
      <c r="YR1" s="8">
        <f t="shared" si="10"/>
        <v>43759</v>
      </c>
      <c r="YS1" s="8">
        <f t="shared" si="10"/>
        <v>43760</v>
      </c>
      <c r="YT1" s="8">
        <f t="shared" si="10"/>
        <v>43761</v>
      </c>
      <c r="YU1" s="8">
        <f t="shared" si="10"/>
        <v>43762</v>
      </c>
      <c r="YV1" s="8">
        <f t="shared" si="10"/>
        <v>43763</v>
      </c>
      <c r="YW1" s="8">
        <f t="shared" si="10"/>
        <v>43764</v>
      </c>
      <c r="YX1" s="8">
        <f t="shared" si="10"/>
        <v>43765</v>
      </c>
      <c r="YY1" s="8">
        <f t="shared" si="10"/>
        <v>43766</v>
      </c>
      <c r="YZ1" s="8">
        <f t="shared" si="10"/>
        <v>43767</v>
      </c>
      <c r="ZA1" s="8">
        <f t="shared" si="10"/>
        <v>43768</v>
      </c>
      <c r="ZB1" s="8">
        <f t="shared" si="10"/>
        <v>43769</v>
      </c>
      <c r="ZC1" s="8">
        <f t="shared" si="10"/>
        <v>43770</v>
      </c>
      <c r="ZD1" s="8">
        <f t="shared" si="10"/>
        <v>43771</v>
      </c>
      <c r="ZE1" s="8">
        <f t="shared" si="10"/>
        <v>43772</v>
      </c>
      <c r="ZF1" s="8">
        <f t="shared" si="10"/>
        <v>43773</v>
      </c>
      <c r="ZG1" s="8">
        <f t="shared" si="10"/>
        <v>43774</v>
      </c>
      <c r="ZH1" s="8">
        <f t="shared" si="10"/>
        <v>43775</v>
      </c>
      <c r="ZI1" s="8">
        <f t="shared" si="10"/>
        <v>43776</v>
      </c>
      <c r="ZJ1" s="8">
        <f t="shared" si="10"/>
        <v>43777</v>
      </c>
      <c r="ZK1" s="8">
        <f t="shared" si="10"/>
        <v>43778</v>
      </c>
      <c r="ZL1" s="8">
        <f t="shared" si="10"/>
        <v>43779</v>
      </c>
      <c r="ZM1" s="8">
        <f t="shared" si="10"/>
        <v>43780</v>
      </c>
      <c r="ZN1" s="8">
        <f t="shared" si="10"/>
        <v>43781</v>
      </c>
      <c r="ZO1" s="8">
        <f t="shared" si="10"/>
        <v>43782</v>
      </c>
      <c r="ZP1" s="8">
        <f t="shared" si="10"/>
        <v>43783</v>
      </c>
      <c r="ZQ1" s="8">
        <f t="shared" si="10"/>
        <v>43784</v>
      </c>
      <c r="ZR1" s="8">
        <f t="shared" si="10"/>
        <v>43785</v>
      </c>
      <c r="ZS1" s="8">
        <f t="shared" si="10"/>
        <v>43786</v>
      </c>
      <c r="ZT1" s="8">
        <f t="shared" si="10"/>
        <v>43787</v>
      </c>
      <c r="ZU1" s="8">
        <f t="shared" si="10"/>
        <v>43788</v>
      </c>
      <c r="ZV1" s="8">
        <f t="shared" si="10"/>
        <v>43789</v>
      </c>
      <c r="ZW1" s="8">
        <f t="shared" si="10"/>
        <v>43790</v>
      </c>
      <c r="ZX1" s="8">
        <f t="shared" si="10"/>
        <v>43791</v>
      </c>
      <c r="ZY1" s="8">
        <f t="shared" si="10"/>
        <v>43792</v>
      </c>
      <c r="ZZ1" s="8">
        <f t="shared" si="10"/>
        <v>43793</v>
      </c>
      <c r="AAA1" s="8">
        <f t="shared" si="10"/>
        <v>43794</v>
      </c>
      <c r="AAB1" s="8">
        <f t="shared" si="10"/>
        <v>43795</v>
      </c>
      <c r="AAC1" s="8">
        <f t="shared" si="10"/>
        <v>43796</v>
      </c>
      <c r="AAD1" s="8">
        <f t="shared" si="10"/>
        <v>43797</v>
      </c>
      <c r="AAE1" s="8">
        <f t="shared" si="10"/>
        <v>43798</v>
      </c>
      <c r="AAF1" s="8">
        <f t="shared" si="10"/>
        <v>43799</v>
      </c>
      <c r="AAG1" s="8">
        <f t="shared" si="10"/>
        <v>43800</v>
      </c>
      <c r="AAH1" s="8">
        <f t="shared" si="10"/>
        <v>43801</v>
      </c>
      <c r="AAI1" s="8">
        <f t="shared" si="10"/>
        <v>43802</v>
      </c>
      <c r="AAJ1" s="8">
        <f t="shared" si="10"/>
        <v>43803</v>
      </c>
      <c r="AAK1" s="8">
        <f t="shared" si="10"/>
        <v>43804</v>
      </c>
      <c r="AAL1" s="8">
        <f t="shared" si="10"/>
        <v>43805</v>
      </c>
      <c r="AAM1" s="8">
        <f t="shared" si="10"/>
        <v>43806</v>
      </c>
      <c r="AAN1" s="8">
        <f t="shared" ref="AAN1:ACY1" si="11">AAM1+1</f>
        <v>43807</v>
      </c>
      <c r="AAO1" s="8">
        <f t="shared" si="11"/>
        <v>43808</v>
      </c>
      <c r="AAP1" s="8">
        <f t="shared" si="11"/>
        <v>43809</v>
      </c>
      <c r="AAQ1" s="8">
        <f t="shared" si="11"/>
        <v>43810</v>
      </c>
      <c r="AAR1" s="8">
        <f t="shared" si="11"/>
        <v>43811</v>
      </c>
      <c r="AAS1" s="8">
        <f t="shared" si="11"/>
        <v>43812</v>
      </c>
      <c r="AAT1" s="8">
        <f t="shared" si="11"/>
        <v>43813</v>
      </c>
      <c r="AAU1" s="8">
        <f t="shared" si="11"/>
        <v>43814</v>
      </c>
      <c r="AAV1" s="8">
        <f t="shared" si="11"/>
        <v>43815</v>
      </c>
      <c r="AAW1" s="8">
        <f t="shared" si="11"/>
        <v>43816</v>
      </c>
      <c r="AAX1" s="8">
        <f t="shared" si="11"/>
        <v>43817</v>
      </c>
      <c r="AAY1" s="8">
        <f t="shared" si="11"/>
        <v>43818</v>
      </c>
      <c r="AAZ1" s="8">
        <f t="shared" si="11"/>
        <v>43819</v>
      </c>
      <c r="ABA1" s="8">
        <f t="shared" si="11"/>
        <v>43820</v>
      </c>
      <c r="ABB1" s="8">
        <f t="shared" si="11"/>
        <v>43821</v>
      </c>
      <c r="ABC1" s="8">
        <f t="shared" si="11"/>
        <v>43822</v>
      </c>
      <c r="ABD1" s="8">
        <f t="shared" si="11"/>
        <v>43823</v>
      </c>
      <c r="ABE1" s="8">
        <f t="shared" si="11"/>
        <v>43824</v>
      </c>
      <c r="ABF1" s="8">
        <f t="shared" si="11"/>
        <v>43825</v>
      </c>
      <c r="ABG1" s="8">
        <f t="shared" si="11"/>
        <v>43826</v>
      </c>
      <c r="ABH1" s="8">
        <f t="shared" si="11"/>
        <v>43827</v>
      </c>
      <c r="ABI1" s="8">
        <f t="shared" si="11"/>
        <v>43828</v>
      </c>
      <c r="ABJ1" s="8">
        <f t="shared" si="11"/>
        <v>43829</v>
      </c>
      <c r="ABK1" s="8">
        <f t="shared" si="11"/>
        <v>43830</v>
      </c>
      <c r="ABL1" s="8">
        <f t="shared" si="11"/>
        <v>43831</v>
      </c>
      <c r="ABM1" s="8">
        <f t="shared" si="11"/>
        <v>43832</v>
      </c>
      <c r="ABN1" s="8">
        <f t="shared" si="11"/>
        <v>43833</v>
      </c>
      <c r="ABO1" s="8">
        <f t="shared" si="11"/>
        <v>43834</v>
      </c>
      <c r="ABP1" s="8">
        <f t="shared" si="11"/>
        <v>43835</v>
      </c>
      <c r="ABQ1" s="8">
        <f t="shared" si="11"/>
        <v>43836</v>
      </c>
      <c r="ABR1" s="8">
        <f t="shared" si="11"/>
        <v>43837</v>
      </c>
      <c r="ABS1" s="8">
        <f t="shared" si="11"/>
        <v>43838</v>
      </c>
      <c r="ABT1" s="8">
        <f t="shared" si="11"/>
        <v>43839</v>
      </c>
      <c r="ABU1" s="8">
        <f t="shared" si="11"/>
        <v>43840</v>
      </c>
      <c r="ABV1" s="8">
        <f t="shared" si="11"/>
        <v>43841</v>
      </c>
      <c r="ABW1" s="8">
        <f t="shared" si="11"/>
        <v>43842</v>
      </c>
      <c r="ABX1" s="8">
        <f t="shared" si="11"/>
        <v>43843</v>
      </c>
      <c r="ABY1" s="8">
        <f t="shared" si="11"/>
        <v>43844</v>
      </c>
      <c r="ABZ1" s="8">
        <f t="shared" si="11"/>
        <v>43845</v>
      </c>
      <c r="ACA1" s="8">
        <f t="shared" si="11"/>
        <v>43846</v>
      </c>
      <c r="ACB1" s="8">
        <f t="shared" si="11"/>
        <v>43847</v>
      </c>
      <c r="ACC1" s="8">
        <f t="shared" si="11"/>
        <v>43848</v>
      </c>
      <c r="ACD1" s="8">
        <f t="shared" si="11"/>
        <v>43849</v>
      </c>
      <c r="ACE1" s="8">
        <f t="shared" si="11"/>
        <v>43850</v>
      </c>
      <c r="ACF1" s="8">
        <f t="shared" si="11"/>
        <v>43851</v>
      </c>
      <c r="ACG1" s="8">
        <f t="shared" si="11"/>
        <v>43852</v>
      </c>
      <c r="ACH1" s="8">
        <f t="shared" si="11"/>
        <v>43853</v>
      </c>
      <c r="ACI1" s="8">
        <f t="shared" si="11"/>
        <v>43854</v>
      </c>
      <c r="ACJ1" s="8">
        <f t="shared" si="11"/>
        <v>43855</v>
      </c>
      <c r="ACK1" s="8">
        <f t="shared" si="11"/>
        <v>43856</v>
      </c>
      <c r="ACL1" s="8">
        <f t="shared" si="11"/>
        <v>43857</v>
      </c>
      <c r="ACM1" s="8">
        <f t="shared" si="11"/>
        <v>43858</v>
      </c>
      <c r="ACN1" s="8">
        <f t="shared" si="11"/>
        <v>43859</v>
      </c>
      <c r="ACO1" s="8">
        <f t="shared" si="11"/>
        <v>43860</v>
      </c>
      <c r="ACP1" s="8">
        <f t="shared" si="11"/>
        <v>43861</v>
      </c>
      <c r="ACQ1" s="8">
        <f t="shared" si="11"/>
        <v>43862</v>
      </c>
      <c r="ACR1" s="8">
        <f t="shared" si="11"/>
        <v>43863</v>
      </c>
      <c r="ACS1" s="8">
        <f t="shared" si="11"/>
        <v>43864</v>
      </c>
      <c r="ACT1" s="8">
        <f t="shared" si="11"/>
        <v>43865</v>
      </c>
      <c r="ACU1" s="8">
        <f t="shared" si="11"/>
        <v>43866</v>
      </c>
      <c r="ACV1" s="8">
        <f t="shared" si="11"/>
        <v>43867</v>
      </c>
      <c r="ACW1" s="8">
        <f t="shared" si="11"/>
        <v>43868</v>
      </c>
      <c r="ACX1" s="8">
        <f t="shared" si="11"/>
        <v>43869</v>
      </c>
      <c r="ACY1" s="8">
        <f t="shared" si="11"/>
        <v>43870</v>
      </c>
      <c r="ACZ1" s="8">
        <f t="shared" ref="ACZ1:AFK1" si="12">ACY1+1</f>
        <v>43871</v>
      </c>
      <c r="ADA1" s="8">
        <f t="shared" si="12"/>
        <v>43872</v>
      </c>
      <c r="ADB1" s="8">
        <f t="shared" si="12"/>
        <v>43873</v>
      </c>
      <c r="ADC1" s="8">
        <f t="shared" si="12"/>
        <v>43874</v>
      </c>
      <c r="ADD1" s="8">
        <f t="shared" si="12"/>
        <v>43875</v>
      </c>
      <c r="ADE1" s="8">
        <f t="shared" si="12"/>
        <v>43876</v>
      </c>
      <c r="ADF1" s="8">
        <f t="shared" si="12"/>
        <v>43877</v>
      </c>
      <c r="ADG1" s="8">
        <f t="shared" si="12"/>
        <v>43878</v>
      </c>
      <c r="ADH1" s="8">
        <f t="shared" si="12"/>
        <v>43879</v>
      </c>
      <c r="ADI1" s="8">
        <f t="shared" si="12"/>
        <v>43880</v>
      </c>
      <c r="ADJ1" s="8">
        <f t="shared" si="12"/>
        <v>43881</v>
      </c>
      <c r="ADK1" s="8">
        <f t="shared" si="12"/>
        <v>43882</v>
      </c>
      <c r="ADL1" s="8">
        <f t="shared" si="12"/>
        <v>43883</v>
      </c>
      <c r="ADM1" s="8">
        <f t="shared" si="12"/>
        <v>43884</v>
      </c>
      <c r="ADN1" s="8">
        <f t="shared" si="12"/>
        <v>43885</v>
      </c>
      <c r="ADO1" s="8">
        <f t="shared" si="12"/>
        <v>43886</v>
      </c>
      <c r="ADP1" s="8">
        <f t="shared" si="12"/>
        <v>43887</v>
      </c>
      <c r="ADQ1" s="8">
        <f t="shared" si="12"/>
        <v>43888</v>
      </c>
      <c r="ADR1" s="8">
        <f t="shared" si="12"/>
        <v>43889</v>
      </c>
      <c r="ADS1" s="8">
        <f t="shared" si="12"/>
        <v>43890</v>
      </c>
      <c r="ADT1" s="8">
        <f t="shared" si="12"/>
        <v>43891</v>
      </c>
      <c r="ADU1" s="8">
        <f t="shared" si="12"/>
        <v>43892</v>
      </c>
      <c r="ADV1" s="8">
        <f t="shared" si="12"/>
        <v>43893</v>
      </c>
      <c r="ADW1" s="8">
        <f t="shared" si="12"/>
        <v>43894</v>
      </c>
      <c r="ADX1" s="8">
        <f t="shared" si="12"/>
        <v>43895</v>
      </c>
      <c r="ADY1" s="8">
        <f t="shared" si="12"/>
        <v>43896</v>
      </c>
      <c r="ADZ1" s="8">
        <f t="shared" si="12"/>
        <v>43897</v>
      </c>
      <c r="AEA1" s="8">
        <f t="shared" si="12"/>
        <v>43898</v>
      </c>
      <c r="AEB1" s="8">
        <f t="shared" si="12"/>
        <v>43899</v>
      </c>
      <c r="AEC1" s="8">
        <f t="shared" si="12"/>
        <v>43900</v>
      </c>
      <c r="AED1" s="8">
        <f t="shared" si="12"/>
        <v>43901</v>
      </c>
      <c r="AEE1" s="8">
        <f t="shared" si="12"/>
        <v>43902</v>
      </c>
      <c r="AEF1" s="8">
        <f t="shared" si="12"/>
        <v>43903</v>
      </c>
      <c r="AEG1" s="8">
        <f t="shared" si="12"/>
        <v>43904</v>
      </c>
      <c r="AEH1" s="8">
        <f t="shared" si="12"/>
        <v>43905</v>
      </c>
      <c r="AEI1" s="8">
        <f t="shared" si="12"/>
        <v>43906</v>
      </c>
      <c r="AEJ1" s="8">
        <f t="shared" si="12"/>
        <v>43907</v>
      </c>
      <c r="AEK1" s="8">
        <f t="shared" si="12"/>
        <v>43908</v>
      </c>
      <c r="AEL1" s="8">
        <f t="shared" si="12"/>
        <v>43909</v>
      </c>
      <c r="AEM1" s="8">
        <f t="shared" si="12"/>
        <v>43910</v>
      </c>
      <c r="AEN1" s="8">
        <f t="shared" si="12"/>
        <v>43911</v>
      </c>
      <c r="AEO1" s="8">
        <f t="shared" si="12"/>
        <v>43912</v>
      </c>
      <c r="AEP1" s="8">
        <f t="shared" si="12"/>
        <v>43913</v>
      </c>
      <c r="AEQ1" s="8">
        <f t="shared" si="12"/>
        <v>43914</v>
      </c>
      <c r="AER1" s="8">
        <f t="shared" si="12"/>
        <v>43915</v>
      </c>
      <c r="AES1" s="8">
        <f t="shared" si="12"/>
        <v>43916</v>
      </c>
      <c r="AET1" s="8">
        <f t="shared" si="12"/>
        <v>43917</v>
      </c>
      <c r="AEU1" s="8">
        <f t="shared" si="12"/>
        <v>43918</v>
      </c>
      <c r="AEV1" s="8">
        <f t="shared" si="12"/>
        <v>43919</v>
      </c>
      <c r="AEW1" s="8">
        <f t="shared" si="12"/>
        <v>43920</v>
      </c>
      <c r="AEX1" s="8">
        <f t="shared" si="12"/>
        <v>43921</v>
      </c>
      <c r="AEY1" s="8">
        <f t="shared" si="12"/>
        <v>43922</v>
      </c>
      <c r="AEZ1" s="8">
        <f t="shared" si="12"/>
        <v>43923</v>
      </c>
      <c r="AFA1" s="8">
        <f t="shared" si="12"/>
        <v>43924</v>
      </c>
      <c r="AFB1" s="8">
        <f t="shared" si="12"/>
        <v>43925</v>
      </c>
      <c r="AFC1" s="8">
        <f t="shared" si="12"/>
        <v>43926</v>
      </c>
      <c r="AFD1" s="8">
        <f t="shared" si="12"/>
        <v>43927</v>
      </c>
      <c r="AFE1" s="8">
        <f t="shared" si="12"/>
        <v>43928</v>
      </c>
      <c r="AFF1" s="8">
        <f t="shared" si="12"/>
        <v>43929</v>
      </c>
      <c r="AFG1" s="8">
        <f t="shared" si="12"/>
        <v>43930</v>
      </c>
      <c r="AFH1" s="8">
        <f t="shared" si="12"/>
        <v>43931</v>
      </c>
      <c r="AFI1" s="8">
        <f t="shared" si="12"/>
        <v>43932</v>
      </c>
      <c r="AFJ1" s="8">
        <f t="shared" si="12"/>
        <v>43933</v>
      </c>
      <c r="AFK1" s="8">
        <f t="shared" si="12"/>
        <v>43934</v>
      </c>
      <c r="AFL1" s="8">
        <f t="shared" ref="AFL1:AHW1" si="13">AFK1+1</f>
        <v>43935</v>
      </c>
      <c r="AFM1" s="8">
        <f t="shared" si="13"/>
        <v>43936</v>
      </c>
      <c r="AFN1" s="8">
        <f t="shared" si="13"/>
        <v>43937</v>
      </c>
      <c r="AFO1" s="8">
        <f t="shared" si="13"/>
        <v>43938</v>
      </c>
      <c r="AFP1" s="8">
        <f t="shared" si="13"/>
        <v>43939</v>
      </c>
      <c r="AFQ1" s="8">
        <f t="shared" si="13"/>
        <v>43940</v>
      </c>
      <c r="AFR1" s="8">
        <f t="shared" si="13"/>
        <v>43941</v>
      </c>
      <c r="AFS1" s="8">
        <f t="shared" si="13"/>
        <v>43942</v>
      </c>
      <c r="AFT1" s="8">
        <f t="shared" si="13"/>
        <v>43943</v>
      </c>
      <c r="AFU1" s="8">
        <f t="shared" si="13"/>
        <v>43944</v>
      </c>
      <c r="AFV1" s="8">
        <f t="shared" si="13"/>
        <v>43945</v>
      </c>
      <c r="AFW1" s="8">
        <f t="shared" si="13"/>
        <v>43946</v>
      </c>
      <c r="AFX1" s="8">
        <f t="shared" si="13"/>
        <v>43947</v>
      </c>
      <c r="AFY1" s="8">
        <f t="shared" si="13"/>
        <v>43948</v>
      </c>
      <c r="AFZ1" s="8">
        <f t="shared" si="13"/>
        <v>43949</v>
      </c>
      <c r="AGA1" s="8">
        <f t="shared" si="13"/>
        <v>43950</v>
      </c>
      <c r="AGB1" s="8">
        <f t="shared" si="13"/>
        <v>43951</v>
      </c>
      <c r="AGC1" s="8">
        <f t="shared" si="13"/>
        <v>43952</v>
      </c>
      <c r="AGD1" s="8">
        <f t="shared" si="13"/>
        <v>43953</v>
      </c>
      <c r="AGE1" s="8">
        <f t="shared" si="13"/>
        <v>43954</v>
      </c>
      <c r="AGF1" s="8">
        <f t="shared" si="13"/>
        <v>43955</v>
      </c>
      <c r="AGG1" s="8">
        <f t="shared" si="13"/>
        <v>43956</v>
      </c>
      <c r="AGH1" s="8">
        <f t="shared" si="13"/>
        <v>43957</v>
      </c>
      <c r="AGI1" s="8">
        <f t="shared" si="13"/>
        <v>43958</v>
      </c>
      <c r="AGJ1" s="8">
        <f t="shared" si="13"/>
        <v>43959</v>
      </c>
      <c r="AGK1" s="8">
        <f t="shared" si="13"/>
        <v>43960</v>
      </c>
      <c r="AGL1" s="8">
        <f t="shared" si="13"/>
        <v>43961</v>
      </c>
      <c r="AGM1" s="8">
        <f t="shared" si="13"/>
        <v>43962</v>
      </c>
      <c r="AGN1" s="8">
        <f t="shared" si="13"/>
        <v>43963</v>
      </c>
      <c r="AGO1" s="8">
        <f t="shared" si="13"/>
        <v>43964</v>
      </c>
      <c r="AGP1" s="8">
        <f t="shared" si="13"/>
        <v>43965</v>
      </c>
      <c r="AGQ1" s="8">
        <f t="shared" si="13"/>
        <v>43966</v>
      </c>
      <c r="AGR1" s="8">
        <f t="shared" si="13"/>
        <v>43967</v>
      </c>
      <c r="AGS1" s="8">
        <f t="shared" si="13"/>
        <v>43968</v>
      </c>
      <c r="AGT1" s="8">
        <f t="shared" si="13"/>
        <v>43969</v>
      </c>
      <c r="AGU1" s="8">
        <f t="shared" si="13"/>
        <v>43970</v>
      </c>
      <c r="AGV1" s="8">
        <f t="shared" si="13"/>
        <v>43971</v>
      </c>
      <c r="AGW1" s="8">
        <f t="shared" si="13"/>
        <v>43972</v>
      </c>
      <c r="AGX1" s="8">
        <f t="shared" si="13"/>
        <v>43973</v>
      </c>
      <c r="AGY1" s="8">
        <f t="shared" si="13"/>
        <v>43974</v>
      </c>
      <c r="AGZ1" s="8">
        <f t="shared" si="13"/>
        <v>43975</v>
      </c>
      <c r="AHA1" s="8">
        <f t="shared" si="13"/>
        <v>43976</v>
      </c>
      <c r="AHB1" s="8">
        <f t="shared" si="13"/>
        <v>43977</v>
      </c>
      <c r="AHC1" s="8">
        <f t="shared" si="13"/>
        <v>43978</v>
      </c>
      <c r="AHD1" s="8">
        <f t="shared" si="13"/>
        <v>43979</v>
      </c>
      <c r="AHE1" s="8">
        <f t="shared" si="13"/>
        <v>43980</v>
      </c>
      <c r="AHF1" s="8">
        <f t="shared" si="13"/>
        <v>43981</v>
      </c>
      <c r="AHG1" s="8">
        <f t="shared" si="13"/>
        <v>43982</v>
      </c>
      <c r="AHH1" s="8">
        <f t="shared" si="13"/>
        <v>43983</v>
      </c>
      <c r="AHI1" s="8">
        <f t="shared" si="13"/>
        <v>43984</v>
      </c>
      <c r="AHJ1" s="8">
        <f t="shared" si="13"/>
        <v>43985</v>
      </c>
      <c r="AHK1" s="8">
        <f t="shared" si="13"/>
        <v>43986</v>
      </c>
      <c r="AHL1" s="8">
        <f t="shared" si="13"/>
        <v>43987</v>
      </c>
      <c r="AHM1" s="8">
        <f t="shared" si="13"/>
        <v>43988</v>
      </c>
      <c r="AHN1" s="8">
        <f t="shared" si="13"/>
        <v>43989</v>
      </c>
      <c r="AHO1" s="8">
        <f t="shared" si="13"/>
        <v>43990</v>
      </c>
      <c r="AHP1" s="8">
        <f t="shared" si="13"/>
        <v>43991</v>
      </c>
      <c r="AHQ1" s="8">
        <f t="shared" si="13"/>
        <v>43992</v>
      </c>
      <c r="AHR1" s="8">
        <f t="shared" si="13"/>
        <v>43993</v>
      </c>
      <c r="AHS1" s="8">
        <f t="shared" si="13"/>
        <v>43994</v>
      </c>
      <c r="AHT1" s="8">
        <f t="shared" si="13"/>
        <v>43995</v>
      </c>
      <c r="AHU1" s="8">
        <f t="shared" si="13"/>
        <v>43996</v>
      </c>
      <c r="AHV1" s="8">
        <f t="shared" si="13"/>
        <v>43997</v>
      </c>
      <c r="AHW1" s="8">
        <f t="shared" si="13"/>
        <v>43998</v>
      </c>
      <c r="AHX1" s="8">
        <f t="shared" ref="AHX1:AKI1" si="14">AHW1+1</f>
        <v>43999</v>
      </c>
      <c r="AHY1" s="8">
        <f t="shared" si="14"/>
        <v>44000</v>
      </c>
      <c r="AHZ1" s="8">
        <f t="shared" si="14"/>
        <v>44001</v>
      </c>
      <c r="AIA1" s="8">
        <f t="shared" si="14"/>
        <v>44002</v>
      </c>
      <c r="AIB1" s="8">
        <f t="shared" si="14"/>
        <v>44003</v>
      </c>
      <c r="AIC1" s="8">
        <f t="shared" si="14"/>
        <v>44004</v>
      </c>
      <c r="AID1" s="8">
        <f t="shared" si="14"/>
        <v>44005</v>
      </c>
      <c r="AIE1" s="8">
        <f t="shared" si="14"/>
        <v>44006</v>
      </c>
      <c r="AIF1" s="8">
        <f t="shared" si="14"/>
        <v>44007</v>
      </c>
      <c r="AIG1" s="8">
        <f t="shared" si="14"/>
        <v>44008</v>
      </c>
      <c r="AIH1" s="8">
        <f t="shared" si="14"/>
        <v>44009</v>
      </c>
      <c r="AII1" s="8">
        <f t="shared" si="14"/>
        <v>44010</v>
      </c>
      <c r="AIJ1" s="8">
        <f t="shared" si="14"/>
        <v>44011</v>
      </c>
      <c r="AIK1" s="8">
        <f t="shared" si="14"/>
        <v>44012</v>
      </c>
      <c r="AIL1" s="8">
        <f t="shared" si="14"/>
        <v>44013</v>
      </c>
      <c r="AIM1" s="8">
        <f t="shared" si="14"/>
        <v>44014</v>
      </c>
      <c r="AIN1" s="8">
        <f t="shared" si="14"/>
        <v>44015</v>
      </c>
      <c r="AIO1" s="8">
        <f t="shared" si="14"/>
        <v>44016</v>
      </c>
      <c r="AIP1" s="8">
        <f t="shared" si="14"/>
        <v>44017</v>
      </c>
      <c r="AIQ1" s="8">
        <f t="shared" si="14"/>
        <v>44018</v>
      </c>
      <c r="AIR1" s="8">
        <f t="shared" si="14"/>
        <v>44019</v>
      </c>
      <c r="AIS1" s="8">
        <f t="shared" si="14"/>
        <v>44020</v>
      </c>
      <c r="AIT1" s="8">
        <f t="shared" si="14"/>
        <v>44021</v>
      </c>
      <c r="AIU1" s="8">
        <f t="shared" si="14"/>
        <v>44022</v>
      </c>
      <c r="AIV1" s="8">
        <f t="shared" si="14"/>
        <v>44023</v>
      </c>
      <c r="AIW1" s="8">
        <f t="shared" si="14"/>
        <v>44024</v>
      </c>
      <c r="AIX1" s="8">
        <f t="shared" si="14"/>
        <v>44025</v>
      </c>
      <c r="AIY1" s="8">
        <f t="shared" si="14"/>
        <v>44026</v>
      </c>
      <c r="AIZ1" s="8">
        <f t="shared" si="14"/>
        <v>44027</v>
      </c>
      <c r="AJA1" s="8">
        <f t="shared" si="14"/>
        <v>44028</v>
      </c>
      <c r="AJB1" s="8">
        <f t="shared" si="14"/>
        <v>44029</v>
      </c>
      <c r="AJC1" s="8">
        <f t="shared" si="14"/>
        <v>44030</v>
      </c>
      <c r="AJD1" s="8">
        <f t="shared" si="14"/>
        <v>44031</v>
      </c>
      <c r="AJE1" s="8">
        <f t="shared" si="14"/>
        <v>44032</v>
      </c>
      <c r="AJF1" s="8">
        <f t="shared" si="14"/>
        <v>44033</v>
      </c>
      <c r="AJG1" s="8">
        <f t="shared" si="14"/>
        <v>44034</v>
      </c>
      <c r="AJH1" s="8">
        <f t="shared" si="14"/>
        <v>44035</v>
      </c>
      <c r="AJI1" s="8">
        <f t="shared" si="14"/>
        <v>44036</v>
      </c>
      <c r="AJJ1" s="8">
        <f t="shared" si="14"/>
        <v>44037</v>
      </c>
      <c r="AJK1" s="8">
        <f t="shared" si="14"/>
        <v>44038</v>
      </c>
      <c r="AJL1" s="8">
        <f t="shared" si="14"/>
        <v>44039</v>
      </c>
      <c r="AJM1" s="8">
        <f t="shared" si="14"/>
        <v>44040</v>
      </c>
      <c r="AJN1" s="8">
        <f t="shared" si="14"/>
        <v>44041</v>
      </c>
      <c r="AJO1" s="8">
        <f t="shared" si="14"/>
        <v>44042</v>
      </c>
      <c r="AJP1" s="8">
        <f t="shared" si="14"/>
        <v>44043</v>
      </c>
      <c r="AJQ1" s="8">
        <f t="shared" si="14"/>
        <v>44044</v>
      </c>
      <c r="AJR1" s="8">
        <f t="shared" si="14"/>
        <v>44045</v>
      </c>
      <c r="AJS1" s="8">
        <f t="shared" si="14"/>
        <v>44046</v>
      </c>
      <c r="AJT1" s="8">
        <f t="shared" si="14"/>
        <v>44047</v>
      </c>
      <c r="AJU1" s="8">
        <f t="shared" si="14"/>
        <v>44048</v>
      </c>
      <c r="AJV1" s="8">
        <f t="shared" si="14"/>
        <v>44049</v>
      </c>
      <c r="AJW1" s="8">
        <f t="shared" si="14"/>
        <v>44050</v>
      </c>
      <c r="AJX1" s="8">
        <f t="shared" si="14"/>
        <v>44051</v>
      </c>
      <c r="AJY1" s="8">
        <f t="shared" si="14"/>
        <v>44052</v>
      </c>
      <c r="AJZ1" s="8">
        <f t="shared" si="14"/>
        <v>44053</v>
      </c>
      <c r="AKA1" s="8">
        <f t="shared" si="14"/>
        <v>44054</v>
      </c>
      <c r="AKB1" s="8">
        <f t="shared" si="14"/>
        <v>44055</v>
      </c>
      <c r="AKC1" s="8">
        <f t="shared" si="14"/>
        <v>44056</v>
      </c>
      <c r="AKD1" s="8">
        <f t="shared" si="14"/>
        <v>44057</v>
      </c>
      <c r="AKE1" s="8">
        <f t="shared" si="14"/>
        <v>44058</v>
      </c>
      <c r="AKF1" s="8">
        <f t="shared" si="14"/>
        <v>44059</v>
      </c>
      <c r="AKG1" s="8">
        <f t="shared" si="14"/>
        <v>44060</v>
      </c>
      <c r="AKH1" s="8">
        <f t="shared" si="14"/>
        <v>44061</v>
      </c>
      <c r="AKI1" s="8">
        <f t="shared" si="14"/>
        <v>44062</v>
      </c>
      <c r="AKJ1" s="8">
        <f t="shared" ref="AKJ1:AMU1" si="15">AKI1+1</f>
        <v>44063</v>
      </c>
      <c r="AKK1" s="8">
        <f t="shared" si="15"/>
        <v>44064</v>
      </c>
      <c r="AKL1" s="8">
        <f t="shared" si="15"/>
        <v>44065</v>
      </c>
      <c r="AKM1" s="8">
        <f t="shared" si="15"/>
        <v>44066</v>
      </c>
      <c r="AKN1" s="8">
        <f t="shared" si="15"/>
        <v>44067</v>
      </c>
      <c r="AKO1" s="8">
        <f t="shared" si="15"/>
        <v>44068</v>
      </c>
      <c r="AKP1" s="8">
        <f t="shared" si="15"/>
        <v>44069</v>
      </c>
      <c r="AKQ1" s="8">
        <f t="shared" si="15"/>
        <v>44070</v>
      </c>
      <c r="AKR1" s="8">
        <f t="shared" si="15"/>
        <v>44071</v>
      </c>
      <c r="AKS1" s="8">
        <f t="shared" si="15"/>
        <v>44072</v>
      </c>
      <c r="AKT1" s="8">
        <f t="shared" si="15"/>
        <v>44073</v>
      </c>
      <c r="AKU1" s="8">
        <f t="shared" si="15"/>
        <v>44074</v>
      </c>
      <c r="AKV1" s="8">
        <f t="shared" si="15"/>
        <v>44075</v>
      </c>
      <c r="AKW1" s="8">
        <f t="shared" si="15"/>
        <v>44076</v>
      </c>
      <c r="AKX1" s="8">
        <f t="shared" si="15"/>
        <v>44077</v>
      </c>
      <c r="AKY1" s="8">
        <f t="shared" si="15"/>
        <v>44078</v>
      </c>
      <c r="AKZ1" s="8">
        <f t="shared" si="15"/>
        <v>44079</v>
      </c>
      <c r="ALA1" s="8">
        <f t="shared" si="15"/>
        <v>44080</v>
      </c>
      <c r="ALB1" s="8">
        <f t="shared" si="15"/>
        <v>44081</v>
      </c>
      <c r="ALC1" s="8">
        <f t="shared" si="15"/>
        <v>44082</v>
      </c>
      <c r="ALD1" s="8">
        <f t="shared" si="15"/>
        <v>44083</v>
      </c>
      <c r="ALE1" s="8">
        <f t="shared" si="15"/>
        <v>44084</v>
      </c>
      <c r="ALF1" s="8">
        <f t="shared" si="15"/>
        <v>44085</v>
      </c>
      <c r="ALG1" s="8">
        <f t="shared" si="15"/>
        <v>44086</v>
      </c>
      <c r="ALH1" s="8">
        <f t="shared" si="15"/>
        <v>44087</v>
      </c>
      <c r="ALI1" s="8">
        <f t="shared" si="15"/>
        <v>44088</v>
      </c>
      <c r="ALJ1" s="8">
        <f t="shared" si="15"/>
        <v>44089</v>
      </c>
      <c r="ALK1" s="8">
        <f t="shared" si="15"/>
        <v>44090</v>
      </c>
      <c r="ALL1" s="8">
        <f t="shared" si="15"/>
        <v>44091</v>
      </c>
      <c r="ALM1" s="8">
        <f t="shared" si="15"/>
        <v>44092</v>
      </c>
      <c r="ALN1" s="8">
        <f t="shared" si="15"/>
        <v>44093</v>
      </c>
      <c r="ALO1" s="8">
        <f t="shared" si="15"/>
        <v>44094</v>
      </c>
      <c r="ALP1" s="8">
        <f t="shared" si="15"/>
        <v>44095</v>
      </c>
      <c r="ALQ1" s="8">
        <f t="shared" si="15"/>
        <v>44096</v>
      </c>
      <c r="ALR1" s="8">
        <f t="shared" si="15"/>
        <v>44097</v>
      </c>
      <c r="ALS1" s="8">
        <f t="shared" si="15"/>
        <v>44098</v>
      </c>
      <c r="ALT1" s="8">
        <f t="shared" si="15"/>
        <v>44099</v>
      </c>
      <c r="ALU1" s="8">
        <f t="shared" si="15"/>
        <v>44100</v>
      </c>
      <c r="ALV1" s="8">
        <f t="shared" si="15"/>
        <v>44101</v>
      </c>
      <c r="ALW1" s="8">
        <f t="shared" si="15"/>
        <v>44102</v>
      </c>
      <c r="ALX1" s="8">
        <f t="shared" si="15"/>
        <v>44103</v>
      </c>
      <c r="ALY1" s="8">
        <f t="shared" si="15"/>
        <v>44104</v>
      </c>
      <c r="ALZ1" s="8">
        <f t="shared" si="15"/>
        <v>44105</v>
      </c>
      <c r="AMA1" s="8">
        <f t="shared" si="15"/>
        <v>44106</v>
      </c>
      <c r="AMB1" s="8">
        <f t="shared" si="15"/>
        <v>44107</v>
      </c>
      <c r="AMC1" s="8">
        <f t="shared" si="15"/>
        <v>44108</v>
      </c>
      <c r="AMD1" s="8">
        <f t="shared" si="15"/>
        <v>44109</v>
      </c>
      <c r="AME1" s="8">
        <f t="shared" si="15"/>
        <v>44110</v>
      </c>
      <c r="AMF1" s="8">
        <f t="shared" si="15"/>
        <v>44111</v>
      </c>
      <c r="AMG1" s="8">
        <f t="shared" si="15"/>
        <v>44112</v>
      </c>
      <c r="AMH1" s="8">
        <f t="shared" si="15"/>
        <v>44113</v>
      </c>
      <c r="AMI1" s="8">
        <f t="shared" si="15"/>
        <v>44114</v>
      </c>
      <c r="AMJ1" s="8">
        <f t="shared" si="15"/>
        <v>44115</v>
      </c>
      <c r="AMK1" s="8">
        <f t="shared" si="15"/>
        <v>44116</v>
      </c>
      <c r="AML1" s="8">
        <f t="shared" si="15"/>
        <v>44117</v>
      </c>
      <c r="AMM1" s="8">
        <f t="shared" si="15"/>
        <v>44118</v>
      </c>
      <c r="AMN1" s="8">
        <f t="shared" si="15"/>
        <v>44119</v>
      </c>
      <c r="AMO1" s="8">
        <f t="shared" si="15"/>
        <v>44120</v>
      </c>
      <c r="AMP1" s="8">
        <f t="shared" si="15"/>
        <v>44121</v>
      </c>
      <c r="AMQ1" s="8">
        <f t="shared" si="15"/>
        <v>44122</v>
      </c>
      <c r="AMR1" s="8">
        <f t="shared" si="15"/>
        <v>44123</v>
      </c>
      <c r="AMS1" s="8">
        <f t="shared" si="15"/>
        <v>44124</v>
      </c>
      <c r="AMT1" s="8">
        <f t="shared" si="15"/>
        <v>44125</v>
      </c>
      <c r="AMU1" s="8">
        <f t="shared" si="15"/>
        <v>44126</v>
      </c>
      <c r="AMV1" s="8">
        <f t="shared" ref="AMV1:APG1" si="16">AMU1+1</f>
        <v>44127</v>
      </c>
      <c r="AMW1" s="8">
        <f t="shared" si="16"/>
        <v>44128</v>
      </c>
      <c r="AMX1" s="8">
        <f t="shared" si="16"/>
        <v>44129</v>
      </c>
      <c r="AMY1" s="8">
        <f t="shared" si="16"/>
        <v>44130</v>
      </c>
      <c r="AMZ1" s="8">
        <f t="shared" si="16"/>
        <v>44131</v>
      </c>
      <c r="ANA1" s="8">
        <f t="shared" si="16"/>
        <v>44132</v>
      </c>
      <c r="ANB1" s="8">
        <f t="shared" si="16"/>
        <v>44133</v>
      </c>
      <c r="ANC1" s="8">
        <f t="shared" si="16"/>
        <v>44134</v>
      </c>
      <c r="AND1" s="8">
        <f t="shared" si="16"/>
        <v>44135</v>
      </c>
      <c r="ANE1" s="8">
        <f t="shared" si="16"/>
        <v>44136</v>
      </c>
      <c r="ANF1" s="8">
        <f t="shared" si="16"/>
        <v>44137</v>
      </c>
      <c r="ANG1" s="8">
        <f t="shared" si="16"/>
        <v>44138</v>
      </c>
      <c r="ANH1" s="8">
        <f t="shared" si="16"/>
        <v>44139</v>
      </c>
      <c r="ANI1" s="8">
        <f t="shared" si="16"/>
        <v>44140</v>
      </c>
      <c r="ANJ1" s="8">
        <f t="shared" si="16"/>
        <v>44141</v>
      </c>
      <c r="ANK1" s="8">
        <f t="shared" si="16"/>
        <v>44142</v>
      </c>
      <c r="ANL1" s="8">
        <f t="shared" si="16"/>
        <v>44143</v>
      </c>
      <c r="ANM1" s="8">
        <f t="shared" si="16"/>
        <v>44144</v>
      </c>
      <c r="ANN1" s="8">
        <f t="shared" si="16"/>
        <v>44145</v>
      </c>
      <c r="ANO1" s="8">
        <f t="shared" si="16"/>
        <v>44146</v>
      </c>
      <c r="ANP1" s="8">
        <f t="shared" si="16"/>
        <v>44147</v>
      </c>
      <c r="ANQ1" s="8">
        <f t="shared" si="16"/>
        <v>44148</v>
      </c>
      <c r="ANR1" s="8">
        <f t="shared" si="16"/>
        <v>44149</v>
      </c>
      <c r="ANS1" s="8">
        <f t="shared" si="16"/>
        <v>44150</v>
      </c>
      <c r="ANT1" s="8">
        <f t="shared" si="16"/>
        <v>44151</v>
      </c>
      <c r="ANU1" s="8">
        <f t="shared" si="16"/>
        <v>44152</v>
      </c>
      <c r="ANV1" s="8">
        <f t="shared" si="16"/>
        <v>44153</v>
      </c>
      <c r="ANW1" s="8">
        <f t="shared" si="16"/>
        <v>44154</v>
      </c>
      <c r="ANX1" s="8">
        <f t="shared" si="16"/>
        <v>44155</v>
      </c>
      <c r="ANY1" s="8">
        <f t="shared" si="16"/>
        <v>44156</v>
      </c>
      <c r="ANZ1" s="8">
        <f t="shared" si="16"/>
        <v>44157</v>
      </c>
      <c r="AOA1" s="8">
        <f t="shared" si="16"/>
        <v>44158</v>
      </c>
      <c r="AOB1" s="8">
        <f t="shared" si="16"/>
        <v>44159</v>
      </c>
      <c r="AOC1" s="8">
        <f t="shared" si="16"/>
        <v>44160</v>
      </c>
      <c r="AOD1" s="8">
        <f t="shared" si="16"/>
        <v>44161</v>
      </c>
      <c r="AOE1" s="8">
        <f t="shared" si="16"/>
        <v>44162</v>
      </c>
      <c r="AOF1" s="8">
        <f t="shared" si="16"/>
        <v>44163</v>
      </c>
      <c r="AOG1" s="8">
        <f t="shared" si="16"/>
        <v>44164</v>
      </c>
      <c r="AOH1" s="8">
        <f t="shared" si="16"/>
        <v>44165</v>
      </c>
      <c r="AOI1" s="8">
        <f t="shared" si="16"/>
        <v>44166</v>
      </c>
      <c r="AOJ1" s="8">
        <f t="shared" si="16"/>
        <v>44167</v>
      </c>
      <c r="AOK1" s="8">
        <f t="shared" si="16"/>
        <v>44168</v>
      </c>
      <c r="AOL1" s="8">
        <f t="shared" si="16"/>
        <v>44169</v>
      </c>
      <c r="AOM1" s="8">
        <f t="shared" si="16"/>
        <v>44170</v>
      </c>
      <c r="AON1" s="8">
        <f t="shared" si="16"/>
        <v>44171</v>
      </c>
      <c r="AOO1" s="8">
        <f t="shared" si="16"/>
        <v>44172</v>
      </c>
      <c r="AOP1" s="8">
        <f t="shared" si="16"/>
        <v>44173</v>
      </c>
      <c r="AOQ1" s="8">
        <f t="shared" si="16"/>
        <v>44174</v>
      </c>
      <c r="AOR1" s="8">
        <f t="shared" si="16"/>
        <v>44175</v>
      </c>
      <c r="AOS1" s="8">
        <f t="shared" si="16"/>
        <v>44176</v>
      </c>
      <c r="AOT1" s="8">
        <f t="shared" si="16"/>
        <v>44177</v>
      </c>
      <c r="AOU1" s="8">
        <f t="shared" si="16"/>
        <v>44178</v>
      </c>
      <c r="AOV1" s="8">
        <f t="shared" si="16"/>
        <v>44179</v>
      </c>
      <c r="AOW1" s="8">
        <f t="shared" si="16"/>
        <v>44180</v>
      </c>
      <c r="AOX1" s="8">
        <f t="shared" si="16"/>
        <v>44181</v>
      </c>
      <c r="AOY1" s="8">
        <f t="shared" si="16"/>
        <v>44182</v>
      </c>
      <c r="AOZ1" s="8">
        <f t="shared" si="16"/>
        <v>44183</v>
      </c>
      <c r="APA1" s="8">
        <f t="shared" si="16"/>
        <v>44184</v>
      </c>
      <c r="APB1" s="8">
        <f t="shared" si="16"/>
        <v>44185</v>
      </c>
      <c r="APC1" s="8">
        <f t="shared" si="16"/>
        <v>44186</v>
      </c>
      <c r="APD1" s="8">
        <f t="shared" si="16"/>
        <v>44187</v>
      </c>
      <c r="APE1" s="8">
        <f t="shared" si="16"/>
        <v>44188</v>
      </c>
      <c r="APF1" s="8">
        <f t="shared" si="16"/>
        <v>44189</v>
      </c>
      <c r="APG1" s="8">
        <f t="shared" si="16"/>
        <v>44190</v>
      </c>
      <c r="APH1" s="8">
        <f t="shared" ref="APH1:APM1" si="17">APG1+1</f>
        <v>44191</v>
      </c>
      <c r="API1" s="8">
        <f t="shared" si="17"/>
        <v>44192</v>
      </c>
      <c r="APJ1" s="8">
        <f t="shared" si="17"/>
        <v>44193</v>
      </c>
      <c r="APK1" s="8">
        <f t="shared" si="17"/>
        <v>44194</v>
      </c>
      <c r="APL1" s="8">
        <f t="shared" si="17"/>
        <v>44195</v>
      </c>
      <c r="APM1" s="8">
        <f t="shared" si="17"/>
        <v>44196</v>
      </c>
      <c r="APN1" s="109"/>
      <c r="APO1" s="109"/>
      <c r="APP1" s="241">
        <f ca="1">EDATE(DATE(YEAR(TODAY()),1,1),-2)</f>
        <v>43770</v>
      </c>
      <c r="APQ1" s="242">
        <f ca="1">EDATE(DATE(YEAR(TODAY()),1,1),-1)</f>
        <v>43800</v>
      </c>
      <c r="APR1" s="242">
        <f ca="1">DATE(YEAR(TODAY()),1,1)</f>
        <v>43831</v>
      </c>
      <c r="APS1" s="242">
        <f ca="1">DATE(YEAR(TODAY()),2,1)</f>
        <v>43862</v>
      </c>
      <c r="APT1" s="242">
        <f ca="1">DATE(YEAR(TODAY()),3,1)</f>
        <v>43891</v>
      </c>
      <c r="APU1" s="242">
        <f ca="1">DATE(YEAR(TODAY()),4,1)</f>
        <v>43922</v>
      </c>
      <c r="APV1" s="242">
        <f ca="1">DATE(YEAR(TODAY()),5,1)</f>
        <v>43952</v>
      </c>
      <c r="APW1" s="242">
        <f ca="1">DATE(YEAR(TODAY()),6,1)</f>
        <v>43983</v>
      </c>
      <c r="APX1" s="242">
        <f ca="1">DATE(YEAR(TODAY()),7,1)</f>
        <v>44013</v>
      </c>
      <c r="APY1" s="242">
        <f ca="1">DATE(YEAR(TODAY()),8,1)</f>
        <v>44044</v>
      </c>
      <c r="APZ1" s="242">
        <f ca="1">DATE(YEAR(TODAY()),9,1)</f>
        <v>44075</v>
      </c>
      <c r="AQA1" s="242">
        <f ca="1">DATE(YEAR(TODAY()),10,1)</f>
        <v>44105</v>
      </c>
      <c r="AQB1" s="242">
        <f ca="1">DATE(YEAR(TODAY()),11,1)</f>
        <v>44136</v>
      </c>
      <c r="AQC1" s="243">
        <f ca="1">DATE(YEAR(TODAY()),12,1)</f>
        <v>44166</v>
      </c>
    </row>
    <row r="2" spans="1:1121" s="24" customFormat="1" ht="22.5" customHeight="1">
      <c r="A2" s="222" t="s">
        <v>7</v>
      </c>
      <c r="B2" s="223" t="str">
        <f>VLOOKUP($A2,[1]LISTE_AGENTS!$A:$G,2,FALSE)</f>
        <v>Durant</v>
      </c>
      <c r="C2" s="223" t="str">
        <f>VLOOKUP($A2,[1]LISTE_AGENTS!$A:$G,3,FALSE)</f>
        <v>Robert</v>
      </c>
      <c r="D2" s="223" t="str">
        <f>VLOOKUP($A2,[1]LISTE_AGENTS!$A:$G,4,FALSE)</f>
        <v>Durant Robert</v>
      </c>
      <c r="E2" s="224">
        <f>VLOOKUP($A2,[1]LISTE_AGENTS!$A:$G,7,FALSE)</f>
        <v>0</v>
      </c>
      <c r="F2" s="224" t="str">
        <f>VLOOKUP($A2,[1]LISTE_AGENTS!$A:$H,8,FALSE)</f>
        <v>NHA-32</v>
      </c>
      <c r="G2" s="227" t="s">
        <v>8</v>
      </c>
      <c r="H2" s="225"/>
      <c r="I2" s="67"/>
      <c r="J2" s="20" t="s">
        <v>9</v>
      </c>
      <c r="K2" s="20" t="s">
        <v>11</v>
      </c>
      <c r="L2" s="20" t="s">
        <v>11</v>
      </c>
      <c r="M2" s="20" t="s">
        <v>11</v>
      </c>
      <c r="N2" s="20" t="s">
        <v>11</v>
      </c>
      <c r="O2" s="20" t="s">
        <v>9</v>
      </c>
      <c r="P2" s="20" t="s">
        <v>9</v>
      </c>
      <c r="Q2" s="20" t="s">
        <v>10</v>
      </c>
      <c r="R2" s="20" t="s">
        <v>10</v>
      </c>
      <c r="S2" s="20" t="s">
        <v>10</v>
      </c>
      <c r="T2" s="20" t="s">
        <v>10</v>
      </c>
      <c r="U2" s="20" t="s">
        <v>10</v>
      </c>
      <c r="V2" s="20" t="s">
        <v>9</v>
      </c>
      <c r="W2" s="20" t="s">
        <v>9</v>
      </c>
      <c r="X2" s="20" t="s">
        <v>10</v>
      </c>
      <c r="Y2" s="20" t="s">
        <v>10</v>
      </c>
      <c r="Z2" s="20" t="s">
        <v>10</v>
      </c>
      <c r="AA2" s="20" t="s">
        <v>10</v>
      </c>
      <c r="AB2" s="20" t="s">
        <v>10</v>
      </c>
      <c r="AC2" s="20" t="s">
        <v>9</v>
      </c>
      <c r="AD2" s="20" t="s">
        <v>9</v>
      </c>
      <c r="AE2" s="20" t="s">
        <v>10</v>
      </c>
      <c r="AF2" s="20" t="s">
        <v>10</v>
      </c>
      <c r="AG2" s="20" t="s">
        <v>10</v>
      </c>
      <c r="AH2" s="20" t="s">
        <v>10</v>
      </c>
      <c r="AI2" s="20" t="s">
        <v>10</v>
      </c>
      <c r="AJ2" s="20" t="s">
        <v>9</v>
      </c>
      <c r="AK2" s="20" t="s">
        <v>9</v>
      </c>
      <c r="AL2" s="20" t="s">
        <v>10</v>
      </c>
      <c r="AM2" s="20" t="s">
        <v>10</v>
      </c>
      <c r="AN2" s="20" t="s">
        <v>10</v>
      </c>
      <c r="AO2" s="20" t="s">
        <v>10</v>
      </c>
      <c r="AP2" s="20" t="s">
        <v>10</v>
      </c>
      <c r="AQ2" s="20" t="s">
        <v>9</v>
      </c>
      <c r="AR2" s="20" t="s">
        <v>9</v>
      </c>
      <c r="AS2" s="20" t="s">
        <v>11</v>
      </c>
      <c r="AT2" s="20" t="s">
        <v>10</v>
      </c>
      <c r="AU2" s="20" t="s">
        <v>10</v>
      </c>
      <c r="AV2" s="20" t="s">
        <v>10</v>
      </c>
      <c r="AW2" s="20" t="s">
        <v>10</v>
      </c>
      <c r="AX2" s="20" t="s">
        <v>9</v>
      </c>
      <c r="AY2" s="20" t="s">
        <v>9</v>
      </c>
      <c r="AZ2" s="20" t="s">
        <v>10</v>
      </c>
      <c r="BA2" s="20" t="s">
        <v>10</v>
      </c>
      <c r="BB2" s="20" t="s">
        <v>10</v>
      </c>
      <c r="BC2" s="20" t="s">
        <v>10</v>
      </c>
      <c r="BD2" s="20" t="s">
        <v>10</v>
      </c>
      <c r="BE2" s="20" t="s">
        <v>9</v>
      </c>
      <c r="BF2" s="20" t="s">
        <v>9</v>
      </c>
      <c r="BG2" s="20" t="s">
        <v>10</v>
      </c>
      <c r="BH2" s="20" t="s">
        <v>10</v>
      </c>
      <c r="BI2" s="20" t="s">
        <v>10</v>
      </c>
      <c r="BJ2" s="20" t="s">
        <v>10</v>
      </c>
      <c r="BK2" s="20" t="s">
        <v>11</v>
      </c>
      <c r="BL2" s="20" t="s">
        <v>9</v>
      </c>
      <c r="BM2" s="20" t="s">
        <v>9</v>
      </c>
      <c r="BN2" s="20" t="s">
        <v>10</v>
      </c>
      <c r="BO2" s="20" t="s">
        <v>10</v>
      </c>
      <c r="BP2" s="20" t="s">
        <v>10</v>
      </c>
      <c r="BQ2" s="20" t="s">
        <v>10</v>
      </c>
      <c r="BR2" s="20" t="s">
        <v>10</v>
      </c>
      <c r="BS2" s="20" t="s">
        <v>9</v>
      </c>
      <c r="BT2" s="20" t="s">
        <v>9</v>
      </c>
      <c r="BU2" s="20" t="s">
        <v>10</v>
      </c>
      <c r="BV2" s="20" t="s">
        <v>10</v>
      </c>
      <c r="BW2" s="20" t="s">
        <v>10</v>
      </c>
      <c r="BX2" s="20" t="s">
        <v>10</v>
      </c>
      <c r="BY2" s="20" t="s">
        <v>10</v>
      </c>
      <c r="BZ2" s="20" t="s">
        <v>9</v>
      </c>
      <c r="CA2" s="20" t="s">
        <v>9</v>
      </c>
      <c r="CB2" s="20" t="s">
        <v>10</v>
      </c>
      <c r="CC2" s="20" t="s">
        <v>10</v>
      </c>
      <c r="CD2" s="20" t="s">
        <v>10</v>
      </c>
      <c r="CE2" s="20" t="s">
        <v>10</v>
      </c>
      <c r="CF2" s="20" t="s">
        <v>10</v>
      </c>
      <c r="CG2" s="20" t="s">
        <v>9</v>
      </c>
      <c r="CH2" s="20" t="s">
        <v>9</v>
      </c>
      <c r="CI2" s="20" t="s">
        <v>10</v>
      </c>
      <c r="CJ2" s="20" t="s">
        <v>10</v>
      </c>
      <c r="CK2" s="20" t="s">
        <v>10</v>
      </c>
      <c r="CL2" s="20" t="s">
        <v>10</v>
      </c>
      <c r="CM2" s="20" t="s">
        <v>10</v>
      </c>
      <c r="CN2" s="20" t="s">
        <v>9</v>
      </c>
      <c r="CO2" s="20" t="s">
        <v>9</v>
      </c>
      <c r="CP2" s="20" t="s">
        <v>10</v>
      </c>
      <c r="CQ2" s="20" t="s">
        <v>10</v>
      </c>
      <c r="CR2" s="20" t="s">
        <v>10</v>
      </c>
      <c r="CS2" s="20" t="s">
        <v>10</v>
      </c>
      <c r="CT2" s="20" t="s">
        <v>10</v>
      </c>
      <c r="CU2" s="20" t="s">
        <v>9</v>
      </c>
      <c r="CV2" s="20" t="s">
        <v>9</v>
      </c>
      <c r="CW2" s="20" t="s">
        <v>9</v>
      </c>
      <c r="CX2" s="20" t="s">
        <v>10</v>
      </c>
      <c r="CY2" s="20" t="s">
        <v>10</v>
      </c>
      <c r="CZ2" s="20" t="s">
        <v>10</v>
      </c>
      <c r="DA2" s="20" t="s">
        <v>10</v>
      </c>
      <c r="DB2" s="20" t="s">
        <v>9</v>
      </c>
      <c r="DC2" s="20" t="s">
        <v>9</v>
      </c>
      <c r="DD2" s="20" t="s">
        <v>10</v>
      </c>
      <c r="DE2" s="20" t="s">
        <v>10</v>
      </c>
      <c r="DF2" s="20" t="s">
        <v>10</v>
      </c>
      <c r="DG2" s="20" t="s">
        <v>10</v>
      </c>
      <c r="DH2" s="20" t="s">
        <v>11</v>
      </c>
      <c r="DI2" s="20" t="s">
        <v>9</v>
      </c>
      <c r="DJ2" s="20" t="s">
        <v>9</v>
      </c>
      <c r="DK2" s="20" t="s">
        <v>10</v>
      </c>
      <c r="DL2" s="20" t="s">
        <v>10</v>
      </c>
      <c r="DM2" s="20" t="s">
        <v>10</v>
      </c>
      <c r="DN2" s="20" t="s">
        <v>10</v>
      </c>
      <c r="DO2" s="20" t="s">
        <v>10</v>
      </c>
      <c r="DP2" s="20" t="s">
        <v>9</v>
      </c>
      <c r="DQ2" s="20" t="s">
        <v>9</v>
      </c>
      <c r="DR2" s="20" t="s">
        <v>10</v>
      </c>
      <c r="DS2" s="20" t="s">
        <v>10</v>
      </c>
      <c r="DT2" s="20" t="s">
        <v>10</v>
      </c>
      <c r="DU2" s="20" t="s">
        <v>10</v>
      </c>
      <c r="DV2" s="20" t="s">
        <v>10</v>
      </c>
      <c r="DW2" s="20" t="s">
        <v>9</v>
      </c>
      <c r="DX2" s="20" t="s">
        <v>9</v>
      </c>
      <c r="DY2" s="20" t="s">
        <v>10</v>
      </c>
      <c r="DZ2" s="20" t="s">
        <v>9</v>
      </c>
      <c r="EA2" s="20" t="s">
        <v>10</v>
      </c>
      <c r="EB2" s="20" t="s">
        <v>10</v>
      </c>
      <c r="EC2" s="20" t="s">
        <v>11</v>
      </c>
      <c r="ED2" s="20" t="s">
        <v>9</v>
      </c>
      <c r="EE2" s="20" t="s">
        <v>9</v>
      </c>
      <c r="EF2" s="20" t="s">
        <v>11</v>
      </c>
      <c r="EG2" s="20" t="s">
        <v>9</v>
      </c>
      <c r="EH2" s="20" t="s">
        <v>10</v>
      </c>
      <c r="EI2" s="20" t="s">
        <v>9</v>
      </c>
      <c r="EJ2" s="20" t="s">
        <v>10</v>
      </c>
      <c r="EK2" s="20" t="s">
        <v>9</v>
      </c>
      <c r="EL2" s="20" t="s">
        <v>9</v>
      </c>
      <c r="EM2" s="20" t="s">
        <v>10</v>
      </c>
      <c r="EN2" s="20" t="s">
        <v>10</v>
      </c>
      <c r="EO2" s="20" t="s">
        <v>10</v>
      </c>
      <c r="EP2" s="20" t="s">
        <v>10</v>
      </c>
      <c r="EQ2" s="20" t="s">
        <v>10</v>
      </c>
      <c r="ER2" s="20" t="s">
        <v>9</v>
      </c>
      <c r="ES2" s="20" t="s">
        <v>9</v>
      </c>
      <c r="ET2" s="20" t="s">
        <v>10</v>
      </c>
      <c r="EU2" s="20" t="s">
        <v>10</v>
      </c>
      <c r="EV2" s="20" t="s">
        <v>10</v>
      </c>
      <c r="EW2" s="20" t="s">
        <v>10</v>
      </c>
      <c r="EX2" s="20" t="s">
        <v>10</v>
      </c>
      <c r="EY2" s="20" t="s">
        <v>9</v>
      </c>
      <c r="EZ2" s="20" t="s">
        <v>9</v>
      </c>
      <c r="FA2" s="20" t="s">
        <v>10</v>
      </c>
      <c r="FB2" s="20" t="s">
        <v>10</v>
      </c>
      <c r="FC2" s="20" t="s">
        <v>10</v>
      </c>
      <c r="FD2" s="20" t="s">
        <v>11</v>
      </c>
      <c r="FE2" s="20" t="s">
        <v>11</v>
      </c>
      <c r="FF2" s="20" t="s">
        <v>9</v>
      </c>
      <c r="FG2" s="20" t="s">
        <v>9</v>
      </c>
      <c r="FH2" s="20" t="s">
        <v>11</v>
      </c>
      <c r="FI2" s="20" t="s">
        <v>10</v>
      </c>
      <c r="FJ2" s="20" t="s">
        <v>10</v>
      </c>
      <c r="FK2" s="20" t="s">
        <v>10</v>
      </c>
      <c r="FL2" s="20" t="s">
        <v>10</v>
      </c>
      <c r="FM2" s="20" t="s">
        <v>9</v>
      </c>
      <c r="FN2" s="20" t="s">
        <v>9</v>
      </c>
      <c r="FO2" s="20" t="s">
        <v>10</v>
      </c>
      <c r="FP2" s="20" t="s">
        <v>10</v>
      </c>
      <c r="FQ2" s="20" t="s">
        <v>10</v>
      </c>
      <c r="FR2" s="20" t="s">
        <v>10</v>
      </c>
      <c r="FS2" s="20" t="s">
        <v>10</v>
      </c>
      <c r="FT2" s="20" t="s">
        <v>9</v>
      </c>
      <c r="FU2" s="20" t="s">
        <v>9</v>
      </c>
      <c r="FV2" s="20" t="s">
        <v>10</v>
      </c>
      <c r="FW2" s="20" t="s">
        <v>10</v>
      </c>
      <c r="FX2" s="20" t="s">
        <v>10</v>
      </c>
      <c r="FY2" s="20" t="s">
        <v>13</v>
      </c>
      <c r="FZ2" s="20" t="s">
        <v>12</v>
      </c>
      <c r="GA2" s="20" t="s">
        <v>9</v>
      </c>
      <c r="GB2" s="20" t="s">
        <v>9</v>
      </c>
      <c r="GC2" s="20" t="s">
        <v>12</v>
      </c>
      <c r="GD2" s="20" t="s">
        <v>13</v>
      </c>
      <c r="GE2" s="20" t="s">
        <v>12</v>
      </c>
      <c r="GF2" s="20" t="s">
        <v>13</v>
      </c>
      <c r="GG2" s="20" t="s">
        <v>12</v>
      </c>
      <c r="GH2" s="20" t="s">
        <v>46</v>
      </c>
      <c r="GI2" s="20" t="s">
        <v>9</v>
      </c>
      <c r="GJ2" s="20" t="s">
        <v>13</v>
      </c>
      <c r="GK2" s="20" t="s">
        <v>12</v>
      </c>
      <c r="GL2" s="20" t="s">
        <v>13</v>
      </c>
      <c r="GM2" s="20" t="s">
        <v>12</v>
      </c>
      <c r="GN2" s="20" t="s">
        <v>13</v>
      </c>
      <c r="GO2" s="20" t="s">
        <v>9</v>
      </c>
      <c r="GP2" s="20" t="s">
        <v>9</v>
      </c>
      <c r="GQ2" s="20" t="s">
        <v>13</v>
      </c>
      <c r="GR2" s="20" t="s">
        <v>12</v>
      </c>
      <c r="GS2" s="20" t="s">
        <v>13</v>
      </c>
      <c r="GT2" s="20" t="s">
        <v>12</v>
      </c>
      <c r="GU2" s="20" t="s">
        <v>13</v>
      </c>
      <c r="GV2" s="20" t="s">
        <v>9</v>
      </c>
      <c r="GW2" s="20" t="s">
        <v>9</v>
      </c>
      <c r="GX2" s="20" t="s">
        <v>12</v>
      </c>
      <c r="GY2" s="20" t="s">
        <v>12</v>
      </c>
      <c r="GZ2" s="20" t="s">
        <v>12</v>
      </c>
      <c r="HA2" s="20" t="s">
        <v>12</v>
      </c>
      <c r="HB2" s="20" t="s">
        <v>12</v>
      </c>
      <c r="HC2" s="20" t="s">
        <v>9</v>
      </c>
      <c r="HD2" s="20" t="s">
        <v>9</v>
      </c>
      <c r="HE2" s="20" t="s">
        <v>13</v>
      </c>
      <c r="HF2" s="20" t="s">
        <v>12</v>
      </c>
      <c r="HG2" s="20" t="s">
        <v>13</v>
      </c>
      <c r="HH2" s="20" t="s">
        <v>12</v>
      </c>
      <c r="HI2" s="20" t="s">
        <v>13</v>
      </c>
      <c r="HJ2" s="20" t="s">
        <v>9</v>
      </c>
      <c r="HK2" s="20" t="s">
        <v>9</v>
      </c>
      <c r="HL2" s="20" t="s">
        <v>13</v>
      </c>
      <c r="HM2" s="20" t="s">
        <v>12</v>
      </c>
      <c r="HN2" s="20" t="s">
        <v>13</v>
      </c>
      <c r="HO2" s="20" t="s">
        <v>12</v>
      </c>
      <c r="HP2" s="20" t="s">
        <v>13</v>
      </c>
      <c r="HQ2" s="20" t="s">
        <v>9</v>
      </c>
      <c r="HR2" s="20" t="s">
        <v>9</v>
      </c>
      <c r="HS2" s="20" t="s">
        <v>13</v>
      </c>
      <c r="HT2" s="20" t="s">
        <v>12</v>
      </c>
      <c r="HU2" s="20" t="s">
        <v>13</v>
      </c>
      <c r="HV2" s="20" t="s">
        <v>12</v>
      </c>
      <c r="HW2" s="20" t="s">
        <v>13</v>
      </c>
      <c r="HX2" s="20" t="s">
        <v>9</v>
      </c>
      <c r="HY2" s="20" t="s">
        <v>9</v>
      </c>
      <c r="HZ2" s="20" t="s">
        <v>13</v>
      </c>
      <c r="IA2" s="20" t="s">
        <v>13</v>
      </c>
      <c r="IB2" s="20" t="s">
        <v>9</v>
      </c>
      <c r="IC2" s="20" t="s">
        <v>11</v>
      </c>
      <c r="ID2" s="20" t="s">
        <v>11</v>
      </c>
      <c r="IE2" s="20" t="s">
        <v>9</v>
      </c>
      <c r="IF2" s="20" t="s">
        <v>9</v>
      </c>
      <c r="IG2" s="20" t="s">
        <v>11</v>
      </c>
      <c r="IH2" s="20" t="s">
        <v>12</v>
      </c>
      <c r="II2" s="20" t="s">
        <v>13</v>
      </c>
      <c r="IJ2" s="20" t="s">
        <v>12</v>
      </c>
      <c r="IK2" s="20" t="s">
        <v>12</v>
      </c>
      <c r="IL2" s="20" t="s">
        <v>9</v>
      </c>
      <c r="IM2" s="20" t="s">
        <v>9</v>
      </c>
      <c r="IN2" s="20" t="s">
        <v>13</v>
      </c>
      <c r="IO2" s="20" t="s">
        <v>12</v>
      </c>
      <c r="IP2" s="20" t="s">
        <v>12</v>
      </c>
      <c r="IQ2" s="20" t="s">
        <v>13</v>
      </c>
      <c r="IR2" s="20" t="s">
        <v>12</v>
      </c>
      <c r="IS2" s="20" t="s">
        <v>9</v>
      </c>
      <c r="IT2" s="20" t="s">
        <v>9</v>
      </c>
      <c r="IU2" s="20" t="s">
        <v>13</v>
      </c>
      <c r="IV2" s="20" t="s">
        <v>12</v>
      </c>
      <c r="IW2" s="20" t="s">
        <v>12</v>
      </c>
      <c r="IX2" s="20" t="s">
        <v>13</v>
      </c>
      <c r="IY2" s="20" t="s">
        <v>12</v>
      </c>
      <c r="IZ2" s="20" t="s">
        <v>9</v>
      </c>
      <c r="JA2" s="20" t="s">
        <v>9</v>
      </c>
      <c r="JB2" s="20" t="s">
        <v>13</v>
      </c>
      <c r="JC2" s="20" t="s">
        <v>13</v>
      </c>
      <c r="JD2" s="20" t="s">
        <v>12</v>
      </c>
      <c r="JE2" s="20" t="s">
        <v>13</v>
      </c>
      <c r="JF2" s="20" t="s">
        <v>12</v>
      </c>
      <c r="JG2" s="20" t="s">
        <v>9</v>
      </c>
      <c r="JH2" s="20" t="s">
        <v>9</v>
      </c>
      <c r="JI2" s="20" t="s">
        <v>13</v>
      </c>
      <c r="JJ2" s="20" t="s">
        <v>13</v>
      </c>
      <c r="JK2" s="20" t="s">
        <v>13</v>
      </c>
      <c r="JL2" s="20" t="s">
        <v>12</v>
      </c>
      <c r="JM2" s="20" t="s">
        <v>12</v>
      </c>
      <c r="JN2" s="20" t="s">
        <v>9</v>
      </c>
      <c r="JO2" s="20" t="s">
        <v>9</v>
      </c>
      <c r="JP2" s="20" t="s">
        <v>13</v>
      </c>
      <c r="JQ2" s="20" t="s">
        <v>13</v>
      </c>
      <c r="JR2" s="20" t="s">
        <v>13</v>
      </c>
      <c r="JS2" s="20" t="s">
        <v>13</v>
      </c>
      <c r="JT2" s="20" t="s">
        <v>12</v>
      </c>
      <c r="JU2" s="20" t="s">
        <v>9</v>
      </c>
      <c r="JV2" s="20" t="s">
        <v>9</v>
      </c>
      <c r="JW2" s="20" t="s">
        <v>11</v>
      </c>
      <c r="JX2" s="20" t="s">
        <v>11</v>
      </c>
      <c r="JY2" s="20" t="s">
        <v>11</v>
      </c>
      <c r="JZ2" s="20" t="s">
        <v>11</v>
      </c>
      <c r="KA2" s="20" t="s">
        <v>11</v>
      </c>
      <c r="KB2" s="20" t="s">
        <v>9</v>
      </c>
      <c r="KC2" s="20" t="s">
        <v>9</v>
      </c>
      <c r="KD2" s="20" t="s">
        <v>13</v>
      </c>
      <c r="KE2" s="20" t="s">
        <v>12</v>
      </c>
      <c r="KF2" s="20" t="s">
        <v>12</v>
      </c>
      <c r="KG2" s="20" t="s">
        <v>13</v>
      </c>
      <c r="KH2" s="20" t="s">
        <v>13</v>
      </c>
      <c r="KI2" s="20" t="s">
        <v>9</v>
      </c>
      <c r="KJ2" s="20" t="s">
        <v>9</v>
      </c>
      <c r="KK2" s="20" t="s">
        <v>13</v>
      </c>
      <c r="KL2" s="20" t="s">
        <v>12</v>
      </c>
      <c r="KM2" s="20" t="s">
        <v>12</v>
      </c>
      <c r="KN2" s="20" t="s">
        <v>13</v>
      </c>
      <c r="KO2" s="20" t="s">
        <v>11</v>
      </c>
      <c r="KP2" s="20" t="s">
        <v>9</v>
      </c>
      <c r="KQ2" s="20" t="s">
        <v>9</v>
      </c>
      <c r="KR2" s="20" t="s">
        <v>13</v>
      </c>
      <c r="KS2" s="20" t="s">
        <v>12</v>
      </c>
      <c r="KT2" s="20" t="s">
        <v>12</v>
      </c>
      <c r="KU2" s="20" t="s">
        <v>13</v>
      </c>
      <c r="KV2" s="20" t="s">
        <v>12</v>
      </c>
      <c r="KW2" s="20" t="s">
        <v>9</v>
      </c>
      <c r="KX2" s="20" t="s">
        <v>9</v>
      </c>
      <c r="KY2" s="20" t="s">
        <v>11</v>
      </c>
      <c r="KZ2" s="20" t="s">
        <v>12</v>
      </c>
      <c r="LA2" s="20" t="s">
        <v>12</v>
      </c>
      <c r="LB2" s="20" t="s">
        <v>9</v>
      </c>
      <c r="LC2" s="20" t="s">
        <v>13</v>
      </c>
      <c r="LD2" s="20" t="s">
        <v>9</v>
      </c>
      <c r="LE2" s="20" t="s">
        <v>9</v>
      </c>
      <c r="LF2" s="20" t="s">
        <v>13</v>
      </c>
      <c r="LG2" s="20" t="s">
        <v>12</v>
      </c>
      <c r="LH2" s="20" t="s">
        <v>13</v>
      </c>
      <c r="LI2" s="20" t="s">
        <v>13</v>
      </c>
      <c r="LJ2" s="20" t="s">
        <v>12</v>
      </c>
      <c r="LK2" s="20" t="s">
        <v>9</v>
      </c>
      <c r="LL2" s="20" t="s">
        <v>9</v>
      </c>
      <c r="LM2" s="20" t="s">
        <v>13</v>
      </c>
      <c r="LN2" s="20" t="s">
        <v>12</v>
      </c>
      <c r="LO2" s="20" t="s">
        <v>12</v>
      </c>
      <c r="LP2" s="20" t="s">
        <v>13</v>
      </c>
      <c r="LQ2" s="20" t="s">
        <v>12</v>
      </c>
      <c r="LR2" s="20" t="s">
        <v>9</v>
      </c>
      <c r="LS2" s="20" t="s">
        <v>9</v>
      </c>
      <c r="LT2" s="20" t="s">
        <v>13</v>
      </c>
      <c r="LU2" s="20" t="s">
        <v>12</v>
      </c>
      <c r="LV2" s="20" t="s">
        <v>12</v>
      </c>
      <c r="LW2" s="20" t="s">
        <v>13</v>
      </c>
      <c r="LX2" s="20" t="s">
        <v>12</v>
      </c>
      <c r="LY2" s="20" t="s">
        <v>46</v>
      </c>
      <c r="LZ2" s="20" t="s">
        <v>9</v>
      </c>
      <c r="MA2" s="20" t="s">
        <v>13</v>
      </c>
      <c r="MB2" s="20" t="s">
        <v>12</v>
      </c>
      <c r="MC2" s="20" t="s">
        <v>12</v>
      </c>
      <c r="MD2" s="20" t="s">
        <v>13</v>
      </c>
      <c r="ME2" s="20" t="s">
        <v>12</v>
      </c>
      <c r="MF2" s="20" t="s">
        <v>9</v>
      </c>
      <c r="MG2" s="20" t="s">
        <v>9</v>
      </c>
      <c r="MH2" s="20" t="s">
        <v>13</v>
      </c>
      <c r="MI2" s="20" t="s">
        <v>12</v>
      </c>
      <c r="MJ2" s="20" t="s">
        <v>12</v>
      </c>
      <c r="MK2" s="20" t="s">
        <v>13</v>
      </c>
      <c r="ML2" s="20" t="s">
        <v>12</v>
      </c>
      <c r="MM2" s="20" t="s">
        <v>9</v>
      </c>
      <c r="MN2" s="20" t="s">
        <v>9</v>
      </c>
      <c r="MO2" s="20" t="s">
        <v>13</v>
      </c>
      <c r="MP2" s="20" t="s">
        <v>12</v>
      </c>
      <c r="MQ2" s="20" t="s">
        <v>12</v>
      </c>
      <c r="MR2" s="20" t="s">
        <v>28</v>
      </c>
      <c r="MS2" s="20" t="s">
        <v>12</v>
      </c>
      <c r="MT2" s="20" t="s">
        <v>9</v>
      </c>
      <c r="MU2" s="20" t="s">
        <v>9</v>
      </c>
      <c r="MV2" s="20" t="s">
        <v>13</v>
      </c>
      <c r="MW2" s="20" t="s">
        <v>12</v>
      </c>
      <c r="MX2" s="20" t="s">
        <v>12</v>
      </c>
      <c r="MY2" s="20" t="s">
        <v>13</v>
      </c>
      <c r="MZ2" s="20" t="s">
        <v>12</v>
      </c>
      <c r="NA2" s="20" t="s">
        <v>9</v>
      </c>
      <c r="NB2" s="20" t="s">
        <v>9</v>
      </c>
      <c r="NC2" s="20" t="s">
        <v>13</v>
      </c>
      <c r="ND2" s="20" t="s">
        <v>9</v>
      </c>
      <c r="NE2" s="20" t="s">
        <v>12</v>
      </c>
      <c r="NF2" s="20" t="s">
        <v>13</v>
      </c>
      <c r="NG2" s="20" t="s">
        <v>12</v>
      </c>
      <c r="NH2" s="20" t="s">
        <v>46</v>
      </c>
      <c r="NI2" s="20" t="s">
        <v>9</v>
      </c>
      <c r="NJ2" s="20" t="s">
        <v>11</v>
      </c>
      <c r="NK2" s="20" t="s">
        <v>14</v>
      </c>
      <c r="NL2" s="20" t="s">
        <v>11</v>
      </c>
      <c r="NM2" s="20" t="s">
        <v>11</v>
      </c>
      <c r="NN2" s="20" t="s">
        <v>11</v>
      </c>
      <c r="NO2" s="20" t="s">
        <v>9</v>
      </c>
      <c r="NP2" s="20" t="s">
        <v>9</v>
      </c>
      <c r="NQ2" s="20" t="s">
        <v>11</v>
      </c>
      <c r="NR2" s="20" t="s">
        <v>11</v>
      </c>
      <c r="NS2" s="20" t="s">
        <v>11</v>
      </c>
      <c r="NT2" s="20" t="s">
        <v>11</v>
      </c>
      <c r="NU2" s="20" t="s">
        <v>11</v>
      </c>
      <c r="NV2" s="20" t="s">
        <v>9</v>
      </c>
      <c r="NW2" s="20" t="s">
        <v>9</v>
      </c>
      <c r="NX2" s="20" t="s">
        <v>28</v>
      </c>
      <c r="NY2" s="20" t="s">
        <v>13</v>
      </c>
      <c r="NZ2" s="20" t="s">
        <v>12</v>
      </c>
      <c r="OA2" s="20" t="s">
        <v>13</v>
      </c>
      <c r="OB2" s="20" t="s">
        <v>12</v>
      </c>
      <c r="OC2" s="20" t="s">
        <v>9</v>
      </c>
      <c r="OD2" s="20" t="s">
        <v>9</v>
      </c>
      <c r="OE2" s="20" t="s">
        <v>13</v>
      </c>
      <c r="OF2" s="20" t="s">
        <v>12</v>
      </c>
      <c r="OG2" s="20" t="s">
        <v>13</v>
      </c>
      <c r="OH2" s="20" t="s">
        <v>11</v>
      </c>
      <c r="OI2" s="20" t="s">
        <v>11</v>
      </c>
      <c r="OJ2" s="20" t="s">
        <v>9</v>
      </c>
      <c r="OK2" s="20" t="s">
        <v>9</v>
      </c>
      <c r="OL2" s="20" t="s">
        <v>11</v>
      </c>
      <c r="OM2" s="20" t="s">
        <v>11</v>
      </c>
      <c r="ON2" s="20" t="s">
        <v>12</v>
      </c>
      <c r="OO2" s="20" t="s">
        <v>13</v>
      </c>
      <c r="OP2" s="20" t="s">
        <v>12</v>
      </c>
      <c r="OQ2" s="20" t="s">
        <v>9</v>
      </c>
      <c r="OR2" s="20" t="s">
        <v>9</v>
      </c>
      <c r="OS2" s="20" t="s">
        <v>28</v>
      </c>
      <c r="OT2" s="20" t="s">
        <v>12</v>
      </c>
      <c r="OU2" s="20" t="s">
        <v>12</v>
      </c>
      <c r="OV2" s="20" t="s">
        <v>13</v>
      </c>
      <c r="OW2" s="20" t="s">
        <v>12</v>
      </c>
      <c r="OX2" s="20" t="s">
        <v>9</v>
      </c>
      <c r="OY2" s="20" t="s">
        <v>9</v>
      </c>
      <c r="OZ2" s="20" t="s">
        <v>13</v>
      </c>
      <c r="PA2" s="20" t="s">
        <v>12</v>
      </c>
      <c r="PB2" s="20" t="s">
        <v>12</v>
      </c>
      <c r="PC2" s="20" t="s">
        <v>13</v>
      </c>
      <c r="PD2" s="20" t="s">
        <v>12</v>
      </c>
      <c r="PE2" s="20" t="s">
        <v>9</v>
      </c>
      <c r="PF2" s="20" t="s">
        <v>9</v>
      </c>
      <c r="PG2" s="20" t="s">
        <v>13</v>
      </c>
      <c r="PH2" s="20" t="s">
        <v>13</v>
      </c>
      <c r="PI2" s="20" t="s">
        <v>12</v>
      </c>
      <c r="PJ2" s="20" t="s">
        <v>13</v>
      </c>
      <c r="PK2" s="20" t="s">
        <v>11</v>
      </c>
      <c r="PL2" s="20" t="s">
        <v>9</v>
      </c>
      <c r="PM2" s="20" t="s">
        <v>9</v>
      </c>
      <c r="PN2" s="20" t="s">
        <v>13</v>
      </c>
      <c r="PO2" s="20" t="s">
        <v>12</v>
      </c>
      <c r="PP2" s="20" t="s">
        <v>12</v>
      </c>
      <c r="PQ2" s="20" t="s">
        <v>13</v>
      </c>
      <c r="PR2" s="20" t="s">
        <v>12</v>
      </c>
      <c r="PS2" s="20" t="s">
        <v>104</v>
      </c>
      <c r="PT2" s="20" t="s">
        <v>9</v>
      </c>
      <c r="PU2" s="20" t="s">
        <v>71</v>
      </c>
      <c r="PV2" s="20" t="s">
        <v>13</v>
      </c>
      <c r="PW2" s="20" t="s">
        <v>12</v>
      </c>
      <c r="PX2" s="20" t="s">
        <v>13</v>
      </c>
      <c r="PY2" s="20" t="s">
        <v>12</v>
      </c>
      <c r="PZ2" s="20" t="s">
        <v>9</v>
      </c>
      <c r="QA2" s="20" t="s">
        <v>9</v>
      </c>
      <c r="QB2" s="20" t="s">
        <v>13</v>
      </c>
      <c r="QC2" s="20" t="s">
        <v>12</v>
      </c>
      <c r="QD2" s="20" t="s">
        <v>12</v>
      </c>
      <c r="QE2" s="20" t="s">
        <v>13</v>
      </c>
      <c r="QF2" s="20" t="s">
        <v>12</v>
      </c>
      <c r="QG2" s="20" t="s">
        <v>9</v>
      </c>
      <c r="QH2" s="20" t="s">
        <v>9</v>
      </c>
      <c r="QI2" s="20" t="s">
        <v>13</v>
      </c>
      <c r="QJ2" s="20" t="s">
        <v>12</v>
      </c>
      <c r="QK2" s="20" t="s">
        <v>12</v>
      </c>
      <c r="QL2" s="20" t="s">
        <v>13</v>
      </c>
      <c r="QM2" s="20" t="s">
        <v>11</v>
      </c>
      <c r="QN2" s="20" t="s">
        <v>9</v>
      </c>
      <c r="QO2" s="20" t="s">
        <v>9</v>
      </c>
      <c r="QP2" s="20" t="s">
        <v>11</v>
      </c>
      <c r="QQ2" s="20" t="s">
        <v>13</v>
      </c>
      <c r="QR2" s="20" t="s">
        <v>12</v>
      </c>
      <c r="QS2" s="20" t="s">
        <v>13</v>
      </c>
      <c r="QT2" s="20" t="s">
        <v>12</v>
      </c>
      <c r="QU2" s="20" t="s">
        <v>9</v>
      </c>
      <c r="QV2" s="20" t="s">
        <v>9</v>
      </c>
      <c r="QW2" s="20" t="s">
        <v>13</v>
      </c>
      <c r="QX2" s="20" t="s">
        <v>12</v>
      </c>
      <c r="QY2" s="20" t="s">
        <v>12</v>
      </c>
      <c r="QZ2" s="20" t="s">
        <v>13</v>
      </c>
      <c r="RA2" s="20" t="s">
        <v>12</v>
      </c>
      <c r="RB2" s="20" t="s">
        <v>9</v>
      </c>
      <c r="RC2" s="20" t="s">
        <v>9</v>
      </c>
      <c r="RD2" s="20" t="s">
        <v>13</v>
      </c>
      <c r="RE2" s="20" t="s">
        <v>12</v>
      </c>
      <c r="RF2" s="20" t="s">
        <v>12</v>
      </c>
      <c r="RG2" s="20" t="s">
        <v>13</v>
      </c>
      <c r="RH2" s="20" t="s">
        <v>12</v>
      </c>
      <c r="RI2" s="20" t="s">
        <v>9</v>
      </c>
      <c r="RJ2" s="20" t="s">
        <v>9</v>
      </c>
      <c r="RK2" s="20" t="s">
        <v>13</v>
      </c>
      <c r="RL2" s="20" t="s">
        <v>12</v>
      </c>
      <c r="RM2" s="20" t="s">
        <v>12</v>
      </c>
      <c r="RN2" s="20" t="s">
        <v>13</v>
      </c>
      <c r="RO2" s="20" t="s">
        <v>28</v>
      </c>
      <c r="RP2" s="20" t="s">
        <v>9</v>
      </c>
      <c r="RQ2" s="20" t="s">
        <v>9</v>
      </c>
      <c r="RR2" s="20" t="s">
        <v>9</v>
      </c>
      <c r="RS2" s="20" t="s">
        <v>12</v>
      </c>
      <c r="RT2" s="20" t="s">
        <v>12</v>
      </c>
      <c r="RU2" s="20" t="s">
        <v>13</v>
      </c>
      <c r="RV2" s="20" t="s">
        <v>12</v>
      </c>
      <c r="RW2" s="20" t="s">
        <v>9</v>
      </c>
      <c r="RX2" s="20" t="s">
        <v>9</v>
      </c>
      <c r="RY2" s="20" t="s">
        <v>13</v>
      </c>
      <c r="RZ2" s="20" t="s">
        <v>12</v>
      </c>
      <c r="SA2" s="20" t="s">
        <v>9</v>
      </c>
      <c r="SB2" s="20" t="s">
        <v>13</v>
      </c>
      <c r="SC2" s="20" t="s">
        <v>12</v>
      </c>
      <c r="SD2" s="20" t="s">
        <v>9</v>
      </c>
      <c r="SE2" s="20" t="s">
        <v>9</v>
      </c>
      <c r="SF2" s="20" t="s">
        <v>13</v>
      </c>
      <c r="SG2" s="20" t="s">
        <v>12</v>
      </c>
      <c r="SH2" s="20" t="s">
        <v>9</v>
      </c>
      <c r="SI2" s="20" t="s">
        <v>28</v>
      </c>
      <c r="SJ2" s="20" t="s">
        <v>13</v>
      </c>
      <c r="SK2" s="20" t="s">
        <v>9</v>
      </c>
      <c r="SL2" s="20" t="s">
        <v>9</v>
      </c>
      <c r="SM2" s="20" t="s">
        <v>13</v>
      </c>
      <c r="SN2" s="20" t="s">
        <v>12</v>
      </c>
      <c r="SO2" s="20" t="s">
        <v>12</v>
      </c>
      <c r="SP2" s="20" t="s">
        <v>13</v>
      </c>
      <c r="SQ2" s="20" t="s">
        <v>12</v>
      </c>
      <c r="SR2" s="20" t="s">
        <v>9</v>
      </c>
      <c r="SS2" s="20" t="s">
        <v>15</v>
      </c>
      <c r="ST2" s="20" t="s">
        <v>13</v>
      </c>
      <c r="SU2" s="20" t="s">
        <v>12</v>
      </c>
      <c r="SV2" s="20" t="s">
        <v>12</v>
      </c>
      <c r="SW2" s="20" t="s">
        <v>13</v>
      </c>
      <c r="SX2" s="20" t="s">
        <v>12</v>
      </c>
      <c r="SY2" s="20" t="s">
        <v>9</v>
      </c>
      <c r="SZ2" s="20" t="s">
        <v>9</v>
      </c>
      <c r="TA2" s="20" t="s">
        <v>13</v>
      </c>
      <c r="TB2" s="20" t="s">
        <v>12</v>
      </c>
      <c r="TC2" s="20" t="s">
        <v>13</v>
      </c>
      <c r="TD2" s="20" t="s">
        <v>9</v>
      </c>
      <c r="TE2" s="20" t="s">
        <v>13</v>
      </c>
      <c r="TF2" s="20" t="s">
        <v>9</v>
      </c>
      <c r="TG2" s="20" t="s">
        <v>9</v>
      </c>
      <c r="TH2" s="20" t="s">
        <v>13</v>
      </c>
      <c r="TI2" s="20" t="s">
        <v>12</v>
      </c>
      <c r="TJ2" s="20" t="s">
        <v>12</v>
      </c>
      <c r="TK2" s="20" t="s">
        <v>13</v>
      </c>
      <c r="TL2" s="20" t="s">
        <v>28</v>
      </c>
      <c r="TM2" s="20" t="s">
        <v>9</v>
      </c>
      <c r="TN2" s="20" t="s">
        <v>9</v>
      </c>
      <c r="TO2" s="20" t="s">
        <v>28</v>
      </c>
      <c r="TP2" s="20" t="s">
        <v>12</v>
      </c>
      <c r="TQ2" s="20" t="s">
        <v>12</v>
      </c>
      <c r="TR2" s="20" t="s">
        <v>13</v>
      </c>
      <c r="TS2" s="20" t="s">
        <v>12</v>
      </c>
      <c r="TT2" s="20" t="s">
        <v>9</v>
      </c>
      <c r="TU2" s="20" t="s">
        <v>9</v>
      </c>
      <c r="TV2" s="20" t="s">
        <v>13</v>
      </c>
      <c r="TW2" s="20" t="s">
        <v>12</v>
      </c>
      <c r="TX2" s="20" t="s">
        <v>12</v>
      </c>
      <c r="TY2" s="20" t="s">
        <v>13</v>
      </c>
      <c r="TZ2" s="20" t="s">
        <v>12</v>
      </c>
      <c r="UA2" s="20" t="s">
        <v>105</v>
      </c>
      <c r="UB2" s="20" t="s">
        <v>9</v>
      </c>
      <c r="UC2" s="20" t="s">
        <v>13</v>
      </c>
      <c r="UD2" s="20" t="s">
        <v>12</v>
      </c>
      <c r="UE2" s="20" t="s">
        <v>12</v>
      </c>
      <c r="UF2" s="20" t="s">
        <v>13</v>
      </c>
      <c r="UG2" s="20" t="s">
        <v>12</v>
      </c>
      <c r="UH2" s="20" t="s">
        <v>9</v>
      </c>
      <c r="UI2" s="20" t="s">
        <v>105</v>
      </c>
      <c r="UJ2" s="20" t="s">
        <v>13</v>
      </c>
      <c r="UK2" s="20" t="s">
        <v>12</v>
      </c>
      <c r="UL2" s="20" t="s">
        <v>12</v>
      </c>
      <c r="UM2" s="20" t="s">
        <v>11</v>
      </c>
      <c r="UN2" s="20" t="s">
        <v>12</v>
      </c>
      <c r="UO2" s="20" t="s">
        <v>9</v>
      </c>
      <c r="UP2" s="20" t="s">
        <v>9</v>
      </c>
      <c r="UQ2" s="20" t="s">
        <v>12</v>
      </c>
      <c r="UR2" s="20" t="s">
        <v>12</v>
      </c>
      <c r="US2" s="20" t="s">
        <v>12</v>
      </c>
      <c r="UT2" s="20" t="s">
        <v>12</v>
      </c>
      <c r="UU2" s="20" t="s">
        <v>11</v>
      </c>
      <c r="UV2" s="20" t="s">
        <v>16</v>
      </c>
      <c r="UW2" s="20" t="s">
        <v>9</v>
      </c>
      <c r="UX2" s="20" t="s">
        <v>12</v>
      </c>
      <c r="UY2" s="20" t="s">
        <v>12</v>
      </c>
      <c r="UZ2" s="20" t="s">
        <v>12</v>
      </c>
      <c r="VA2" s="20" t="s">
        <v>13</v>
      </c>
      <c r="VB2" s="20" t="s">
        <v>12</v>
      </c>
      <c r="VC2" s="20" t="s">
        <v>9</v>
      </c>
      <c r="VD2" s="20" t="s">
        <v>9</v>
      </c>
      <c r="VE2" s="20" t="s">
        <v>13</v>
      </c>
      <c r="VF2" s="20" t="s">
        <v>12</v>
      </c>
      <c r="VG2" s="20" t="s">
        <v>13</v>
      </c>
      <c r="VH2" s="20" t="s">
        <v>11</v>
      </c>
      <c r="VI2" s="20" t="s">
        <v>45</v>
      </c>
      <c r="VJ2" s="20" t="s">
        <v>9</v>
      </c>
      <c r="VK2" s="20" t="s">
        <v>9</v>
      </c>
      <c r="VL2" s="20" t="s">
        <v>13</v>
      </c>
      <c r="VM2" s="20" t="s">
        <v>12</v>
      </c>
      <c r="VN2" s="20" t="s">
        <v>12</v>
      </c>
      <c r="VO2" s="20" t="s">
        <v>13</v>
      </c>
      <c r="VP2" s="20" t="s">
        <v>12</v>
      </c>
      <c r="VQ2" s="20" t="s">
        <v>9</v>
      </c>
      <c r="VR2" s="20" t="s">
        <v>9</v>
      </c>
      <c r="VS2" s="20" t="s">
        <v>13</v>
      </c>
      <c r="VT2" s="20" t="s">
        <v>12</v>
      </c>
      <c r="VU2" s="20" t="s">
        <v>12</v>
      </c>
      <c r="VV2" s="20" t="s">
        <v>13</v>
      </c>
      <c r="VW2" s="20" t="s">
        <v>12</v>
      </c>
      <c r="VX2" s="20" t="s">
        <v>9</v>
      </c>
      <c r="VY2" s="20" t="s">
        <v>17</v>
      </c>
      <c r="VZ2" s="20" t="s">
        <v>13</v>
      </c>
      <c r="WA2" s="20" t="s">
        <v>12</v>
      </c>
      <c r="WB2" s="20" t="s">
        <v>12</v>
      </c>
      <c r="WC2" s="20" t="s">
        <v>9</v>
      </c>
      <c r="WD2" s="20" t="s">
        <v>12</v>
      </c>
      <c r="WE2" s="20" t="s">
        <v>18</v>
      </c>
      <c r="WF2" s="20" t="s">
        <v>9</v>
      </c>
      <c r="WG2" s="20" t="s">
        <v>13</v>
      </c>
      <c r="WH2" s="20" t="s">
        <v>13</v>
      </c>
      <c r="WI2" s="20" t="s">
        <v>11</v>
      </c>
      <c r="WJ2" s="20" t="s">
        <v>11</v>
      </c>
      <c r="WK2" s="20" t="s">
        <v>11</v>
      </c>
      <c r="WL2" s="20" t="s">
        <v>9</v>
      </c>
      <c r="WM2" s="20" t="s">
        <v>9</v>
      </c>
      <c r="WN2" s="20" t="s">
        <v>11</v>
      </c>
      <c r="WO2" s="20" t="s">
        <v>11</v>
      </c>
      <c r="WP2" s="20" t="s">
        <v>11</v>
      </c>
      <c r="WQ2" s="20" t="s">
        <v>13</v>
      </c>
      <c r="WR2" s="20" t="s">
        <v>12</v>
      </c>
      <c r="WS2" s="20" t="s">
        <v>9</v>
      </c>
      <c r="WT2" s="20" t="s">
        <v>9</v>
      </c>
      <c r="WU2" s="20" t="s">
        <v>13</v>
      </c>
      <c r="WV2" s="20" t="s">
        <v>12</v>
      </c>
      <c r="WW2" s="20" t="s">
        <v>12</v>
      </c>
      <c r="WX2" s="20" t="s">
        <v>12</v>
      </c>
      <c r="WY2" s="20" t="s">
        <v>13</v>
      </c>
      <c r="WZ2" s="20" t="s">
        <v>9</v>
      </c>
      <c r="XA2" s="20" t="s">
        <v>9</v>
      </c>
      <c r="XB2" s="20" t="s">
        <v>13</v>
      </c>
      <c r="XC2" s="20" t="s">
        <v>12</v>
      </c>
      <c r="XD2" s="20" t="s">
        <v>13</v>
      </c>
      <c r="XE2" s="20" t="s">
        <v>12</v>
      </c>
      <c r="XF2" s="20" t="s">
        <v>12</v>
      </c>
      <c r="XG2" s="20" t="s">
        <v>9</v>
      </c>
      <c r="XH2" s="20" t="s">
        <v>9</v>
      </c>
      <c r="XI2" s="20" t="s">
        <v>13</v>
      </c>
      <c r="XJ2" s="20" t="s">
        <v>12</v>
      </c>
      <c r="XK2" s="20" t="s">
        <v>12</v>
      </c>
      <c r="XL2" s="20" t="s">
        <v>13</v>
      </c>
      <c r="XM2" s="20" t="s">
        <v>12</v>
      </c>
      <c r="XN2" s="20" t="s">
        <v>19</v>
      </c>
      <c r="XO2" s="20" t="s">
        <v>9</v>
      </c>
      <c r="XP2" s="20" t="s">
        <v>13</v>
      </c>
      <c r="XQ2" s="20" t="s">
        <v>12</v>
      </c>
      <c r="XR2" s="20" t="s">
        <v>12</v>
      </c>
      <c r="XS2" s="20" t="s">
        <v>12</v>
      </c>
      <c r="XT2" s="20" t="s">
        <v>12</v>
      </c>
      <c r="XU2" s="20" t="s">
        <v>9</v>
      </c>
      <c r="XV2" s="20" t="s">
        <v>9</v>
      </c>
      <c r="XW2" s="20" t="s">
        <v>13</v>
      </c>
      <c r="XX2" s="20" t="s">
        <v>12</v>
      </c>
      <c r="XY2" s="20" t="s">
        <v>12</v>
      </c>
      <c r="XZ2" s="20" t="s">
        <v>13</v>
      </c>
      <c r="YA2" s="20" t="s">
        <v>12</v>
      </c>
      <c r="YB2" s="20" t="s">
        <v>106</v>
      </c>
      <c r="YC2" s="20" t="s">
        <v>9</v>
      </c>
      <c r="YD2" s="20" t="s">
        <v>13</v>
      </c>
      <c r="YE2" s="20" t="s">
        <v>12</v>
      </c>
      <c r="YF2" s="20" t="s">
        <v>12</v>
      </c>
      <c r="YG2" s="20" t="s">
        <v>13</v>
      </c>
      <c r="YH2" s="20" t="s">
        <v>12</v>
      </c>
      <c r="YI2" s="20" t="s">
        <v>9</v>
      </c>
      <c r="YJ2" s="20" t="s">
        <v>9</v>
      </c>
      <c r="YK2" s="20" t="s">
        <v>13</v>
      </c>
      <c r="YL2" s="20" t="s">
        <v>12</v>
      </c>
      <c r="YM2" s="20" t="s">
        <v>12</v>
      </c>
      <c r="YN2" s="20" t="s">
        <v>11</v>
      </c>
      <c r="YO2" s="20" t="s">
        <v>11</v>
      </c>
      <c r="YP2" s="20" t="s">
        <v>9</v>
      </c>
      <c r="YQ2" s="20" t="s">
        <v>9</v>
      </c>
      <c r="YR2" s="20" t="s">
        <v>11</v>
      </c>
      <c r="YS2" s="20" t="s">
        <v>11</v>
      </c>
      <c r="YT2" s="20" t="s">
        <v>11</v>
      </c>
      <c r="YU2" s="20" t="s">
        <v>11</v>
      </c>
      <c r="YV2" s="20" t="s">
        <v>11</v>
      </c>
      <c r="YW2" s="20" t="s">
        <v>9</v>
      </c>
      <c r="YX2" s="20" t="s">
        <v>9</v>
      </c>
      <c r="YY2" s="20" t="s">
        <v>13</v>
      </c>
      <c r="YZ2" s="20" t="s">
        <v>12</v>
      </c>
      <c r="ZA2" s="20" t="s">
        <v>12</v>
      </c>
      <c r="ZB2" s="20" t="s">
        <v>13</v>
      </c>
      <c r="ZC2" s="20" t="s">
        <v>15</v>
      </c>
      <c r="ZD2" s="20" t="s">
        <v>9</v>
      </c>
      <c r="ZE2" s="20" t="s">
        <v>9</v>
      </c>
      <c r="ZF2" s="20" t="s">
        <v>13</v>
      </c>
      <c r="ZG2" s="20" t="s">
        <v>12</v>
      </c>
      <c r="ZH2" s="20" t="s">
        <v>12</v>
      </c>
      <c r="ZI2" s="20" t="s">
        <v>13</v>
      </c>
      <c r="ZJ2" s="20" t="s">
        <v>12</v>
      </c>
      <c r="ZK2" s="20" t="s">
        <v>9</v>
      </c>
      <c r="ZL2" s="20" t="s">
        <v>9</v>
      </c>
      <c r="ZM2" s="20" t="s">
        <v>9</v>
      </c>
      <c r="ZN2" s="20" t="s">
        <v>13</v>
      </c>
      <c r="ZO2" s="20" t="s">
        <v>12</v>
      </c>
      <c r="ZP2" s="20" t="s">
        <v>13</v>
      </c>
      <c r="ZQ2" s="20" t="s">
        <v>12</v>
      </c>
      <c r="ZR2" s="20" t="s">
        <v>9</v>
      </c>
      <c r="ZS2" s="20" t="s">
        <v>9</v>
      </c>
      <c r="ZT2" s="20" t="s">
        <v>13</v>
      </c>
      <c r="ZU2" s="20" t="s">
        <v>12</v>
      </c>
      <c r="ZV2" s="20" t="s">
        <v>13</v>
      </c>
      <c r="ZW2" s="20" t="s">
        <v>13</v>
      </c>
      <c r="ZX2" s="20" t="s">
        <v>12</v>
      </c>
      <c r="ZY2" s="20" t="s">
        <v>9</v>
      </c>
      <c r="ZZ2" s="20" t="s">
        <v>9</v>
      </c>
      <c r="AAA2" s="20" t="s">
        <v>13</v>
      </c>
      <c r="AAB2" s="20" t="s">
        <v>12</v>
      </c>
      <c r="AAC2" s="20" t="s">
        <v>12</v>
      </c>
      <c r="AAD2" s="20" t="s">
        <v>13</v>
      </c>
      <c r="AAE2" s="20" t="s">
        <v>12</v>
      </c>
      <c r="AAF2" s="20" t="s">
        <v>9</v>
      </c>
      <c r="AAG2" s="20" t="s">
        <v>9</v>
      </c>
      <c r="AAH2" s="20" t="s">
        <v>13</v>
      </c>
      <c r="AAI2" s="20" t="s">
        <v>12</v>
      </c>
      <c r="AAJ2" s="21" t="s">
        <v>11</v>
      </c>
      <c r="AAK2" s="21" t="s">
        <v>11</v>
      </c>
      <c r="AAL2" s="20" t="s">
        <v>12</v>
      </c>
      <c r="AAM2" s="20" t="s">
        <v>9</v>
      </c>
      <c r="AAN2" s="20" t="s">
        <v>9</v>
      </c>
      <c r="AAO2" s="20" t="s">
        <v>13</v>
      </c>
      <c r="AAP2" s="20" t="s">
        <v>12</v>
      </c>
      <c r="AAQ2" s="20" t="s">
        <v>12</v>
      </c>
      <c r="AAR2" s="20" t="s">
        <v>13</v>
      </c>
      <c r="AAS2" s="20" t="s">
        <v>12</v>
      </c>
      <c r="AAT2" s="20" t="s">
        <v>46</v>
      </c>
      <c r="AAU2" s="20" t="s">
        <v>9</v>
      </c>
      <c r="AAV2" s="20" t="s">
        <v>13</v>
      </c>
      <c r="AAW2" s="20" t="s">
        <v>12</v>
      </c>
      <c r="AAX2" s="20" t="s">
        <v>12</v>
      </c>
      <c r="AAY2" s="35" t="s">
        <v>28</v>
      </c>
      <c r="AAZ2" s="20" t="s">
        <v>13</v>
      </c>
      <c r="ABA2" s="20" t="s">
        <v>9</v>
      </c>
      <c r="ABB2" s="21" t="s">
        <v>33</v>
      </c>
      <c r="ABC2" s="21" t="s">
        <v>28</v>
      </c>
      <c r="ABD2" s="21" t="s">
        <v>28</v>
      </c>
      <c r="ABE2" s="20" t="s">
        <v>9</v>
      </c>
      <c r="ABF2" s="20" t="s">
        <v>13</v>
      </c>
      <c r="ABG2" s="20" t="s">
        <v>12</v>
      </c>
      <c r="ABH2" s="20" t="s">
        <v>9</v>
      </c>
      <c r="ABI2" s="20" t="s">
        <v>9</v>
      </c>
      <c r="ABJ2" s="20" t="s">
        <v>13</v>
      </c>
      <c r="ABK2" s="20" t="s">
        <v>12</v>
      </c>
      <c r="ABL2" s="20" t="s">
        <v>20</v>
      </c>
      <c r="ABM2" s="20" t="s">
        <v>13</v>
      </c>
      <c r="ABN2" s="20" t="s">
        <v>12</v>
      </c>
      <c r="ABO2" s="20" t="s">
        <v>9</v>
      </c>
      <c r="ABP2" s="20" t="s">
        <v>9</v>
      </c>
      <c r="ABQ2" s="20" t="s">
        <v>11</v>
      </c>
      <c r="ABR2" s="20" t="s">
        <v>11</v>
      </c>
      <c r="ABS2" s="20" t="s">
        <v>11</v>
      </c>
      <c r="ABT2" s="20" t="s">
        <v>11</v>
      </c>
      <c r="ABU2" s="20" t="s">
        <v>11</v>
      </c>
      <c r="ABV2" s="20" t="s">
        <v>9</v>
      </c>
      <c r="ABW2" s="20" t="s">
        <v>33</v>
      </c>
      <c r="ABX2" s="20" t="s">
        <v>13</v>
      </c>
      <c r="ABY2" s="20" t="s">
        <v>12</v>
      </c>
      <c r="ABZ2" s="20" t="s">
        <v>12</v>
      </c>
      <c r="ACA2" s="20" t="s">
        <v>13</v>
      </c>
      <c r="ACB2" s="20" t="s">
        <v>12</v>
      </c>
      <c r="ACC2" s="20" t="s">
        <v>9</v>
      </c>
      <c r="ACD2" s="20" t="s">
        <v>9</v>
      </c>
      <c r="ACE2" s="20" t="s">
        <v>13</v>
      </c>
      <c r="ACF2" s="20" t="s">
        <v>12</v>
      </c>
      <c r="ACG2" s="20" t="s">
        <v>12</v>
      </c>
      <c r="ACH2" s="21" t="s">
        <v>9</v>
      </c>
      <c r="ACI2" s="20" t="s">
        <v>13</v>
      </c>
      <c r="ACJ2" s="21" t="s">
        <v>26</v>
      </c>
      <c r="ACK2" s="21" t="s">
        <v>9</v>
      </c>
      <c r="ACL2" s="20" t="s">
        <v>13</v>
      </c>
      <c r="ACM2" s="20" t="s">
        <v>12</v>
      </c>
      <c r="ACN2" s="20" t="s">
        <v>12</v>
      </c>
      <c r="ACO2" s="20" t="s">
        <v>13</v>
      </c>
      <c r="ACP2" s="20" t="s">
        <v>12</v>
      </c>
      <c r="ACQ2" s="20" t="s">
        <v>9</v>
      </c>
      <c r="ACR2" s="20" t="s">
        <v>33</v>
      </c>
      <c r="ACS2" s="20" t="s">
        <v>13</v>
      </c>
      <c r="ACT2" s="20" t="s">
        <v>12</v>
      </c>
      <c r="ACU2" s="20" t="s">
        <v>13</v>
      </c>
      <c r="ACV2" s="20" t="s">
        <v>12</v>
      </c>
      <c r="ACW2" s="20" t="s">
        <v>12</v>
      </c>
      <c r="ACX2" s="20" t="s">
        <v>9</v>
      </c>
      <c r="ACY2" s="20" t="s">
        <v>9</v>
      </c>
      <c r="ACZ2" s="20" t="s">
        <v>13</v>
      </c>
      <c r="ADA2" s="20" t="s">
        <v>12</v>
      </c>
      <c r="ADB2" s="20" t="s">
        <v>28</v>
      </c>
      <c r="ADC2" s="20" t="s">
        <v>28</v>
      </c>
      <c r="ADD2" s="20" t="s">
        <v>28</v>
      </c>
      <c r="ADE2" s="20" t="s">
        <v>9</v>
      </c>
      <c r="ADF2" s="20" t="s">
        <v>9</v>
      </c>
      <c r="ADG2" s="20" t="s">
        <v>13</v>
      </c>
      <c r="ADH2" s="20" t="s">
        <v>12</v>
      </c>
      <c r="ADI2" s="20" t="s">
        <v>12</v>
      </c>
      <c r="ADJ2" s="20" t="s">
        <v>13</v>
      </c>
      <c r="ADK2" s="20" t="s">
        <v>13</v>
      </c>
      <c r="ADL2" s="20" t="s">
        <v>9</v>
      </c>
      <c r="ADM2" s="20" t="s">
        <v>9</v>
      </c>
      <c r="ADN2" s="20" t="s">
        <v>13</v>
      </c>
      <c r="ADO2" s="20" t="s">
        <v>12</v>
      </c>
      <c r="ADP2" s="20" t="s">
        <v>12</v>
      </c>
      <c r="ADQ2" s="20" t="s">
        <v>13</v>
      </c>
      <c r="ADR2" s="20" t="s">
        <v>12</v>
      </c>
      <c r="ADS2" s="20" t="s">
        <v>9</v>
      </c>
      <c r="ADT2" s="21" t="s">
        <v>33</v>
      </c>
      <c r="ADU2" s="20" t="s">
        <v>13</v>
      </c>
      <c r="ADV2" s="20" t="s">
        <v>12</v>
      </c>
      <c r="ADW2" s="20" t="s">
        <v>13</v>
      </c>
      <c r="ADX2" s="20" t="s">
        <v>13</v>
      </c>
      <c r="ADY2" s="21" t="s">
        <v>9</v>
      </c>
      <c r="ADZ2" s="21" t="s">
        <v>26</v>
      </c>
      <c r="AEA2" s="21" t="s">
        <v>9</v>
      </c>
      <c r="AEB2" s="20" t="s">
        <v>13</v>
      </c>
      <c r="AEC2" s="20" t="s">
        <v>12</v>
      </c>
      <c r="AED2" s="20" t="s">
        <v>13</v>
      </c>
      <c r="AEE2" s="20" t="s">
        <v>13</v>
      </c>
      <c r="AEF2" s="20" t="s">
        <v>12</v>
      </c>
      <c r="AEG2" s="20" t="s">
        <v>9</v>
      </c>
      <c r="AEH2" s="21" t="s">
        <v>9</v>
      </c>
      <c r="AEI2" s="20" t="s">
        <v>13</v>
      </c>
      <c r="AEJ2" s="20" t="s">
        <v>13</v>
      </c>
      <c r="AEK2" s="20" t="s">
        <v>12</v>
      </c>
      <c r="AEL2" s="20" t="s">
        <v>13</v>
      </c>
      <c r="AEM2" s="20" t="s">
        <v>12</v>
      </c>
      <c r="AEN2" s="21" t="s">
        <v>9</v>
      </c>
      <c r="AEO2" s="20" t="s">
        <v>9</v>
      </c>
      <c r="AEP2" s="20" t="s">
        <v>13</v>
      </c>
      <c r="AEQ2" s="20" t="s">
        <v>12</v>
      </c>
      <c r="AER2" s="20" t="s">
        <v>12</v>
      </c>
      <c r="AES2" s="20" t="s">
        <v>13</v>
      </c>
      <c r="AET2" s="20" t="s">
        <v>13</v>
      </c>
      <c r="AEU2" s="21" t="s">
        <v>26</v>
      </c>
      <c r="AEV2" s="21" t="s">
        <v>9</v>
      </c>
      <c r="AEW2" s="21" t="s">
        <v>9</v>
      </c>
      <c r="AEX2" s="20" t="s">
        <v>12</v>
      </c>
      <c r="AEY2" s="20" t="s">
        <v>12</v>
      </c>
      <c r="AEZ2" s="20" t="s">
        <v>13</v>
      </c>
      <c r="AFA2" s="20" t="s">
        <v>13</v>
      </c>
      <c r="AFB2" s="21" t="s">
        <v>9</v>
      </c>
      <c r="AFC2" s="21" t="s">
        <v>9</v>
      </c>
      <c r="AFD2" s="20" t="s">
        <v>13</v>
      </c>
      <c r="AFE2" s="20" t="s">
        <v>12</v>
      </c>
      <c r="AFF2" s="20" t="s">
        <v>12</v>
      </c>
      <c r="AFG2" s="20" t="s">
        <v>13</v>
      </c>
      <c r="AFH2" s="20" t="s">
        <v>13</v>
      </c>
      <c r="AFI2" s="21" t="s">
        <v>9</v>
      </c>
      <c r="AFJ2" s="21" t="s">
        <v>9</v>
      </c>
      <c r="AFK2" s="21" t="s">
        <v>15</v>
      </c>
      <c r="AFL2" s="20" t="s">
        <v>13</v>
      </c>
      <c r="AFM2" s="20" t="s">
        <v>12</v>
      </c>
      <c r="AFN2" s="20" t="s">
        <v>12</v>
      </c>
      <c r="AFO2" s="20" t="s">
        <v>13</v>
      </c>
      <c r="AFP2" s="21" t="s">
        <v>9</v>
      </c>
      <c r="AFQ2" s="21" t="s">
        <v>9</v>
      </c>
      <c r="AFR2" s="20" t="s">
        <v>13</v>
      </c>
      <c r="AFS2" s="20" t="s">
        <v>12</v>
      </c>
      <c r="AFT2" s="20" t="s">
        <v>12</v>
      </c>
      <c r="AFU2" s="20" t="s">
        <v>13</v>
      </c>
      <c r="AFV2" s="20" t="s">
        <v>12</v>
      </c>
      <c r="AFW2" s="21" t="s">
        <v>26</v>
      </c>
      <c r="AFX2" s="21" t="s">
        <v>9</v>
      </c>
      <c r="AFY2" s="20" t="s">
        <v>13</v>
      </c>
      <c r="AFZ2" s="20" t="s">
        <v>12</v>
      </c>
      <c r="AGA2" s="20" t="s">
        <v>12</v>
      </c>
      <c r="AGB2" s="20" t="s">
        <v>13</v>
      </c>
      <c r="AGC2" s="20" t="s">
        <v>9</v>
      </c>
      <c r="AGD2" s="21" t="s">
        <v>9</v>
      </c>
      <c r="AGE2" s="21" t="s">
        <v>9</v>
      </c>
      <c r="AGF2" s="20" t="s">
        <v>13</v>
      </c>
      <c r="AGG2" s="20" t="s">
        <v>12</v>
      </c>
      <c r="AGH2" s="20" t="s">
        <v>12</v>
      </c>
      <c r="AGI2" s="20" t="s">
        <v>13</v>
      </c>
      <c r="AGJ2" s="20" t="s">
        <v>9</v>
      </c>
      <c r="AGK2" s="21" t="s">
        <v>9</v>
      </c>
      <c r="AGL2" s="21" t="s">
        <v>33</v>
      </c>
      <c r="AGM2" s="20" t="s">
        <v>13</v>
      </c>
      <c r="AGN2" s="20" t="s">
        <v>12</v>
      </c>
      <c r="AGO2" s="20" t="s">
        <v>12</v>
      </c>
      <c r="AGP2" s="20" t="s">
        <v>13</v>
      </c>
      <c r="AGQ2" s="20" t="s">
        <v>12</v>
      </c>
      <c r="AGR2" s="21" t="s">
        <v>9</v>
      </c>
      <c r="AGS2" s="21" t="s">
        <v>9</v>
      </c>
      <c r="AGT2" s="20" t="s">
        <v>13</v>
      </c>
      <c r="AGU2" s="20" t="s">
        <v>12</v>
      </c>
      <c r="AGV2" s="20" t="s">
        <v>12</v>
      </c>
      <c r="AGW2" s="20" t="s">
        <v>9</v>
      </c>
      <c r="AGX2" s="20" t="s">
        <v>12</v>
      </c>
      <c r="AGY2" s="21" t="s">
        <v>9</v>
      </c>
      <c r="AGZ2" s="21" t="s">
        <v>9</v>
      </c>
      <c r="AHA2" s="20"/>
      <c r="AHB2" s="20"/>
      <c r="AHC2" s="20"/>
      <c r="AHD2" s="20"/>
      <c r="AHE2" s="20"/>
      <c r="AHF2" s="20"/>
      <c r="AHG2" s="20"/>
      <c r="AHH2" s="20"/>
      <c r="AHI2" s="20"/>
      <c r="AHJ2" s="20"/>
      <c r="AHK2" s="20"/>
      <c r="AHL2" s="20"/>
      <c r="AHM2" s="20"/>
      <c r="AHN2" s="20"/>
      <c r="AHO2" s="20"/>
      <c r="AHP2" s="20"/>
      <c r="AHQ2" s="20"/>
      <c r="AHR2" s="20"/>
      <c r="AHS2" s="20"/>
      <c r="AHT2" s="20"/>
      <c r="AHU2" s="20"/>
      <c r="AHV2" s="20"/>
      <c r="AHW2" s="20"/>
      <c r="AHX2" s="20"/>
      <c r="AHY2" s="20"/>
      <c r="AHZ2" s="20"/>
      <c r="AIA2" s="20"/>
      <c r="AIB2" s="20"/>
      <c r="AIC2" s="20"/>
      <c r="AID2" s="20"/>
      <c r="AIE2" s="20"/>
      <c r="AIF2" s="20"/>
      <c r="AIG2" s="20"/>
      <c r="AIH2" s="20"/>
      <c r="AII2" s="20"/>
      <c r="AIJ2" s="20"/>
      <c r="AIK2" s="20"/>
      <c r="AIL2" s="20"/>
      <c r="AIM2" s="20"/>
      <c r="AIN2" s="20"/>
      <c r="AIO2" s="21" t="s">
        <v>9</v>
      </c>
      <c r="AIP2" s="21" t="s">
        <v>9</v>
      </c>
      <c r="AIQ2" s="20"/>
      <c r="AIR2" s="20"/>
      <c r="AIS2" s="20"/>
      <c r="AIT2" s="20"/>
      <c r="AIU2" s="20"/>
      <c r="AIV2" s="21" t="s">
        <v>9</v>
      </c>
      <c r="AIW2" s="21" t="s">
        <v>9</v>
      </c>
      <c r="AIX2" s="20"/>
      <c r="AIY2" s="20"/>
      <c r="AIZ2" s="20"/>
      <c r="AJA2" s="20"/>
      <c r="AJB2" s="20"/>
      <c r="AJC2" s="20"/>
      <c r="AJD2" s="20"/>
      <c r="AJE2" s="20"/>
      <c r="AJF2" s="20"/>
      <c r="AJG2" s="20"/>
      <c r="AJH2" s="20"/>
      <c r="AJI2" s="20"/>
      <c r="AJJ2" s="20"/>
      <c r="AJK2" s="20"/>
      <c r="AJL2" s="20"/>
      <c r="AJM2" s="20"/>
      <c r="AJN2" s="20"/>
      <c r="AJO2" s="20"/>
      <c r="AJP2" s="20"/>
      <c r="AJQ2" s="20"/>
      <c r="AJR2" s="20"/>
      <c r="AJS2" s="20"/>
      <c r="AJT2" s="20"/>
      <c r="AJU2" s="20"/>
      <c r="AJV2" s="20"/>
      <c r="AJW2" s="20"/>
      <c r="AJX2" s="20"/>
      <c r="AJY2" s="20"/>
      <c r="AJZ2" s="20"/>
      <c r="AKA2" s="20"/>
      <c r="AKB2" s="20"/>
      <c r="AKC2" s="20"/>
      <c r="AKD2" s="20"/>
      <c r="AKE2" s="20"/>
      <c r="AKF2" s="20"/>
      <c r="AKG2" s="20"/>
      <c r="AKH2" s="20"/>
      <c r="AKI2" s="20"/>
      <c r="AKJ2" s="20"/>
      <c r="AKK2" s="20"/>
      <c r="AKL2" s="20"/>
      <c r="AKM2" s="20"/>
      <c r="AKN2" s="20"/>
      <c r="AKO2" s="20"/>
      <c r="AKP2" s="20"/>
      <c r="AKQ2" s="20"/>
      <c r="AKR2" s="20"/>
      <c r="AKS2" s="20"/>
      <c r="AKT2" s="20"/>
      <c r="AKU2" s="20"/>
      <c r="AKV2" s="20"/>
      <c r="AKW2" s="20"/>
      <c r="AKX2" s="20"/>
      <c r="AKY2" s="20"/>
      <c r="AKZ2" s="20"/>
      <c r="ALA2" s="20"/>
      <c r="ALB2" s="20"/>
      <c r="ALC2" s="20"/>
      <c r="ALD2" s="20"/>
      <c r="ALE2" s="20"/>
      <c r="ALF2" s="20"/>
      <c r="ALG2" s="20"/>
      <c r="ALH2" s="20"/>
      <c r="ALI2" s="20"/>
      <c r="ALJ2" s="20"/>
      <c r="ALK2" s="20"/>
      <c r="ALL2" s="20"/>
      <c r="ALM2" s="20"/>
      <c r="ALN2" s="20"/>
      <c r="ALO2" s="20"/>
      <c r="ALP2" s="20"/>
      <c r="ALQ2" s="20"/>
      <c r="ALR2" s="20"/>
      <c r="ALS2" s="20"/>
      <c r="ALT2" s="20"/>
      <c r="ALU2" s="20"/>
      <c r="ALV2" s="20"/>
      <c r="ALW2" s="20"/>
      <c r="ALX2" s="20"/>
      <c r="ALY2" s="20"/>
      <c r="ALZ2" s="20"/>
      <c r="AMA2" s="20"/>
      <c r="AMB2" s="20"/>
      <c r="AMC2" s="20"/>
      <c r="AMD2" s="20"/>
      <c r="AME2" s="20"/>
      <c r="AMF2" s="20"/>
      <c r="AMG2" s="20"/>
      <c r="AMH2" s="20"/>
      <c r="AMI2" s="20"/>
      <c r="AMJ2" s="20"/>
      <c r="AMK2" s="20"/>
      <c r="AML2" s="20"/>
      <c r="AMM2" s="20"/>
      <c r="AMN2" s="20"/>
      <c r="AMO2" s="20"/>
      <c r="AMP2" s="20"/>
      <c r="AMQ2" s="20"/>
      <c r="AMR2" s="20"/>
      <c r="AMS2" s="20"/>
      <c r="AMT2" s="20"/>
      <c r="AMU2" s="20"/>
      <c r="AMV2" s="20"/>
      <c r="AMW2" s="20"/>
      <c r="AMX2" s="20"/>
      <c r="AMY2" s="20"/>
      <c r="AMZ2" s="20"/>
      <c r="ANA2" s="20"/>
      <c r="ANB2" s="20"/>
      <c r="ANC2" s="20"/>
      <c r="AND2" s="20"/>
      <c r="ANE2" s="20"/>
      <c r="ANF2" s="20"/>
      <c r="ANG2" s="20"/>
      <c r="ANH2" s="20"/>
      <c r="ANI2" s="20"/>
      <c r="ANJ2" s="20"/>
      <c r="ANK2" s="20"/>
      <c r="ANL2" s="20"/>
      <c r="ANM2" s="20"/>
      <c r="ANN2" s="20"/>
      <c r="ANO2" s="20"/>
      <c r="ANP2" s="20"/>
      <c r="ANQ2" s="20"/>
      <c r="ANR2" s="20"/>
      <c r="ANS2" s="20"/>
      <c r="ANT2" s="20"/>
      <c r="ANU2" s="20"/>
      <c r="ANV2" s="20"/>
      <c r="ANW2" s="20"/>
      <c r="ANX2" s="20"/>
      <c r="ANY2" s="20"/>
      <c r="ANZ2" s="20"/>
      <c r="AOA2" s="20"/>
      <c r="AOB2" s="20"/>
      <c r="AOC2" s="20"/>
      <c r="AOD2" s="20"/>
      <c r="AOE2" s="20"/>
      <c r="AOF2" s="20"/>
      <c r="AOG2" s="20"/>
      <c r="AOH2" s="20"/>
      <c r="AOI2" s="20"/>
      <c r="AOJ2" s="20"/>
      <c r="AOK2" s="20"/>
      <c r="AOL2" s="20"/>
      <c r="AOM2" s="20"/>
      <c r="AON2" s="20"/>
      <c r="AOO2" s="20"/>
      <c r="AOP2" s="20"/>
      <c r="AOQ2" s="20"/>
      <c r="AOR2" s="20"/>
      <c r="AOS2" s="20"/>
      <c r="AOT2" s="20"/>
      <c r="AOU2" s="20"/>
      <c r="AOV2" s="20"/>
      <c r="AOW2" s="20"/>
      <c r="AOX2" s="20"/>
      <c r="AOY2" s="20"/>
      <c r="AOZ2" s="20"/>
      <c r="APA2" s="20"/>
      <c r="APB2" s="20"/>
      <c r="APC2" s="20"/>
      <c r="APD2" s="20"/>
      <c r="APE2" s="20"/>
      <c r="APF2" s="20"/>
      <c r="APG2" s="20"/>
      <c r="APH2" s="20"/>
      <c r="API2" s="20"/>
      <c r="APJ2" s="20"/>
      <c r="APK2" s="20"/>
      <c r="APL2" s="20"/>
      <c r="APM2" s="23"/>
      <c r="APP2" s="244">
        <f ca="1">COUNTIFS($J2:$APM2,"*"&amp;"Congés"&amp;"*",$J$1:$APM$1,"&gt;="&amp;APP$1,$J$1:$APM$1,"&lt;="&amp;EOMONTH(APP$1,0))+COUNTIFS($J2:$APM2,"*"&amp;"RECUP DEBIT"&amp;"*",$J$1:$APM$1,"&gt;="&amp;APP$1,$J$1:$APM$1,"&lt;="&amp;EOMONTH(APP$1,0))+COUNTIFS($J2:$APM2,"*"&amp;"RTT"&amp;"*",$J$1:$APM$1,"&gt;="&amp;APP$1,$J$1:$APM$1,"&lt;="&amp;EOMONTH(APP$1,0))+COUNTIFS($J2:$APM2,"*"&amp;"ENFANT MALADE"&amp;"*",$J$1:$APM$1,"&gt;="&amp;APP$1,$J$1:$APM$1,"&lt;="&amp;EOMONTH(APP$1,0))</f>
        <v>0</v>
      </c>
      <c r="APQ2" s="245">
        <f ca="1">COUNTIFS($J2:$APM2,"*"&amp;"Congés"&amp;"*",$J$1:$APM$1,"&gt;="&amp;APQ$1,$J$1:$APM$1,"&lt;="&amp;EOMONTH(APQ$1,0))+COUNTIFS($J2:$APM2,"*"&amp;"RECUP DEBIT"&amp;"*",$J$1:$APM$1,"&gt;="&amp;APQ$1,$J$1:$APM$1,"&lt;="&amp;EOMONTH(APQ$1,0))+COUNTIFS($J2:$APM2,"*"&amp;"RTT"&amp;"*",$J$1:$APM$1,"&gt;="&amp;APQ$1,$J$1:$APM$1,"&lt;="&amp;EOMONTH(APQ$1,0))+COUNTIFS($J2:$APM2,"*"&amp;"ENFANT MALADE"&amp;"*",$J$1:$APM$1,"&gt;="&amp;APQ$1,$J$1:$APM$1,"&lt;="&amp;EOMONTH(APQ$1,0))</f>
        <v>5</v>
      </c>
      <c r="APR2" s="245">
        <f ca="1">COUNTIFS($J2:$APM2,"*"&amp;"Congés"&amp;"*",$J$1:$APM$1,"&gt;="&amp;APR$1,$J$1:$APM$1,"&lt;="&amp;EOMONTH(APR$1,0))+COUNTIFS($J2:$APM2,"*"&amp;"RECUP DEBIT"&amp;"*",$J$1:$APM$1,"&gt;="&amp;APR$1,$J$1:$APM$1,"&lt;="&amp;EOMONTH(APR$1,0))+COUNTIFS($J2:$APM2,"*"&amp;"RTT"&amp;"*",$J$1:$APM$1,"&gt;="&amp;APR$1,$J$1:$APM$1,"&lt;="&amp;EOMONTH(APR$1,0))+COUNTIFS($J2:$APM2,"*"&amp;"ENFANT MALADE"&amp;"*",$J$1:$APM$1,"&gt;="&amp;APR$1,$J$1:$APM$1,"&lt;="&amp;EOMONTH(APR$1,0))</f>
        <v>5</v>
      </c>
      <c r="APS2" s="245">
        <f t="shared" ref="APS2:AQC3" ca="1" si="18">COUNTIFS($J2:$APM2,"*"&amp;"Congés"&amp;"*",$J$1:$APM$1,"&gt;="&amp;APS$1,$J$1:$APM$1,"&lt;="&amp;EOMONTH(APS$1,0))+COUNTIFS($J2:$APM2,"*"&amp;"RECUP DEBIT"&amp;"*",$J$1:$APM$1,"&gt;="&amp;APS$1,$J$1:$APM$1,"&lt;="&amp;EOMONTH(APS$1,0))+COUNTIFS($J2:$APM2,"*"&amp;"RTT"&amp;"*",$J$1:$APM$1,"&gt;="&amp;APS$1,$J$1:$APM$1,"&lt;="&amp;EOMONTH(APS$1,0))+COUNTIFS($J2:$APM2,"*"&amp;"ENFANT MALADE"&amp;"*",$J$1:$APM$1,"&gt;="&amp;APS$1,$J$1:$APM$1,"&lt;="&amp;EOMONTH(APS$1,0))</f>
        <v>3</v>
      </c>
      <c r="APT2" s="245">
        <f t="shared" ca="1" si="18"/>
        <v>0</v>
      </c>
      <c r="APU2" s="245">
        <f t="shared" ca="1" si="18"/>
        <v>0</v>
      </c>
      <c r="APV2" s="245">
        <f t="shared" ca="1" si="18"/>
        <v>0</v>
      </c>
      <c r="APW2" s="245">
        <f t="shared" ca="1" si="18"/>
        <v>0</v>
      </c>
      <c r="APX2" s="245">
        <f t="shared" ca="1" si="18"/>
        <v>0</v>
      </c>
      <c r="APY2" s="245">
        <f t="shared" ca="1" si="18"/>
        <v>0</v>
      </c>
      <c r="APZ2" s="245">
        <f t="shared" ca="1" si="18"/>
        <v>0</v>
      </c>
      <c r="AQA2" s="245">
        <f t="shared" ca="1" si="18"/>
        <v>0</v>
      </c>
      <c r="AQB2" s="245">
        <f t="shared" ca="1" si="18"/>
        <v>0</v>
      </c>
      <c r="AQC2" s="246">
        <f t="shared" ca="1" si="18"/>
        <v>0</v>
      </c>
    </row>
    <row r="3" spans="1:1121" s="24" customFormat="1" ht="22.5" customHeight="1">
      <c r="A3" s="37" t="s">
        <v>29</v>
      </c>
      <c r="B3" s="68" t="str">
        <f>VLOOKUP($A3,[1]LISTE_AGENTS!$A:$G,2,FALSE)</f>
        <v>Dupont</v>
      </c>
      <c r="C3" s="68" t="str">
        <f>VLOOKUP($A3,[1]LISTE_AGENTS!$A:$G,3,FALSE)</f>
        <v>Nicolas</v>
      </c>
      <c r="D3" s="220" t="str">
        <f>VLOOKUP($A3,[1]LISTE_AGENTS!$A:$G,4,FALSE)</f>
        <v>Dupont Nicolas</v>
      </c>
      <c r="E3" s="221">
        <f>VLOOKUP($A3,[1]LISTE_AGENTS!$A:$G,7,FALSE)</f>
        <v>0</v>
      </c>
      <c r="F3" s="221" t="str">
        <f>VLOOKUP($A3,[1]LISTE_AGENTS!$A:$H,8,FALSE)</f>
        <v>NHA-32</v>
      </c>
      <c r="G3" s="228" t="s">
        <v>21</v>
      </c>
      <c r="H3" s="226"/>
      <c r="I3" s="40"/>
      <c r="J3" s="21"/>
      <c r="K3" s="21"/>
      <c r="L3" s="21"/>
      <c r="M3" s="21"/>
      <c r="N3" s="21"/>
      <c r="O3" s="21"/>
      <c r="P3" s="21"/>
      <c r="Q3" s="21"/>
      <c r="R3" s="21"/>
      <c r="S3" s="21"/>
      <c r="T3" s="21"/>
      <c r="U3" s="21"/>
      <c r="V3" s="21"/>
      <c r="W3" s="21"/>
      <c r="X3" s="21"/>
      <c r="Y3" s="21"/>
      <c r="Z3" s="21"/>
      <c r="AA3" s="21"/>
      <c r="AB3" s="21"/>
      <c r="AC3" s="21"/>
      <c r="AD3" s="21"/>
      <c r="AE3" s="21"/>
      <c r="AF3" s="21"/>
      <c r="AG3" s="21"/>
      <c r="AH3" s="21"/>
      <c r="AI3" s="21"/>
      <c r="AJ3" s="21"/>
      <c r="AK3" s="21"/>
      <c r="AL3" s="21"/>
      <c r="AM3" s="21"/>
      <c r="AN3" s="21"/>
      <c r="AO3" s="21"/>
      <c r="AP3" s="21"/>
      <c r="AQ3" s="21"/>
      <c r="AR3" s="21"/>
      <c r="AS3" s="21"/>
      <c r="AT3" s="21"/>
      <c r="AU3" s="21"/>
      <c r="AV3" s="21"/>
      <c r="AW3" s="21"/>
      <c r="AX3" s="21"/>
      <c r="AY3" s="21"/>
      <c r="AZ3" s="21"/>
      <c r="BA3" s="21"/>
      <c r="BB3" s="21"/>
      <c r="BC3" s="21"/>
      <c r="BD3" s="21"/>
      <c r="BE3" s="21"/>
      <c r="BF3" s="21"/>
      <c r="BG3" s="21"/>
      <c r="BH3" s="21"/>
      <c r="BI3" s="21"/>
      <c r="BJ3" s="21"/>
      <c r="BK3" s="21"/>
      <c r="BL3" s="21"/>
      <c r="BM3" s="21"/>
      <c r="BN3" s="21"/>
      <c r="BO3" s="21"/>
      <c r="BP3" s="21"/>
      <c r="BQ3" s="21"/>
      <c r="BR3" s="21"/>
      <c r="BS3" s="21"/>
      <c r="BT3" s="21"/>
      <c r="BU3" s="21"/>
      <c r="BV3" s="21"/>
      <c r="BW3" s="21"/>
      <c r="BX3" s="21"/>
      <c r="BY3" s="21"/>
      <c r="BZ3" s="21"/>
      <c r="CA3" s="21"/>
      <c r="CB3" s="21"/>
      <c r="CC3" s="21"/>
      <c r="CD3" s="21"/>
      <c r="CE3" s="21"/>
      <c r="CF3" s="21"/>
      <c r="CG3" s="21"/>
      <c r="CH3" s="21"/>
      <c r="CI3" s="21"/>
      <c r="CJ3" s="21"/>
      <c r="CK3" s="21"/>
      <c r="CL3" s="21"/>
      <c r="CM3" s="21"/>
      <c r="CN3" s="21"/>
      <c r="CO3" s="21"/>
      <c r="CP3" s="21"/>
      <c r="CQ3" s="21"/>
      <c r="CR3" s="21"/>
      <c r="CS3" s="21"/>
      <c r="CT3" s="21"/>
      <c r="CU3" s="21"/>
      <c r="CV3" s="21"/>
      <c r="CW3" s="21"/>
      <c r="CX3" s="21"/>
      <c r="CY3" s="21"/>
      <c r="CZ3" s="21"/>
      <c r="DA3" s="21"/>
      <c r="DB3" s="21"/>
      <c r="DC3" s="21"/>
      <c r="DD3" s="21"/>
      <c r="DE3" s="21"/>
      <c r="DF3" s="21"/>
      <c r="DG3" s="21"/>
      <c r="DH3" s="21"/>
      <c r="DI3" s="21"/>
      <c r="DJ3" s="21"/>
      <c r="DK3" s="21"/>
      <c r="DL3" s="21"/>
      <c r="DM3" s="21"/>
      <c r="DN3" s="21"/>
      <c r="DO3" s="21"/>
      <c r="DP3" s="21"/>
      <c r="DQ3" s="21"/>
      <c r="DR3" s="21"/>
      <c r="DS3" s="21"/>
      <c r="DT3" s="21"/>
      <c r="DU3" s="21"/>
      <c r="DV3" s="21"/>
      <c r="DW3" s="21"/>
      <c r="DX3" s="21"/>
      <c r="DY3" s="21"/>
      <c r="DZ3" s="21"/>
      <c r="EA3" s="21"/>
      <c r="EB3" s="21"/>
      <c r="EC3" s="21"/>
      <c r="ED3" s="21"/>
      <c r="EE3" s="21"/>
      <c r="EF3" s="21"/>
      <c r="EG3" s="21"/>
      <c r="EH3" s="21"/>
      <c r="EI3" s="21"/>
      <c r="EJ3" s="21"/>
      <c r="EK3" s="21"/>
      <c r="EL3" s="21"/>
      <c r="EM3" s="21"/>
      <c r="EN3" s="21"/>
      <c r="EO3" s="21"/>
      <c r="EP3" s="21"/>
      <c r="EQ3" s="21"/>
      <c r="ER3" s="21"/>
      <c r="ES3" s="21"/>
      <c r="ET3" s="21"/>
      <c r="EU3" s="21"/>
      <c r="EV3" s="21"/>
      <c r="EW3" s="21"/>
      <c r="EX3" s="21"/>
      <c r="EY3" s="21"/>
      <c r="EZ3" s="21"/>
      <c r="FA3" s="21"/>
      <c r="FB3" s="21"/>
      <c r="FC3" s="21"/>
      <c r="FD3" s="21"/>
      <c r="FE3" s="21"/>
      <c r="FF3" s="21"/>
      <c r="FG3" s="21"/>
      <c r="FH3" s="21"/>
      <c r="FI3" s="21"/>
      <c r="FJ3" s="21"/>
      <c r="FK3" s="21"/>
      <c r="FL3" s="21"/>
      <c r="FM3" s="21"/>
      <c r="FN3" s="21"/>
      <c r="FO3" s="21"/>
      <c r="FP3" s="21"/>
      <c r="FQ3" s="21"/>
      <c r="FR3" s="21"/>
      <c r="FS3" s="21"/>
      <c r="FT3" s="21"/>
      <c r="FU3" s="21"/>
      <c r="FV3" s="21"/>
      <c r="FW3" s="21"/>
      <c r="FX3" s="21"/>
      <c r="FY3" s="21"/>
      <c r="FZ3" s="21"/>
      <c r="GA3" s="21"/>
      <c r="GB3" s="21"/>
      <c r="GC3" s="21"/>
      <c r="GD3" s="21"/>
      <c r="GE3" s="21"/>
      <c r="GF3" s="21"/>
      <c r="GG3" s="21"/>
      <c r="GH3" s="21"/>
      <c r="GI3" s="21"/>
      <c r="GJ3" s="21"/>
      <c r="GK3" s="21"/>
      <c r="GL3" s="21"/>
      <c r="GM3" s="21"/>
      <c r="GN3" s="21"/>
      <c r="GO3" s="21"/>
      <c r="GP3" s="21"/>
      <c r="GQ3" s="21"/>
      <c r="GR3" s="21"/>
      <c r="GS3" s="21"/>
      <c r="GT3" s="21"/>
      <c r="GU3" s="21"/>
      <c r="GV3" s="21"/>
      <c r="GW3" s="21"/>
      <c r="GX3" s="21"/>
      <c r="GY3" s="21"/>
      <c r="GZ3" s="21"/>
      <c r="HA3" s="21"/>
      <c r="HB3" s="21"/>
      <c r="HC3" s="21"/>
      <c r="HD3" s="21"/>
      <c r="HE3" s="21"/>
      <c r="HF3" s="21"/>
      <c r="HG3" s="21"/>
      <c r="HH3" s="21"/>
      <c r="HI3" s="21"/>
      <c r="HJ3" s="21"/>
      <c r="HK3" s="21"/>
      <c r="HL3" s="21"/>
      <c r="HM3" s="21"/>
      <c r="HN3" s="21"/>
      <c r="HO3" s="21"/>
      <c r="HP3" s="21"/>
      <c r="HQ3" s="21"/>
      <c r="HR3" s="21"/>
      <c r="HS3" s="21"/>
      <c r="HT3" s="21"/>
      <c r="HU3" s="21"/>
      <c r="HV3" s="21"/>
      <c r="HW3" s="21"/>
      <c r="HX3" s="21"/>
      <c r="HY3" s="21"/>
      <c r="HZ3" s="21"/>
      <c r="IA3" s="21"/>
      <c r="IB3" s="21"/>
      <c r="IC3" s="21"/>
      <c r="ID3" s="21"/>
      <c r="IE3" s="21"/>
      <c r="IF3" s="21"/>
      <c r="IG3" s="21"/>
      <c r="IH3" s="21"/>
      <c r="II3" s="21"/>
      <c r="IJ3" s="21"/>
      <c r="IK3" s="21"/>
      <c r="IL3" s="21"/>
      <c r="IM3" s="21"/>
      <c r="IN3" s="21"/>
      <c r="IO3" s="21"/>
      <c r="IP3" s="21"/>
      <c r="IQ3" s="21"/>
      <c r="IR3" s="21"/>
      <c r="IS3" s="21"/>
      <c r="IT3" s="21"/>
      <c r="IU3" s="21"/>
      <c r="IV3" s="21"/>
      <c r="IW3" s="21"/>
      <c r="IX3" s="21"/>
      <c r="IY3" s="21"/>
      <c r="IZ3" s="21"/>
      <c r="JA3" s="21"/>
      <c r="JB3" s="21"/>
      <c r="JC3" s="21"/>
      <c r="JD3" s="21"/>
      <c r="JE3" s="21"/>
      <c r="JF3" s="21"/>
      <c r="JG3" s="21"/>
      <c r="JH3" s="21"/>
      <c r="JI3" s="21"/>
      <c r="JJ3" s="21"/>
      <c r="JK3" s="21"/>
      <c r="JL3" s="21"/>
      <c r="JM3" s="21"/>
      <c r="JN3" s="21"/>
      <c r="JO3" s="21"/>
      <c r="JP3" s="21"/>
      <c r="JQ3" s="21"/>
      <c r="JR3" s="21"/>
      <c r="JS3" s="21"/>
      <c r="JT3" s="21"/>
      <c r="JU3" s="21"/>
      <c r="JV3" s="21"/>
      <c r="JW3" s="21"/>
      <c r="JX3" s="21"/>
      <c r="JY3" s="21"/>
      <c r="JZ3" s="21"/>
      <c r="KA3" s="21"/>
      <c r="KB3" s="21"/>
      <c r="KC3" s="21"/>
      <c r="KD3" s="21"/>
      <c r="KE3" s="21"/>
      <c r="KF3" s="21"/>
      <c r="KG3" s="21"/>
      <c r="KH3" s="21"/>
      <c r="KI3" s="21"/>
      <c r="KJ3" s="21"/>
      <c r="KK3" s="21"/>
      <c r="KL3" s="21"/>
      <c r="KM3" s="21"/>
      <c r="KN3" s="21"/>
      <c r="KO3" s="21"/>
      <c r="KP3" s="21"/>
      <c r="KQ3" s="21"/>
      <c r="KR3" s="21"/>
      <c r="KS3" s="21"/>
      <c r="KT3" s="21"/>
      <c r="KU3" s="21"/>
      <c r="KV3" s="21"/>
      <c r="KW3" s="21"/>
      <c r="KX3" s="21"/>
      <c r="KY3" s="21"/>
      <c r="KZ3" s="21"/>
      <c r="LA3" s="21"/>
      <c r="LB3" s="21"/>
      <c r="LC3" s="21"/>
      <c r="LD3" s="21"/>
      <c r="LE3" s="21"/>
      <c r="LF3" s="21"/>
      <c r="LG3" s="21"/>
      <c r="LH3" s="21"/>
      <c r="LI3" s="21"/>
      <c r="LJ3" s="21"/>
      <c r="LK3" s="21"/>
      <c r="LL3" s="21"/>
      <c r="LM3" s="21"/>
      <c r="LN3" s="21"/>
      <c r="LO3" s="21"/>
      <c r="LP3" s="21"/>
      <c r="LQ3" s="21"/>
      <c r="LR3" s="21"/>
      <c r="LS3" s="21"/>
      <c r="LT3" s="21"/>
      <c r="LU3" s="21"/>
      <c r="LV3" s="21"/>
      <c r="LW3" s="21"/>
      <c r="LX3" s="21"/>
      <c r="LY3" s="21"/>
      <c r="LZ3" s="21"/>
      <c r="MA3" s="21"/>
      <c r="MB3" s="21"/>
      <c r="MC3" s="21"/>
      <c r="MD3" s="21"/>
      <c r="ME3" s="21"/>
      <c r="MF3" s="21"/>
      <c r="MG3" s="21"/>
      <c r="MH3" s="21"/>
      <c r="MI3" s="21"/>
      <c r="MJ3" s="21"/>
      <c r="MK3" s="21"/>
      <c r="ML3" s="21"/>
      <c r="MM3" s="21"/>
      <c r="MN3" s="21"/>
      <c r="MO3" s="21"/>
      <c r="MP3" s="21"/>
      <c r="MQ3" s="21"/>
      <c r="MR3" s="21"/>
      <c r="MS3" s="21"/>
      <c r="MT3" s="21"/>
      <c r="MU3" s="21"/>
      <c r="MV3" s="21"/>
      <c r="MW3" s="21"/>
      <c r="MX3" s="21"/>
      <c r="MY3" s="21"/>
      <c r="MZ3" s="21"/>
      <c r="NA3" s="21"/>
      <c r="NB3" s="21"/>
      <c r="NC3" s="21"/>
      <c r="ND3" s="21"/>
      <c r="NE3" s="21"/>
      <c r="NF3" s="21"/>
      <c r="NG3" s="21"/>
      <c r="NH3" s="21"/>
      <c r="NI3" s="21"/>
      <c r="NJ3" s="21"/>
      <c r="NK3" s="21"/>
      <c r="NL3" s="21"/>
      <c r="NM3" s="21"/>
      <c r="NN3" s="21"/>
      <c r="NO3" s="21"/>
      <c r="NP3" s="21"/>
      <c r="NQ3" s="21"/>
      <c r="NR3" s="21"/>
      <c r="NS3" s="21"/>
      <c r="NT3" s="21"/>
      <c r="NU3" s="21"/>
      <c r="NV3" s="21"/>
      <c r="NW3" s="21"/>
      <c r="NX3" s="21"/>
      <c r="NY3" s="21"/>
      <c r="NZ3" s="21"/>
      <c r="OA3" s="21"/>
      <c r="OB3" s="21"/>
      <c r="OC3" s="21"/>
      <c r="OD3" s="21"/>
      <c r="OE3" s="21"/>
      <c r="OF3" s="21"/>
      <c r="OG3" s="21"/>
      <c r="OH3" s="21"/>
      <c r="OI3" s="21"/>
      <c r="OJ3" s="21"/>
      <c r="OK3" s="21"/>
      <c r="OL3" s="21"/>
      <c r="OM3" s="21"/>
      <c r="ON3" s="21"/>
      <c r="OO3" s="21"/>
      <c r="OP3" s="21"/>
      <c r="OQ3" s="21"/>
      <c r="OR3" s="21"/>
      <c r="OS3" s="21"/>
      <c r="OT3" s="21"/>
      <c r="OU3" s="21"/>
      <c r="OV3" s="21"/>
      <c r="OW3" s="21"/>
      <c r="OX3" s="21"/>
      <c r="OY3" s="21"/>
      <c r="OZ3" s="21"/>
      <c r="PA3" s="21"/>
      <c r="PB3" s="21"/>
      <c r="PC3" s="21"/>
      <c r="PD3" s="21"/>
      <c r="PE3" s="21"/>
      <c r="PF3" s="21"/>
      <c r="PG3" s="21"/>
      <c r="PH3" s="21"/>
      <c r="PI3" s="21"/>
      <c r="PJ3" s="21"/>
      <c r="PK3" s="21"/>
      <c r="PL3" s="21"/>
      <c r="PM3" s="21"/>
      <c r="PN3" s="21"/>
      <c r="PO3" s="21"/>
      <c r="PP3" s="21"/>
      <c r="PQ3" s="21"/>
      <c r="PR3" s="21"/>
      <c r="PS3" s="21"/>
      <c r="PT3" s="21"/>
      <c r="PU3" s="21"/>
      <c r="PV3" s="21"/>
      <c r="PW3" s="21"/>
      <c r="PX3" s="21"/>
      <c r="PY3" s="21"/>
      <c r="PZ3" s="21"/>
      <c r="QA3" s="21"/>
      <c r="QB3" s="21"/>
      <c r="QC3" s="21"/>
      <c r="QD3" s="21"/>
      <c r="QE3" s="21"/>
      <c r="QF3" s="21"/>
      <c r="QG3" s="21"/>
      <c r="QH3" s="21"/>
      <c r="QI3" s="21"/>
      <c r="QJ3" s="21"/>
      <c r="QK3" s="21"/>
      <c r="QL3" s="21"/>
      <c r="QM3" s="21"/>
      <c r="QN3" s="21"/>
      <c r="QO3" s="21"/>
      <c r="QP3" s="21" t="s">
        <v>30</v>
      </c>
      <c r="QQ3" s="21" t="s">
        <v>30</v>
      </c>
      <c r="QR3" s="21" t="s">
        <v>30</v>
      </c>
      <c r="QS3" s="21" t="s">
        <v>30</v>
      </c>
      <c r="QT3" s="21" t="s">
        <v>30</v>
      </c>
      <c r="QU3" s="21" t="s">
        <v>9</v>
      </c>
      <c r="QV3" s="21" t="s">
        <v>9</v>
      </c>
      <c r="QW3" s="21" t="s">
        <v>30</v>
      </c>
      <c r="QX3" s="21" t="s">
        <v>30</v>
      </c>
      <c r="QY3" s="21" t="s">
        <v>9</v>
      </c>
      <c r="QZ3" s="21" t="s">
        <v>30</v>
      </c>
      <c r="RA3" s="21" t="s">
        <v>30</v>
      </c>
      <c r="RB3" s="21" t="s">
        <v>24</v>
      </c>
      <c r="RC3" s="21" t="s">
        <v>9</v>
      </c>
      <c r="RD3" s="21" t="s">
        <v>31</v>
      </c>
      <c r="RE3" s="21" t="s">
        <v>31</v>
      </c>
      <c r="RF3" s="21" t="s">
        <v>30</v>
      </c>
      <c r="RG3" s="21" t="s">
        <v>30</v>
      </c>
      <c r="RH3" s="21" t="s">
        <v>30</v>
      </c>
      <c r="RI3" s="21" t="s">
        <v>9</v>
      </c>
      <c r="RJ3" s="21" t="s">
        <v>27</v>
      </c>
      <c r="RK3" s="21" t="s">
        <v>30</v>
      </c>
      <c r="RL3" s="21" t="s">
        <v>30</v>
      </c>
      <c r="RM3" s="21" t="s">
        <v>30</v>
      </c>
      <c r="RN3" s="21" t="s">
        <v>30</v>
      </c>
      <c r="RO3" s="21" t="s">
        <v>30</v>
      </c>
      <c r="RP3" s="21" t="s">
        <v>9</v>
      </c>
      <c r="RQ3" s="21" t="s">
        <v>20</v>
      </c>
      <c r="RR3" s="21" t="s">
        <v>27</v>
      </c>
      <c r="RS3" s="21" t="s">
        <v>30</v>
      </c>
      <c r="RT3" s="21" t="s">
        <v>30</v>
      </c>
      <c r="RU3" s="21" t="s">
        <v>30</v>
      </c>
      <c r="RV3" s="21" t="s">
        <v>32</v>
      </c>
      <c r="RW3" s="21" t="s">
        <v>9</v>
      </c>
      <c r="RX3" s="21" t="s">
        <v>9</v>
      </c>
      <c r="RY3" s="21" t="s">
        <v>32</v>
      </c>
      <c r="RZ3" s="21" t="s">
        <v>32</v>
      </c>
      <c r="SA3" s="21" t="s">
        <v>9</v>
      </c>
      <c r="SB3" s="21" t="s">
        <v>30</v>
      </c>
      <c r="SC3" s="21" t="s">
        <v>30</v>
      </c>
      <c r="SD3" s="21" t="s">
        <v>9</v>
      </c>
      <c r="SE3" s="21" t="s">
        <v>9</v>
      </c>
      <c r="SF3" s="21" t="s">
        <v>32</v>
      </c>
      <c r="SG3" s="21" t="s">
        <v>32</v>
      </c>
      <c r="SH3" s="21" t="s">
        <v>33</v>
      </c>
      <c r="SI3" s="21" t="s">
        <v>30</v>
      </c>
      <c r="SJ3" s="21" t="s">
        <v>9</v>
      </c>
      <c r="SK3" s="21" t="s">
        <v>26</v>
      </c>
      <c r="SL3" s="21" t="s">
        <v>9</v>
      </c>
      <c r="SM3" s="21" t="s">
        <v>31</v>
      </c>
      <c r="SN3" s="21" t="s">
        <v>31</v>
      </c>
      <c r="SO3" s="21" t="s">
        <v>31</v>
      </c>
      <c r="SP3" s="21" t="s">
        <v>31</v>
      </c>
      <c r="SQ3" s="21" t="s">
        <v>31</v>
      </c>
      <c r="SR3" s="21" t="s">
        <v>9</v>
      </c>
      <c r="SS3" s="21" t="s">
        <v>9</v>
      </c>
      <c r="ST3" s="21" t="s">
        <v>30</v>
      </c>
      <c r="SU3" s="21" t="s">
        <v>32</v>
      </c>
      <c r="SV3" s="21" t="s">
        <v>30</v>
      </c>
      <c r="SW3" s="21" t="s">
        <v>28</v>
      </c>
      <c r="SX3" s="21" t="s">
        <v>28</v>
      </c>
      <c r="SY3" s="21" t="s">
        <v>9</v>
      </c>
      <c r="SZ3" s="21" t="s">
        <v>9</v>
      </c>
      <c r="TA3" s="21" t="s">
        <v>30</v>
      </c>
      <c r="TB3" s="21" t="s">
        <v>30</v>
      </c>
      <c r="TC3" s="21" t="s">
        <v>30</v>
      </c>
      <c r="TD3" s="21" t="s">
        <v>33</v>
      </c>
      <c r="TE3" s="21" t="s">
        <v>30</v>
      </c>
      <c r="TF3" s="21" t="s">
        <v>9</v>
      </c>
      <c r="TG3" s="21" t="s">
        <v>33</v>
      </c>
      <c r="TH3" s="21" t="s">
        <v>30</v>
      </c>
      <c r="TI3" s="21" t="s">
        <v>32</v>
      </c>
      <c r="TJ3" s="21" t="s">
        <v>32</v>
      </c>
      <c r="TK3" s="21" t="s">
        <v>30</v>
      </c>
      <c r="TL3" s="21" t="s">
        <v>30</v>
      </c>
      <c r="TM3" s="21" t="s">
        <v>9</v>
      </c>
      <c r="TN3" s="21" t="s">
        <v>9</v>
      </c>
      <c r="TO3" s="21" t="s">
        <v>9</v>
      </c>
      <c r="TP3" s="21" t="s">
        <v>30</v>
      </c>
      <c r="TQ3" s="21" t="s">
        <v>32</v>
      </c>
      <c r="TR3" s="21" t="s">
        <v>30</v>
      </c>
      <c r="TS3" s="21" t="s">
        <v>30</v>
      </c>
      <c r="TT3" s="21" t="s">
        <v>24</v>
      </c>
      <c r="TU3" s="21" t="s">
        <v>9</v>
      </c>
      <c r="TV3" s="21" t="s">
        <v>30</v>
      </c>
      <c r="TW3" s="21" t="s">
        <v>32</v>
      </c>
      <c r="TX3" s="21" t="s">
        <v>30</v>
      </c>
      <c r="TY3" s="21" t="s">
        <v>30</v>
      </c>
      <c r="TZ3" s="21" t="s">
        <v>30</v>
      </c>
      <c r="UA3" s="21" t="s">
        <v>9</v>
      </c>
      <c r="UB3" s="21" t="s">
        <v>33</v>
      </c>
      <c r="UC3" s="21" t="s">
        <v>30</v>
      </c>
      <c r="UD3" s="21" t="s">
        <v>32</v>
      </c>
      <c r="UE3" s="21" t="s">
        <v>11</v>
      </c>
      <c r="UF3" s="21" t="s">
        <v>9</v>
      </c>
      <c r="UG3" s="21" t="s">
        <v>30</v>
      </c>
      <c r="UH3" s="21" t="s">
        <v>26</v>
      </c>
      <c r="UI3" s="21" t="s">
        <v>9</v>
      </c>
      <c r="UJ3" s="21" t="s">
        <v>30</v>
      </c>
      <c r="UK3" s="21" t="s">
        <v>32</v>
      </c>
      <c r="UL3" s="21" t="s">
        <v>30</v>
      </c>
      <c r="UM3" s="21" t="s">
        <v>30</v>
      </c>
      <c r="UN3" s="21" t="s">
        <v>30</v>
      </c>
      <c r="UO3" s="21" t="s">
        <v>9</v>
      </c>
      <c r="UP3" s="21" t="s">
        <v>33</v>
      </c>
      <c r="UQ3" s="21" t="s">
        <v>32</v>
      </c>
      <c r="UR3" s="21" t="s">
        <v>32</v>
      </c>
      <c r="US3" s="21" t="s">
        <v>32</v>
      </c>
      <c r="UT3" s="21" t="s">
        <v>32</v>
      </c>
      <c r="UU3" s="21" t="s">
        <v>32</v>
      </c>
      <c r="UV3" s="21" t="s">
        <v>9</v>
      </c>
      <c r="UW3" s="21" t="s">
        <v>33</v>
      </c>
      <c r="UX3" s="21" t="s">
        <v>30</v>
      </c>
      <c r="UY3" s="21" t="s">
        <v>32</v>
      </c>
      <c r="UZ3" s="21" t="s">
        <v>30</v>
      </c>
      <c r="VA3" s="21" t="s">
        <v>30</v>
      </c>
      <c r="VB3" s="21" t="s">
        <v>30</v>
      </c>
      <c r="VC3" s="21" t="s">
        <v>9</v>
      </c>
      <c r="VD3" s="21" t="s">
        <v>9</v>
      </c>
      <c r="VE3" s="21" t="s">
        <v>9</v>
      </c>
      <c r="VF3" s="21" t="s">
        <v>32</v>
      </c>
      <c r="VG3" s="21" t="s">
        <v>32</v>
      </c>
      <c r="VH3" s="21" t="s">
        <v>32</v>
      </c>
      <c r="VI3" s="21" t="s">
        <v>32</v>
      </c>
      <c r="VJ3" s="21" t="s">
        <v>26</v>
      </c>
      <c r="VK3" s="21" t="s">
        <v>9</v>
      </c>
      <c r="VL3" s="21" t="s">
        <v>30</v>
      </c>
      <c r="VM3" s="21" t="s">
        <v>30</v>
      </c>
      <c r="VN3" s="21" t="s">
        <v>30</v>
      </c>
      <c r="VO3" s="21" t="s">
        <v>30</v>
      </c>
      <c r="VP3" s="21" t="s">
        <v>30</v>
      </c>
      <c r="VQ3" s="21" t="s">
        <v>9</v>
      </c>
      <c r="VR3" s="21" t="s">
        <v>20</v>
      </c>
      <c r="VS3" s="21" t="s">
        <v>30</v>
      </c>
      <c r="VT3" s="21" t="s">
        <v>30</v>
      </c>
      <c r="VU3" s="21" t="s">
        <v>30</v>
      </c>
      <c r="VV3" s="21" t="s">
        <v>30</v>
      </c>
      <c r="VW3" s="21" t="s">
        <v>30</v>
      </c>
      <c r="VX3" s="21" t="s">
        <v>9</v>
      </c>
      <c r="VY3" s="21" t="s">
        <v>9</v>
      </c>
      <c r="VZ3" s="21" t="s">
        <v>30</v>
      </c>
      <c r="WA3" s="21" t="s">
        <v>32</v>
      </c>
      <c r="WB3" s="21" t="s">
        <v>30</v>
      </c>
      <c r="WC3" s="21" t="s">
        <v>27</v>
      </c>
      <c r="WD3" s="21" t="s">
        <v>30</v>
      </c>
      <c r="WE3" s="21" t="s">
        <v>9</v>
      </c>
      <c r="WF3" s="21" t="s">
        <v>27</v>
      </c>
      <c r="WG3" s="21" t="s">
        <v>11</v>
      </c>
      <c r="WH3" s="21" t="s">
        <v>11</v>
      </c>
      <c r="WI3" s="21" t="s">
        <v>11</v>
      </c>
      <c r="WJ3" s="21" t="s">
        <v>11</v>
      </c>
      <c r="WK3" s="21" t="s">
        <v>11</v>
      </c>
      <c r="WL3" s="21" t="s">
        <v>9</v>
      </c>
      <c r="WM3" s="21" t="s">
        <v>9</v>
      </c>
      <c r="WN3" s="21" t="s">
        <v>11</v>
      </c>
      <c r="WO3" s="21" t="s">
        <v>11</v>
      </c>
      <c r="WP3" s="21" t="s">
        <v>11</v>
      </c>
      <c r="WQ3" s="21" t="s">
        <v>11</v>
      </c>
      <c r="WR3" s="21" t="s">
        <v>11</v>
      </c>
      <c r="WS3" s="21" t="s">
        <v>9</v>
      </c>
      <c r="WT3" s="21" t="s">
        <v>9</v>
      </c>
      <c r="WU3" s="21" t="s">
        <v>9</v>
      </c>
      <c r="WV3" s="21" t="s">
        <v>32</v>
      </c>
      <c r="WW3" s="21" t="s">
        <v>32</v>
      </c>
      <c r="WX3" s="21" t="s">
        <v>30</v>
      </c>
      <c r="WY3" s="21" t="s">
        <v>32</v>
      </c>
      <c r="WZ3" s="21" t="s">
        <v>24</v>
      </c>
      <c r="XA3" s="21" t="s">
        <v>107</v>
      </c>
      <c r="XB3" s="21" t="s">
        <v>11</v>
      </c>
      <c r="XC3" s="21" t="s">
        <v>32</v>
      </c>
      <c r="XD3" s="21" t="s">
        <v>30</v>
      </c>
      <c r="XE3" s="21" t="s">
        <v>30</v>
      </c>
      <c r="XF3" s="21" t="s">
        <v>30</v>
      </c>
      <c r="XG3" s="21" t="s">
        <v>9</v>
      </c>
      <c r="XH3" s="21" t="s">
        <v>33</v>
      </c>
      <c r="XI3" s="21" t="s">
        <v>30</v>
      </c>
      <c r="XJ3" s="21" t="s">
        <v>32</v>
      </c>
      <c r="XK3" s="21" t="s">
        <v>30</v>
      </c>
      <c r="XL3" s="21" t="s">
        <v>31</v>
      </c>
      <c r="XM3" s="21" t="s">
        <v>30</v>
      </c>
      <c r="XN3" s="21" t="s">
        <v>9</v>
      </c>
      <c r="XO3" s="21" t="s">
        <v>9</v>
      </c>
      <c r="XP3" s="21" t="s">
        <v>30</v>
      </c>
      <c r="XQ3" s="21" t="s">
        <v>32</v>
      </c>
      <c r="XR3" s="21" t="s">
        <v>30</v>
      </c>
      <c r="XS3" s="21" t="s">
        <v>30</v>
      </c>
      <c r="XT3" s="21" t="s">
        <v>32</v>
      </c>
      <c r="XU3" s="21" t="s">
        <v>9</v>
      </c>
      <c r="XV3" s="21" t="s">
        <v>33</v>
      </c>
      <c r="XW3" s="21" t="s">
        <v>30</v>
      </c>
      <c r="XX3" s="21" t="s">
        <v>32</v>
      </c>
      <c r="XY3" s="21" t="s">
        <v>30</v>
      </c>
      <c r="XZ3" s="21" t="s">
        <v>30</v>
      </c>
      <c r="YA3" s="21" t="s">
        <v>32</v>
      </c>
      <c r="YB3" s="21" t="s">
        <v>9</v>
      </c>
      <c r="YC3" s="21" t="s">
        <v>27</v>
      </c>
      <c r="YD3" s="21" t="s">
        <v>30</v>
      </c>
      <c r="YE3" s="21" t="s">
        <v>30</v>
      </c>
      <c r="YF3" s="21" t="s">
        <v>30</v>
      </c>
      <c r="YG3" s="21" t="s">
        <v>30</v>
      </c>
      <c r="YH3" s="21" t="s">
        <v>32</v>
      </c>
      <c r="YI3" s="21" t="s">
        <v>9</v>
      </c>
      <c r="YJ3" s="21" t="s">
        <v>33</v>
      </c>
      <c r="YK3" s="21" t="s">
        <v>30</v>
      </c>
      <c r="YL3" s="21" t="s">
        <v>30</v>
      </c>
      <c r="YM3" s="21" t="s">
        <v>30</v>
      </c>
      <c r="YN3" s="21" t="s">
        <v>30</v>
      </c>
      <c r="YO3" s="21" t="s">
        <v>32</v>
      </c>
      <c r="YP3" s="21" t="s">
        <v>9</v>
      </c>
      <c r="YQ3" s="21" t="s">
        <v>9</v>
      </c>
      <c r="YR3" s="21" t="s">
        <v>30</v>
      </c>
      <c r="YS3" s="21" t="s">
        <v>11</v>
      </c>
      <c r="YT3" s="21" t="s">
        <v>11</v>
      </c>
      <c r="YU3" s="21" t="s">
        <v>11</v>
      </c>
      <c r="YV3" s="21" t="s">
        <v>11</v>
      </c>
      <c r="YW3" s="21" t="s">
        <v>9</v>
      </c>
      <c r="YX3" s="21" t="s">
        <v>9</v>
      </c>
      <c r="YY3" s="21" t="s">
        <v>11</v>
      </c>
      <c r="YZ3" s="21" t="s">
        <v>11</v>
      </c>
      <c r="ZA3" s="21" t="s">
        <v>11</v>
      </c>
      <c r="ZB3" s="21" t="s">
        <v>11</v>
      </c>
      <c r="ZC3" s="21" t="s">
        <v>9</v>
      </c>
      <c r="ZD3" s="21" t="s">
        <v>9</v>
      </c>
      <c r="ZE3" s="21" t="s">
        <v>108</v>
      </c>
      <c r="ZF3" s="21" t="s">
        <v>30</v>
      </c>
      <c r="ZG3" s="21" t="s">
        <v>32</v>
      </c>
      <c r="ZH3" s="21" t="s">
        <v>30</v>
      </c>
      <c r="ZI3" s="21" t="s">
        <v>30</v>
      </c>
      <c r="ZJ3" s="21" t="s">
        <v>32</v>
      </c>
      <c r="ZK3" s="21" t="s">
        <v>9</v>
      </c>
      <c r="ZL3" s="21" t="s">
        <v>33</v>
      </c>
      <c r="ZM3" s="21" t="s">
        <v>20</v>
      </c>
      <c r="ZN3" s="21" t="s">
        <v>30</v>
      </c>
      <c r="ZO3" s="21" t="s">
        <v>32</v>
      </c>
      <c r="ZP3" s="21" t="s">
        <v>30</v>
      </c>
      <c r="ZQ3" s="21" t="s">
        <v>9</v>
      </c>
      <c r="ZR3" s="21" t="s">
        <v>26</v>
      </c>
      <c r="ZS3" s="21" t="s">
        <v>9</v>
      </c>
      <c r="ZT3" s="21" t="s">
        <v>9</v>
      </c>
      <c r="ZU3" s="21" t="s">
        <v>32</v>
      </c>
      <c r="ZV3" s="21" t="s">
        <v>69</v>
      </c>
      <c r="ZW3" s="21" t="s">
        <v>69</v>
      </c>
      <c r="ZX3" s="21" t="s">
        <v>69</v>
      </c>
      <c r="ZY3" s="21" t="s">
        <v>9</v>
      </c>
      <c r="ZZ3" s="21" t="s">
        <v>9</v>
      </c>
      <c r="AAA3" s="21" t="s">
        <v>11</v>
      </c>
      <c r="AAB3" s="21" t="s">
        <v>11</v>
      </c>
      <c r="AAC3" s="21" t="s">
        <v>30</v>
      </c>
      <c r="AAD3" s="21" t="s">
        <v>32</v>
      </c>
      <c r="AAE3" s="21" t="s">
        <v>31</v>
      </c>
      <c r="AAF3" s="21" t="s">
        <v>9</v>
      </c>
      <c r="AAG3" s="21" t="s">
        <v>33</v>
      </c>
      <c r="AAH3" s="21" t="s">
        <v>31</v>
      </c>
      <c r="AAI3" s="21" t="s">
        <v>31</v>
      </c>
      <c r="AAJ3" s="21" t="s">
        <v>32</v>
      </c>
      <c r="AAK3" s="21" t="s">
        <v>32</v>
      </c>
      <c r="AAL3" s="21" t="s">
        <v>11</v>
      </c>
      <c r="AAM3" s="21" t="s">
        <v>9</v>
      </c>
      <c r="AAN3" s="21" t="s">
        <v>9</v>
      </c>
      <c r="AAO3" s="21" t="s">
        <v>30</v>
      </c>
      <c r="AAP3" s="21" t="s">
        <v>32</v>
      </c>
      <c r="AAQ3" s="21" t="s">
        <v>30</v>
      </c>
      <c r="AAR3" s="21" t="s">
        <v>30</v>
      </c>
      <c r="AAS3" s="21" t="s">
        <v>32</v>
      </c>
      <c r="AAT3" s="21" t="s">
        <v>9</v>
      </c>
      <c r="AAU3" s="21" t="s">
        <v>9</v>
      </c>
      <c r="AAV3" s="21" t="s">
        <v>30</v>
      </c>
      <c r="AAW3" s="21" t="s">
        <v>32</v>
      </c>
      <c r="AAX3" s="21" t="s">
        <v>11</v>
      </c>
      <c r="AAY3" s="21" t="s">
        <v>11</v>
      </c>
      <c r="AAZ3" s="21" t="s">
        <v>11</v>
      </c>
      <c r="ABA3" s="21" t="s">
        <v>9</v>
      </c>
      <c r="ABB3" s="21" t="s">
        <v>9</v>
      </c>
      <c r="ABC3" s="21" t="s">
        <v>30</v>
      </c>
      <c r="ABD3" s="21" t="s">
        <v>32</v>
      </c>
      <c r="ABE3" s="21" t="s">
        <v>9</v>
      </c>
      <c r="ABF3" s="21" t="s">
        <v>32</v>
      </c>
      <c r="ABG3" s="21" t="s">
        <v>9</v>
      </c>
      <c r="ABH3" s="21" t="s">
        <v>24</v>
      </c>
      <c r="ABI3" s="21" t="s">
        <v>27</v>
      </c>
      <c r="ABJ3" s="21" t="s">
        <v>30</v>
      </c>
      <c r="ABK3" s="21" t="s">
        <v>32</v>
      </c>
      <c r="ABL3" s="21" t="s">
        <v>25</v>
      </c>
      <c r="ABM3" s="21" t="s">
        <v>11</v>
      </c>
      <c r="ABN3" s="21" t="s">
        <v>11</v>
      </c>
      <c r="ABO3" s="21" t="s">
        <v>9</v>
      </c>
      <c r="ABP3" s="21" t="s">
        <v>9</v>
      </c>
      <c r="ABQ3" s="21" t="s">
        <v>30</v>
      </c>
      <c r="ABR3" s="21" t="s">
        <v>32</v>
      </c>
      <c r="ABS3" s="21" t="s">
        <v>30</v>
      </c>
      <c r="ABT3" s="21" t="s">
        <v>32</v>
      </c>
      <c r="ABU3" s="21" t="s">
        <v>30</v>
      </c>
      <c r="ABV3" s="21" t="s">
        <v>9</v>
      </c>
      <c r="ABW3" s="21" t="s">
        <v>9</v>
      </c>
      <c r="ABX3" s="21" t="s">
        <v>30</v>
      </c>
      <c r="ABY3" s="21" t="s">
        <v>32</v>
      </c>
      <c r="ABZ3" s="21" t="s">
        <v>30</v>
      </c>
      <c r="ACA3" s="21" t="s">
        <v>32</v>
      </c>
      <c r="ACB3" s="21" t="s">
        <v>30</v>
      </c>
      <c r="ACC3" s="21" t="s">
        <v>9</v>
      </c>
      <c r="ACD3" s="21" t="s">
        <v>9</v>
      </c>
      <c r="ACE3" s="21" t="s">
        <v>30</v>
      </c>
      <c r="ACF3" s="21" t="s">
        <v>69</v>
      </c>
      <c r="ACG3" s="21" t="s">
        <v>69</v>
      </c>
      <c r="ACH3" s="21" t="s">
        <v>32</v>
      </c>
      <c r="ACI3" s="21" t="s">
        <v>30</v>
      </c>
      <c r="ACJ3" s="21" t="s">
        <v>9</v>
      </c>
      <c r="ACK3" s="21" t="s">
        <v>33</v>
      </c>
      <c r="ACL3" s="21" t="s">
        <v>30</v>
      </c>
      <c r="ACM3" s="21" t="s">
        <v>32</v>
      </c>
      <c r="ACN3" s="21" t="s">
        <v>30</v>
      </c>
      <c r="ACO3" s="21" t="s">
        <v>32</v>
      </c>
      <c r="ACP3" s="21" t="s">
        <v>30</v>
      </c>
      <c r="ACQ3" s="21" t="s">
        <v>9</v>
      </c>
      <c r="ACR3" s="21" t="s">
        <v>9</v>
      </c>
      <c r="ACS3" s="21" t="s">
        <v>30</v>
      </c>
      <c r="ACT3" s="21" t="s">
        <v>11</v>
      </c>
      <c r="ACU3" s="21" t="s">
        <v>11</v>
      </c>
      <c r="ACV3" s="21" t="s">
        <v>22</v>
      </c>
      <c r="ACW3" s="21" t="s">
        <v>30</v>
      </c>
      <c r="ACX3" s="21" t="s">
        <v>9</v>
      </c>
      <c r="ACY3" s="21" t="s">
        <v>9</v>
      </c>
      <c r="ACZ3" s="21" t="s">
        <v>30</v>
      </c>
      <c r="ADA3" s="21" t="s">
        <v>32</v>
      </c>
      <c r="ADB3" s="21" t="s">
        <v>30</v>
      </c>
      <c r="ADC3" s="21" t="s">
        <v>32</v>
      </c>
      <c r="ADD3" s="21" t="s">
        <v>30</v>
      </c>
      <c r="ADE3" s="21" t="s">
        <v>9</v>
      </c>
      <c r="ADF3" s="21" t="s">
        <v>33</v>
      </c>
      <c r="ADG3" s="21" t="s">
        <v>9</v>
      </c>
      <c r="ADH3" s="21" t="s">
        <v>32</v>
      </c>
      <c r="ADI3" s="21" t="s">
        <v>30</v>
      </c>
      <c r="ADJ3" s="21" t="s">
        <v>32</v>
      </c>
      <c r="ADK3" s="21" t="s">
        <v>30</v>
      </c>
      <c r="ADL3" s="21" t="s">
        <v>24</v>
      </c>
      <c r="ADM3" s="21" t="s">
        <v>27</v>
      </c>
      <c r="ADN3" s="21" t="s">
        <v>65</v>
      </c>
      <c r="ADO3" s="21" t="s">
        <v>32</v>
      </c>
      <c r="ADP3" s="21" t="s">
        <v>30</v>
      </c>
      <c r="ADQ3" s="21" t="s">
        <v>32</v>
      </c>
      <c r="ADR3" s="21" t="s">
        <v>30</v>
      </c>
      <c r="ADS3" s="21" t="s">
        <v>9</v>
      </c>
      <c r="ADT3" s="21" t="s">
        <v>23</v>
      </c>
      <c r="ADU3" s="21" t="s">
        <v>30</v>
      </c>
      <c r="ADV3" s="21" t="s">
        <v>32</v>
      </c>
      <c r="ADW3" s="21" t="s">
        <v>30</v>
      </c>
      <c r="ADX3" s="21" t="s">
        <v>32</v>
      </c>
      <c r="ADY3" s="21" t="s">
        <v>30</v>
      </c>
      <c r="ADZ3" s="21" t="s">
        <v>9</v>
      </c>
      <c r="AEA3" s="21" t="s">
        <v>9</v>
      </c>
      <c r="AEB3" s="21" t="s">
        <v>30</v>
      </c>
      <c r="AEC3" s="21" t="s">
        <v>32</v>
      </c>
      <c r="AED3" s="21" t="s">
        <v>32</v>
      </c>
      <c r="AEE3" s="21" t="s">
        <v>11</v>
      </c>
      <c r="AEF3" s="21" t="s">
        <v>11</v>
      </c>
      <c r="AEG3" s="21" t="s">
        <v>9</v>
      </c>
      <c r="AEH3" s="21" t="s">
        <v>9</v>
      </c>
      <c r="AEI3" s="21" t="s">
        <v>30</v>
      </c>
      <c r="AEJ3" s="21" t="s">
        <v>32</v>
      </c>
      <c r="AEK3" s="21" t="s">
        <v>32</v>
      </c>
      <c r="AEL3" s="21" t="s">
        <v>30</v>
      </c>
      <c r="AEM3" s="21" t="s">
        <v>30</v>
      </c>
      <c r="AEN3" s="21" t="s">
        <v>9</v>
      </c>
      <c r="AEO3" s="21" t="s">
        <v>33</v>
      </c>
      <c r="AEP3" s="21" t="s">
        <v>30</v>
      </c>
      <c r="AEQ3" s="21" t="s">
        <v>30</v>
      </c>
      <c r="AER3" s="21" t="s">
        <v>30</v>
      </c>
      <c r="AES3" s="21" t="s">
        <v>30</v>
      </c>
      <c r="AET3" s="21" t="s">
        <v>30</v>
      </c>
      <c r="AEU3" s="21" t="s">
        <v>9</v>
      </c>
      <c r="AEV3" s="21" t="s">
        <v>9</v>
      </c>
      <c r="AEW3" s="21" t="s">
        <v>30</v>
      </c>
      <c r="AEX3" s="21" t="s">
        <v>30</v>
      </c>
      <c r="AEY3" s="21" t="s">
        <v>30</v>
      </c>
      <c r="AEZ3" s="21" t="s">
        <v>32</v>
      </c>
      <c r="AFA3" s="21" t="s">
        <v>30</v>
      </c>
      <c r="AFB3" s="21" t="s">
        <v>9</v>
      </c>
      <c r="AFC3" s="21" t="s">
        <v>9</v>
      </c>
      <c r="AFD3" s="21" t="s">
        <v>30</v>
      </c>
      <c r="AFE3" s="21" t="s">
        <v>30</v>
      </c>
      <c r="AFF3" s="21" t="s">
        <v>30</v>
      </c>
      <c r="AFG3" s="21" t="s">
        <v>32</v>
      </c>
      <c r="AFH3" s="21" t="s">
        <v>30</v>
      </c>
      <c r="AFI3" s="21" t="s">
        <v>9</v>
      </c>
      <c r="AFJ3" s="21" t="s">
        <v>20</v>
      </c>
      <c r="AFK3" s="21" t="s">
        <v>20</v>
      </c>
      <c r="AFL3" s="21" t="s">
        <v>30</v>
      </c>
      <c r="AFM3" s="21" t="s">
        <v>30</v>
      </c>
      <c r="AFN3" s="21" t="s">
        <v>32</v>
      </c>
      <c r="AFO3" s="21" t="s">
        <v>30</v>
      </c>
      <c r="AFP3" s="21" t="s">
        <v>9</v>
      </c>
      <c r="AFQ3" s="21" t="s">
        <v>9</v>
      </c>
      <c r="AFR3" s="21" t="s">
        <v>30</v>
      </c>
      <c r="AFS3" s="21" t="s">
        <v>32</v>
      </c>
      <c r="AFT3" s="21" t="s">
        <v>30</v>
      </c>
      <c r="AFU3" s="21" t="s">
        <v>32</v>
      </c>
      <c r="AFV3" s="21" t="s">
        <v>30</v>
      </c>
      <c r="AFW3" s="21" t="s">
        <v>9</v>
      </c>
      <c r="AFX3" s="21" t="s">
        <v>9</v>
      </c>
      <c r="AFY3" s="21" t="s">
        <v>30</v>
      </c>
      <c r="AFZ3" s="21" t="s">
        <v>32</v>
      </c>
      <c r="AGA3" s="21" t="s">
        <v>30</v>
      </c>
      <c r="AGB3" s="21" t="s">
        <v>32</v>
      </c>
      <c r="AGC3" s="21" t="s">
        <v>9</v>
      </c>
      <c r="AGD3" s="21" t="s">
        <v>9</v>
      </c>
      <c r="AGE3" s="21" t="s">
        <v>33</v>
      </c>
      <c r="AGF3" s="21" t="s">
        <v>30</v>
      </c>
      <c r="AGG3" s="21" t="s">
        <v>32</v>
      </c>
      <c r="AGH3" s="21" t="s">
        <v>30</v>
      </c>
      <c r="AGI3" s="21" t="s">
        <v>32</v>
      </c>
      <c r="AGJ3" s="21" t="s">
        <v>9</v>
      </c>
      <c r="AGK3" s="21" t="s">
        <v>9</v>
      </c>
      <c r="AGL3" s="21" t="s">
        <v>9</v>
      </c>
      <c r="AGM3" s="21" t="s">
        <v>30</v>
      </c>
      <c r="AGN3" s="21" t="s">
        <v>32</v>
      </c>
      <c r="AGO3" s="21" t="s">
        <v>30</v>
      </c>
      <c r="AGP3" s="21" t="s">
        <v>32</v>
      </c>
      <c r="AGQ3" s="21" t="s">
        <v>30</v>
      </c>
      <c r="AGR3" s="21" t="s">
        <v>9</v>
      </c>
      <c r="AGS3" s="21" t="s">
        <v>33</v>
      </c>
      <c r="AGT3" s="21" t="s">
        <v>30</v>
      </c>
      <c r="AGU3" s="21" t="s">
        <v>32</v>
      </c>
      <c r="AGV3" s="21" t="s">
        <v>30</v>
      </c>
      <c r="AGW3" s="21" t="s">
        <v>9</v>
      </c>
      <c r="AGX3" s="21" t="s">
        <v>30</v>
      </c>
      <c r="AGY3" s="21" t="s">
        <v>9</v>
      </c>
      <c r="AGZ3" s="21" t="s">
        <v>9</v>
      </c>
      <c r="AHA3" s="21"/>
      <c r="AHB3" s="21"/>
      <c r="AHC3" s="21"/>
      <c r="AHD3" s="21"/>
      <c r="AHE3" s="21"/>
      <c r="AHF3" s="21"/>
      <c r="AHG3" s="21"/>
      <c r="AHH3" s="21"/>
      <c r="AHI3" s="21"/>
      <c r="AHJ3" s="21"/>
      <c r="AHK3" s="21"/>
      <c r="AHL3" s="21"/>
      <c r="AHM3" s="21"/>
      <c r="AHN3" s="21"/>
      <c r="AHO3" s="21"/>
      <c r="AHP3" s="21"/>
      <c r="AHQ3" s="21"/>
      <c r="AHR3" s="21"/>
      <c r="AHS3" s="21"/>
      <c r="AHT3" s="21"/>
      <c r="AHU3" s="21"/>
      <c r="AHV3" s="21"/>
      <c r="AHW3" s="21"/>
      <c r="AHX3" s="21"/>
      <c r="AHY3" s="21"/>
      <c r="AHZ3" s="21"/>
      <c r="AIA3" s="21"/>
      <c r="AIB3" s="21"/>
      <c r="AIC3" s="21"/>
      <c r="AID3" s="21"/>
      <c r="AIE3" s="21"/>
      <c r="AIF3" s="21"/>
      <c r="AIG3" s="21"/>
      <c r="AIH3" s="21"/>
      <c r="AII3" s="21"/>
      <c r="AIJ3" s="21"/>
      <c r="AIK3" s="21"/>
      <c r="AIL3" s="21"/>
      <c r="AIM3" s="21"/>
      <c r="AIN3" s="21"/>
      <c r="AIO3" s="21" t="s">
        <v>9</v>
      </c>
      <c r="AIP3" s="21" t="s">
        <v>9</v>
      </c>
      <c r="AIQ3" s="21"/>
      <c r="AIR3" s="21"/>
      <c r="AIS3" s="21"/>
      <c r="AIT3" s="21"/>
      <c r="AIU3" s="21"/>
      <c r="AIV3" s="21" t="s">
        <v>9</v>
      </c>
      <c r="AIW3" s="21" t="s">
        <v>9</v>
      </c>
      <c r="AIX3" s="21"/>
      <c r="AIY3" s="21"/>
      <c r="AIZ3" s="21"/>
      <c r="AJA3" s="21"/>
      <c r="AJB3" s="21"/>
      <c r="AJC3" s="21"/>
      <c r="AJD3" s="21"/>
      <c r="AJE3" s="21"/>
      <c r="AJF3" s="21"/>
      <c r="AJG3" s="21"/>
      <c r="AJH3" s="21"/>
      <c r="AJI3" s="21"/>
      <c r="AJJ3" s="21"/>
      <c r="AJK3" s="21"/>
      <c r="AJL3" s="21"/>
      <c r="AJM3" s="21"/>
      <c r="AJN3" s="21"/>
      <c r="AJO3" s="21"/>
      <c r="AJP3" s="21"/>
      <c r="AJQ3" s="21"/>
      <c r="AJR3" s="21"/>
      <c r="AJS3" s="21"/>
      <c r="AJT3" s="21"/>
      <c r="AJU3" s="21"/>
      <c r="AJV3" s="21"/>
      <c r="AJW3" s="21"/>
      <c r="AJX3" s="21"/>
      <c r="AJY3" s="21"/>
      <c r="AJZ3" s="21"/>
      <c r="AKA3" s="21"/>
      <c r="AKB3" s="21"/>
      <c r="AKC3" s="21"/>
      <c r="AKD3" s="21"/>
      <c r="AKE3" s="21"/>
      <c r="AKF3" s="21"/>
      <c r="AKG3" s="21"/>
      <c r="AKH3" s="21"/>
      <c r="AKI3" s="21"/>
      <c r="AKJ3" s="21"/>
      <c r="AKK3" s="21"/>
      <c r="AKL3" s="21"/>
      <c r="AKM3" s="21"/>
      <c r="AKN3" s="21"/>
      <c r="AKO3" s="21"/>
      <c r="AKP3" s="21"/>
      <c r="AKQ3" s="21"/>
      <c r="AKR3" s="21"/>
      <c r="AKS3" s="21"/>
      <c r="AKT3" s="21"/>
      <c r="AKU3" s="21"/>
      <c r="AKV3" s="21"/>
      <c r="AKW3" s="21"/>
      <c r="AKX3" s="21"/>
      <c r="AKY3" s="21"/>
      <c r="AKZ3" s="21"/>
      <c r="ALA3" s="21"/>
      <c r="ALB3" s="21"/>
      <c r="ALC3" s="21"/>
      <c r="ALD3" s="21"/>
      <c r="ALE3" s="21"/>
      <c r="ALF3" s="21"/>
      <c r="ALG3" s="21"/>
      <c r="ALH3" s="21"/>
      <c r="ALI3" s="21"/>
      <c r="ALJ3" s="21"/>
      <c r="ALK3" s="21"/>
      <c r="ALL3" s="21"/>
      <c r="ALM3" s="21"/>
      <c r="ALN3" s="21"/>
      <c r="ALO3" s="21"/>
      <c r="ALP3" s="21"/>
      <c r="ALQ3" s="21"/>
      <c r="ALR3" s="21"/>
      <c r="ALS3" s="21"/>
      <c r="ALT3" s="21"/>
      <c r="ALU3" s="21"/>
      <c r="ALV3" s="21"/>
      <c r="ALW3" s="21"/>
      <c r="ALX3" s="21"/>
      <c r="ALY3" s="21"/>
      <c r="ALZ3" s="21"/>
      <c r="AMA3" s="21"/>
      <c r="AMB3" s="21"/>
      <c r="AMC3" s="21"/>
      <c r="AMD3" s="21"/>
      <c r="AME3" s="21"/>
      <c r="AMF3" s="21"/>
      <c r="AMG3" s="21"/>
      <c r="AMH3" s="21"/>
      <c r="AMI3" s="21"/>
      <c r="AMJ3" s="21"/>
      <c r="AMK3" s="21"/>
      <c r="AML3" s="21"/>
      <c r="AMM3" s="21"/>
      <c r="AMN3" s="21"/>
      <c r="AMO3" s="21"/>
      <c r="AMP3" s="21"/>
      <c r="AMQ3" s="21"/>
      <c r="AMR3" s="21"/>
      <c r="AMS3" s="21"/>
      <c r="AMT3" s="21"/>
      <c r="AMU3" s="21"/>
      <c r="AMV3" s="21"/>
      <c r="AMW3" s="21"/>
      <c r="AMX3" s="21"/>
      <c r="AMY3" s="21"/>
      <c r="AMZ3" s="21"/>
      <c r="ANA3" s="21"/>
      <c r="ANB3" s="21"/>
      <c r="ANC3" s="21"/>
      <c r="AND3" s="21"/>
      <c r="ANE3" s="21"/>
      <c r="ANF3" s="21"/>
      <c r="ANG3" s="21"/>
      <c r="ANH3" s="21"/>
      <c r="ANI3" s="21"/>
      <c r="ANJ3" s="21"/>
      <c r="ANK3" s="21"/>
      <c r="ANL3" s="21"/>
      <c r="ANM3" s="21"/>
      <c r="ANN3" s="21"/>
      <c r="ANO3" s="21"/>
      <c r="ANP3" s="21"/>
      <c r="ANQ3" s="21"/>
      <c r="ANR3" s="21"/>
      <c r="ANS3" s="21"/>
      <c r="ANT3" s="21"/>
      <c r="ANU3" s="21"/>
      <c r="ANV3" s="21"/>
      <c r="ANW3" s="21"/>
      <c r="ANX3" s="21"/>
      <c r="ANY3" s="21"/>
      <c r="ANZ3" s="21"/>
      <c r="AOA3" s="21"/>
      <c r="AOB3" s="21"/>
      <c r="AOC3" s="21"/>
      <c r="AOD3" s="21"/>
      <c r="AOE3" s="21"/>
      <c r="AOF3" s="21"/>
      <c r="AOG3" s="21"/>
      <c r="AOH3" s="21"/>
      <c r="AOI3" s="21"/>
      <c r="AOJ3" s="21"/>
      <c r="AOK3" s="21"/>
      <c r="AOL3" s="21"/>
      <c r="AOM3" s="21"/>
      <c r="AON3" s="21"/>
      <c r="AOO3" s="21"/>
      <c r="AOP3" s="21"/>
      <c r="AOQ3" s="21"/>
      <c r="AOR3" s="21"/>
      <c r="AOS3" s="21"/>
      <c r="AOT3" s="21"/>
      <c r="AOU3" s="21"/>
      <c r="AOV3" s="21"/>
      <c r="AOW3" s="21"/>
      <c r="AOX3" s="21"/>
      <c r="AOY3" s="21"/>
      <c r="AOZ3" s="21"/>
      <c r="APA3" s="21"/>
      <c r="APB3" s="21"/>
      <c r="APC3" s="21"/>
      <c r="APD3" s="21"/>
      <c r="APE3" s="21"/>
      <c r="APF3" s="21"/>
      <c r="APG3" s="21"/>
      <c r="APH3" s="21"/>
      <c r="API3" s="21"/>
      <c r="APJ3" s="21"/>
      <c r="APK3" s="21"/>
      <c r="APL3" s="21"/>
      <c r="APM3" s="36"/>
      <c r="APP3" s="247">
        <f t="shared" ref="APP3:APR3" ca="1" si="19">COUNTIFS($J3:$APM3,"*"&amp;"Congés"&amp;"*",$J$1:$APM$1,"&gt;="&amp;APP$1,$J$1:$APM$1,"&lt;="&amp;EOMONTH(APP$1,0))+COUNTIFS($J3:$APM3,"*"&amp;"RECUP DEBIT"&amp;"*",$J$1:$APM$1,"&gt;="&amp;APP$1,$J$1:$APM$1,"&lt;="&amp;EOMONTH(APP$1,0))+COUNTIFS($J3:$APM3,"*"&amp;"RTT"&amp;"*",$J$1:$APM$1,"&gt;="&amp;APP$1,$J$1:$APM$1,"&lt;="&amp;EOMONTH(APP$1,0))+COUNTIFS($J3:$APM3,"*"&amp;"ENFANT MALADE"&amp;"*",$J$1:$APM$1,"&gt;="&amp;APP$1,$J$1:$APM$1,"&lt;="&amp;EOMONTH(APP$1,0))</f>
        <v>5</v>
      </c>
      <c r="APQ3" s="248">
        <f t="shared" ca="1" si="19"/>
        <v>4</v>
      </c>
      <c r="APR3" s="248">
        <f t="shared" ca="1" si="19"/>
        <v>4</v>
      </c>
      <c r="APS3" s="248">
        <f t="shared" ca="1" si="18"/>
        <v>2</v>
      </c>
      <c r="APT3" s="248">
        <f t="shared" ca="1" si="18"/>
        <v>2</v>
      </c>
      <c r="APU3" s="248">
        <f t="shared" ca="1" si="18"/>
        <v>0</v>
      </c>
      <c r="APV3" s="248">
        <f t="shared" ca="1" si="18"/>
        <v>0</v>
      </c>
      <c r="APW3" s="248">
        <f t="shared" ca="1" si="18"/>
        <v>0</v>
      </c>
      <c r="APX3" s="248">
        <f t="shared" ca="1" si="18"/>
        <v>0</v>
      </c>
      <c r="APY3" s="248">
        <f t="shared" ca="1" si="18"/>
        <v>0</v>
      </c>
      <c r="APZ3" s="248">
        <f t="shared" ca="1" si="18"/>
        <v>0</v>
      </c>
      <c r="AQA3" s="248">
        <f t="shared" ca="1" si="18"/>
        <v>0</v>
      </c>
      <c r="AQB3" s="248">
        <f t="shared" ca="1" si="18"/>
        <v>0</v>
      </c>
      <c r="AQC3" s="249">
        <f t="shared" ca="1" si="18"/>
        <v>0</v>
      </c>
    </row>
    <row r="4" spans="1:1121">
      <c r="E4" s="38">
        <v>0</v>
      </c>
      <c r="J4" s="109"/>
      <c r="K4" s="109"/>
      <c r="L4" s="109"/>
      <c r="M4" s="109"/>
      <c r="N4" s="109"/>
      <c r="O4" s="109"/>
      <c r="P4" s="109"/>
      <c r="Q4" s="109"/>
      <c r="R4" s="109"/>
      <c r="S4" s="109"/>
      <c r="T4" s="109"/>
      <c r="U4" s="109"/>
      <c r="V4" s="109"/>
      <c r="W4" s="109"/>
      <c r="X4" s="109"/>
      <c r="Y4" s="109"/>
      <c r="Z4" s="109"/>
      <c r="AA4" s="109"/>
      <c r="AB4" s="109"/>
      <c r="AC4" s="109"/>
      <c r="AD4" s="109"/>
      <c r="AE4" s="109"/>
      <c r="AF4" s="109"/>
      <c r="AG4" s="109"/>
      <c r="AH4" s="109"/>
      <c r="AI4" s="109"/>
      <c r="AJ4" s="109"/>
      <c r="AK4" s="109"/>
      <c r="AL4" s="109"/>
      <c r="AM4" s="109"/>
      <c r="AN4" s="109"/>
      <c r="AO4" s="109"/>
      <c r="AP4" s="109"/>
      <c r="AQ4" s="109"/>
      <c r="AR4" s="109"/>
      <c r="AS4" s="109"/>
      <c r="AT4" s="109"/>
      <c r="AU4" s="109"/>
      <c r="AV4" s="109"/>
      <c r="AW4" s="109"/>
      <c r="AX4" s="109"/>
      <c r="AY4" s="109"/>
      <c r="AZ4" s="109"/>
      <c r="BA4" s="109"/>
      <c r="BB4" s="109"/>
      <c r="BC4" s="109"/>
      <c r="BD4" s="109"/>
      <c r="BE4" s="109"/>
      <c r="BF4" s="109"/>
      <c r="BG4" s="109"/>
      <c r="BH4" s="109"/>
      <c r="BI4" s="109"/>
      <c r="BJ4" s="109"/>
      <c r="BK4" s="109"/>
      <c r="BL4" s="109"/>
      <c r="BM4" s="109"/>
      <c r="BN4" s="109"/>
      <c r="BO4" s="109"/>
      <c r="BP4" s="109"/>
      <c r="BQ4" s="109"/>
      <c r="BR4" s="109"/>
      <c r="BS4" s="109"/>
      <c r="BT4" s="109"/>
      <c r="BU4" s="109"/>
      <c r="BV4" s="109"/>
      <c r="BW4" s="109"/>
      <c r="BX4" s="109"/>
      <c r="BY4" s="109"/>
      <c r="BZ4" s="109"/>
      <c r="CA4" s="109"/>
      <c r="CB4" s="109"/>
      <c r="CC4" s="109"/>
      <c r="CD4" s="109"/>
      <c r="CE4" s="109"/>
      <c r="CF4" s="109"/>
      <c r="CG4" s="109"/>
      <c r="CH4" s="109"/>
      <c r="CI4" s="109"/>
      <c r="CJ4" s="109"/>
      <c r="CK4" s="109"/>
      <c r="CL4" s="109"/>
      <c r="CM4" s="109"/>
      <c r="CN4" s="109"/>
      <c r="CO4" s="109"/>
      <c r="CP4" s="109"/>
      <c r="CQ4" s="109"/>
      <c r="CR4" s="109"/>
      <c r="CS4" s="109"/>
      <c r="CT4" s="109"/>
      <c r="CU4" s="109"/>
      <c r="CV4" s="109"/>
      <c r="CW4" s="109"/>
      <c r="CX4" s="109"/>
      <c r="CY4" s="109"/>
      <c r="CZ4" s="109"/>
      <c r="DA4" s="109"/>
      <c r="DB4" s="109"/>
      <c r="DC4" s="109"/>
      <c r="DD4" s="109"/>
      <c r="DE4" s="109"/>
      <c r="DF4" s="109"/>
      <c r="DG4" s="109"/>
      <c r="DH4" s="109"/>
      <c r="DI4" s="109"/>
      <c r="DJ4" s="109"/>
      <c r="DK4" s="109"/>
      <c r="DL4" s="109"/>
      <c r="DM4" s="109"/>
      <c r="DN4" s="109"/>
      <c r="DO4" s="109"/>
      <c r="DP4" s="109"/>
      <c r="DQ4" s="109"/>
      <c r="DR4" s="109"/>
      <c r="DS4" s="109"/>
      <c r="DT4" s="109"/>
      <c r="DU4" s="109"/>
      <c r="DV4" s="109"/>
      <c r="DW4" s="109"/>
      <c r="DX4" s="109"/>
      <c r="DY4" s="109"/>
      <c r="DZ4" s="109"/>
      <c r="EA4" s="109"/>
      <c r="EB4" s="109"/>
      <c r="EC4" s="109"/>
      <c r="ED4" s="109"/>
      <c r="EE4" s="109"/>
      <c r="EF4" s="109"/>
      <c r="EG4" s="109"/>
      <c r="EH4" s="109"/>
      <c r="EI4" s="109"/>
      <c r="EJ4" s="109"/>
      <c r="EK4" s="109"/>
      <c r="EL4" s="109"/>
      <c r="EM4" s="109"/>
      <c r="EN4" s="109"/>
      <c r="EO4" s="109"/>
      <c r="EP4" s="109"/>
      <c r="EQ4" s="109"/>
      <c r="ER4" s="109"/>
      <c r="ES4" s="109"/>
      <c r="ET4" s="109"/>
      <c r="EU4" s="109"/>
      <c r="EV4" s="109"/>
      <c r="EW4" s="109"/>
      <c r="EX4" s="109"/>
      <c r="EY4" s="109"/>
      <c r="EZ4" s="109"/>
      <c r="FA4" s="109"/>
      <c r="FB4" s="109"/>
      <c r="FC4" s="109"/>
      <c r="FD4" s="109"/>
      <c r="FE4" s="109"/>
      <c r="FF4" s="109"/>
      <c r="FG4" s="109"/>
      <c r="FH4" s="109"/>
      <c r="FI4" s="109"/>
      <c r="FJ4" s="109"/>
      <c r="FK4" s="109"/>
      <c r="FL4" s="109"/>
      <c r="FM4" s="109"/>
      <c r="FN4" s="109"/>
      <c r="FO4" s="109"/>
      <c r="FP4" s="109"/>
      <c r="FQ4" s="109"/>
      <c r="FR4" s="109"/>
      <c r="FS4" s="109"/>
      <c r="FT4" s="109"/>
      <c r="FU4" s="109"/>
      <c r="FV4" s="109"/>
      <c r="FW4" s="109"/>
      <c r="FX4" s="109"/>
      <c r="FY4" s="109"/>
      <c r="FZ4" s="109"/>
      <c r="GA4" s="109"/>
      <c r="GB4" s="109"/>
      <c r="GC4" s="109"/>
      <c r="GD4" s="109"/>
      <c r="GE4" s="109"/>
      <c r="GF4" s="109"/>
      <c r="GG4" s="109"/>
      <c r="GH4" s="109"/>
      <c r="GI4" s="109"/>
      <c r="GJ4" s="109"/>
      <c r="GK4" s="109"/>
      <c r="GL4" s="109"/>
      <c r="GM4" s="109"/>
      <c r="GN4" s="109"/>
      <c r="GO4" s="109"/>
      <c r="GP4" s="109"/>
      <c r="GQ4" s="109"/>
      <c r="GR4" s="109"/>
      <c r="GS4" s="109"/>
      <c r="GT4" s="109"/>
      <c r="GU4" s="109"/>
      <c r="GV4" s="109"/>
      <c r="GW4" s="109"/>
      <c r="GX4" s="109"/>
      <c r="GY4" s="109"/>
      <c r="GZ4" s="109"/>
      <c r="HA4" s="109"/>
      <c r="HB4" s="109"/>
      <c r="HC4" s="109"/>
      <c r="HD4" s="109"/>
      <c r="HE4" s="109"/>
      <c r="HF4" s="109"/>
      <c r="HG4" s="109"/>
      <c r="HH4" s="109"/>
      <c r="HI4" s="109"/>
      <c r="HJ4" s="109"/>
      <c r="HK4" s="109"/>
      <c r="HL4" s="109"/>
      <c r="HM4" s="109"/>
      <c r="HN4" s="109"/>
      <c r="HO4" s="109"/>
      <c r="HP4" s="109"/>
      <c r="HQ4" s="109"/>
      <c r="HR4" s="109"/>
      <c r="HS4" s="109"/>
      <c r="HT4" s="109"/>
      <c r="HU4" s="109"/>
      <c r="HV4" s="109"/>
      <c r="HW4" s="109"/>
      <c r="HX4" s="109"/>
      <c r="HY4" s="109"/>
      <c r="HZ4" s="109"/>
      <c r="IA4" s="109"/>
      <c r="IB4" s="109"/>
      <c r="IC4" s="109"/>
      <c r="ID4" s="109"/>
      <c r="IE4" s="109"/>
      <c r="IF4" s="109"/>
      <c r="IG4" s="109"/>
      <c r="IH4" s="109"/>
      <c r="II4" s="109"/>
      <c r="IJ4" s="109"/>
      <c r="IK4" s="109"/>
      <c r="IL4" s="109"/>
      <c r="IM4" s="109"/>
      <c r="IN4" s="109"/>
      <c r="IO4" s="109"/>
      <c r="IP4" s="109"/>
      <c r="IQ4" s="109"/>
      <c r="IR4" s="109"/>
      <c r="IS4" s="109"/>
      <c r="IT4" s="109"/>
      <c r="IU4" s="109"/>
      <c r="IV4" s="109"/>
      <c r="IW4" s="109"/>
      <c r="IX4" s="109"/>
      <c r="IY4" s="109"/>
      <c r="IZ4" s="109"/>
      <c r="JA4" s="109"/>
      <c r="JB4" s="109"/>
      <c r="JC4" s="109"/>
      <c r="JD4" s="109"/>
      <c r="JE4" s="109"/>
      <c r="JF4" s="109"/>
      <c r="JG4" s="109"/>
      <c r="JH4" s="109"/>
      <c r="JI4" s="109"/>
      <c r="JJ4" s="109"/>
      <c r="JK4" s="109"/>
      <c r="JL4" s="109"/>
      <c r="JM4" s="109"/>
      <c r="JN4" s="109"/>
      <c r="JO4" s="109"/>
      <c r="JP4" s="109"/>
      <c r="JQ4" s="109"/>
      <c r="JR4" s="109"/>
      <c r="JS4" s="109"/>
      <c r="JT4" s="109"/>
      <c r="JU4" s="109"/>
      <c r="JV4" s="109"/>
      <c r="JW4" s="109"/>
      <c r="JX4" s="109"/>
      <c r="JY4" s="109"/>
      <c r="JZ4" s="109"/>
      <c r="KA4" s="109"/>
      <c r="KB4" s="109"/>
      <c r="KC4" s="109"/>
      <c r="KD4" s="109"/>
      <c r="KE4" s="109"/>
      <c r="KF4" s="109"/>
      <c r="KG4" s="109"/>
      <c r="KH4" s="109"/>
      <c r="KI4" s="109"/>
      <c r="KJ4" s="109"/>
      <c r="KK4" s="109"/>
      <c r="KL4" s="109"/>
      <c r="KM4" s="109"/>
      <c r="KN4" s="109"/>
      <c r="KO4" s="109"/>
      <c r="KP4" s="109"/>
      <c r="KQ4" s="109"/>
      <c r="KR4" s="109"/>
      <c r="KS4" s="109"/>
      <c r="KT4" s="109"/>
      <c r="KU4" s="109"/>
      <c r="KV4" s="109"/>
      <c r="KW4" s="109"/>
      <c r="KX4" s="109"/>
      <c r="KY4" s="109"/>
      <c r="KZ4" s="109"/>
      <c r="LA4" s="109"/>
      <c r="LB4" s="109"/>
      <c r="LC4" s="109"/>
      <c r="LD4" s="109"/>
      <c r="LE4" s="109"/>
      <c r="LF4" s="109"/>
      <c r="LG4" s="109"/>
      <c r="LH4" s="109"/>
      <c r="LI4" s="109"/>
      <c r="LJ4" s="109"/>
      <c r="LK4" s="109"/>
      <c r="LL4" s="109"/>
      <c r="LM4" s="109"/>
      <c r="LN4" s="109"/>
      <c r="LO4" s="109"/>
      <c r="LP4" s="109"/>
      <c r="LQ4" s="109"/>
      <c r="LR4" s="109"/>
      <c r="LS4" s="109"/>
      <c r="LT4" s="109"/>
      <c r="LU4" s="109"/>
      <c r="LV4" s="109"/>
      <c r="LW4" s="109"/>
      <c r="LX4" s="109"/>
      <c r="LY4" s="109"/>
      <c r="LZ4" s="109"/>
      <c r="MA4" s="109"/>
      <c r="MB4" s="109"/>
      <c r="MC4" s="109"/>
      <c r="MD4" s="109"/>
      <c r="ME4" s="109"/>
      <c r="MF4" s="109"/>
      <c r="MG4" s="109"/>
      <c r="MH4" s="109"/>
      <c r="MI4" s="109"/>
      <c r="MJ4" s="109"/>
      <c r="MK4" s="109"/>
      <c r="ML4" s="109"/>
      <c r="MM4" s="109"/>
      <c r="MN4" s="109"/>
      <c r="MO4" s="109"/>
      <c r="MP4" s="109"/>
      <c r="MQ4" s="109"/>
      <c r="MR4" s="109"/>
      <c r="MS4" s="109"/>
      <c r="MT4" s="109"/>
      <c r="MU4" s="109"/>
      <c r="MV4" s="109"/>
      <c r="MW4" s="109"/>
      <c r="MX4" s="109"/>
      <c r="MY4" s="109"/>
      <c r="MZ4" s="109"/>
      <c r="NA4" s="109"/>
      <c r="NB4" s="109"/>
      <c r="NC4" s="109"/>
      <c r="ND4" s="109"/>
      <c r="NE4" s="109"/>
      <c r="NF4" s="109"/>
      <c r="NG4" s="109"/>
      <c r="NH4" s="109"/>
      <c r="NI4" s="109"/>
      <c r="NJ4" s="109"/>
      <c r="NK4" s="109"/>
      <c r="NL4" s="109"/>
      <c r="NM4" s="109"/>
      <c r="NN4" s="109"/>
      <c r="NO4" s="109"/>
      <c r="NP4" s="109"/>
      <c r="NQ4" s="109"/>
      <c r="NR4" s="109"/>
      <c r="NS4" s="109"/>
      <c r="NT4" s="109"/>
      <c r="NU4" s="109"/>
      <c r="NV4" s="109"/>
      <c r="NW4" s="109"/>
      <c r="NX4" s="109"/>
      <c r="NY4" s="109"/>
      <c r="NZ4" s="109"/>
      <c r="OA4" s="109"/>
      <c r="OB4" s="109"/>
      <c r="OC4" s="109"/>
      <c r="OD4" s="109"/>
      <c r="OE4" s="109"/>
      <c r="OF4" s="109"/>
      <c r="OG4" s="109"/>
      <c r="OH4" s="109"/>
      <c r="OI4" s="109"/>
      <c r="OJ4" s="109"/>
      <c r="OK4" s="109"/>
      <c r="OL4" s="109"/>
      <c r="OM4" s="109"/>
      <c r="ON4" s="109"/>
      <c r="OO4" s="109"/>
      <c r="OP4" s="109"/>
      <c r="OQ4" s="109"/>
      <c r="OR4" s="109"/>
      <c r="OS4" s="109"/>
      <c r="OT4" s="109"/>
      <c r="OU4" s="109"/>
      <c r="OV4" s="109"/>
      <c r="OW4" s="109"/>
      <c r="OX4" s="109"/>
      <c r="OY4" s="109"/>
      <c r="OZ4" s="109"/>
      <c r="PA4" s="109"/>
      <c r="PB4" s="109"/>
      <c r="PC4" s="109"/>
      <c r="PD4" s="109"/>
      <c r="PE4" s="109"/>
      <c r="PF4" s="109"/>
      <c r="PG4" s="109"/>
      <c r="PH4" s="109"/>
      <c r="PI4" s="109"/>
      <c r="PJ4" s="109"/>
      <c r="PK4" s="109"/>
      <c r="PL4" s="109"/>
      <c r="PM4" s="109"/>
      <c r="PN4" s="109"/>
      <c r="PO4" s="109"/>
      <c r="PP4" s="109"/>
      <c r="PQ4" s="109"/>
      <c r="PR4" s="109"/>
      <c r="PS4" s="109"/>
      <c r="PT4" s="109"/>
      <c r="PU4" s="109"/>
      <c r="PV4" s="109"/>
      <c r="PW4" s="109"/>
      <c r="PX4" s="109"/>
      <c r="PY4" s="109"/>
      <c r="PZ4" s="109"/>
      <c r="QA4" s="109"/>
      <c r="QB4" s="109"/>
      <c r="QC4" s="109"/>
      <c r="QD4" s="109"/>
      <c r="QE4" s="109"/>
      <c r="QF4" s="109"/>
      <c r="QG4" s="109"/>
      <c r="QH4" s="109"/>
      <c r="QI4" s="109"/>
      <c r="QJ4" s="109"/>
      <c r="QK4" s="109"/>
      <c r="QL4" s="109"/>
      <c r="QM4" s="109"/>
      <c r="QN4" s="109"/>
      <c r="QO4" s="109"/>
      <c r="QP4" s="109"/>
      <c r="QQ4" s="109"/>
      <c r="QR4" s="109"/>
      <c r="QS4" s="109"/>
      <c r="QT4" s="109"/>
      <c r="QU4" s="109"/>
      <c r="QV4" s="109"/>
      <c r="QW4" s="109"/>
      <c r="QX4" s="109"/>
      <c r="QY4" s="109"/>
      <c r="QZ4" s="109"/>
      <c r="RA4" s="109"/>
      <c r="RB4" s="109"/>
      <c r="RC4" s="109"/>
      <c r="RD4" s="109"/>
      <c r="RE4" s="109"/>
      <c r="RF4" s="109"/>
      <c r="RG4" s="109"/>
      <c r="RH4" s="109"/>
      <c r="RI4" s="109"/>
      <c r="RJ4" s="109"/>
      <c r="RK4" s="109"/>
      <c r="RL4" s="109"/>
      <c r="RM4" s="109"/>
      <c r="RN4" s="109"/>
      <c r="RO4" s="109"/>
      <c r="RP4" s="109"/>
      <c r="RQ4" s="109"/>
      <c r="RR4" s="109"/>
      <c r="RS4" s="109"/>
      <c r="RT4" s="109"/>
      <c r="RU4" s="109"/>
      <c r="RV4" s="109"/>
      <c r="RW4" s="109"/>
      <c r="RX4" s="109"/>
      <c r="RY4" s="109"/>
      <c r="RZ4" s="109"/>
      <c r="SA4" s="109"/>
      <c r="SB4" s="109"/>
      <c r="SC4" s="109"/>
      <c r="SD4" s="109"/>
      <c r="SE4" s="109"/>
      <c r="SF4" s="109"/>
      <c r="SG4" s="109"/>
      <c r="SH4" s="109"/>
      <c r="SI4" s="109"/>
      <c r="SJ4" s="109"/>
      <c r="SK4" s="109"/>
      <c r="SL4" s="109"/>
      <c r="SM4" s="109"/>
      <c r="SN4" s="109"/>
      <c r="SO4" s="109"/>
      <c r="SP4" s="109"/>
      <c r="SQ4" s="109"/>
      <c r="SR4" s="109"/>
      <c r="SS4" s="109"/>
      <c r="ST4" s="109"/>
      <c r="SU4" s="109"/>
      <c r="SV4" s="109"/>
      <c r="SW4" s="109"/>
      <c r="SX4" s="109"/>
      <c r="SY4" s="109"/>
      <c r="SZ4" s="109"/>
      <c r="TA4" s="109"/>
      <c r="TB4" s="109"/>
      <c r="TC4" s="109"/>
      <c r="TD4" s="109"/>
      <c r="TE4" s="109"/>
      <c r="TF4" s="109"/>
      <c r="TG4" s="109"/>
      <c r="TH4" s="109"/>
      <c r="TI4" s="109"/>
      <c r="TJ4" s="109"/>
      <c r="TK4" s="109"/>
      <c r="TL4" s="109"/>
      <c r="TM4" s="109"/>
      <c r="TN4" s="109"/>
      <c r="TO4" s="109"/>
      <c r="TP4" s="109"/>
      <c r="TQ4" s="109"/>
      <c r="TR4" s="109"/>
      <c r="TS4" s="109"/>
      <c r="TT4" s="109"/>
      <c r="TU4" s="109"/>
      <c r="TV4" s="109"/>
      <c r="TW4" s="109"/>
      <c r="TX4" s="109"/>
      <c r="TY4" s="109"/>
      <c r="TZ4" s="109"/>
      <c r="UA4" s="109"/>
      <c r="UB4" s="109"/>
      <c r="UC4" s="109"/>
      <c r="UD4" s="109"/>
      <c r="UE4" s="109"/>
      <c r="UF4" s="109"/>
      <c r="UG4" s="109"/>
      <c r="UH4" s="109"/>
      <c r="UI4" s="109"/>
      <c r="UJ4" s="109"/>
      <c r="UK4" s="109"/>
      <c r="UL4" s="109"/>
      <c r="UM4" s="109"/>
      <c r="UN4" s="109"/>
      <c r="UO4" s="109"/>
      <c r="UP4" s="109"/>
      <c r="UQ4" s="109"/>
      <c r="UR4" s="109"/>
      <c r="US4" s="109"/>
      <c r="UT4" s="109"/>
      <c r="UU4" s="109"/>
      <c r="UV4" s="109"/>
      <c r="UW4" s="109"/>
      <c r="UX4" s="109"/>
      <c r="UY4" s="109"/>
      <c r="UZ4" s="109"/>
      <c r="VA4" s="109"/>
      <c r="VB4" s="109"/>
      <c r="VC4" s="109"/>
      <c r="VD4" s="109"/>
      <c r="VE4" s="109"/>
      <c r="VF4" s="109"/>
      <c r="VG4" s="109"/>
      <c r="VH4" s="109"/>
      <c r="VI4" s="109"/>
      <c r="VJ4" s="109"/>
      <c r="VK4" s="109"/>
      <c r="VL4" s="109"/>
      <c r="VM4" s="109"/>
      <c r="VN4" s="109"/>
      <c r="VO4" s="109"/>
      <c r="VP4" s="109"/>
      <c r="VQ4" s="109"/>
      <c r="VR4" s="109"/>
      <c r="VS4" s="109"/>
      <c r="VT4" s="109"/>
      <c r="VU4" s="109"/>
      <c r="VV4" s="109"/>
      <c r="VW4" s="109"/>
      <c r="VX4" s="109"/>
      <c r="VY4" s="109"/>
      <c r="VZ4" s="109"/>
      <c r="WA4" s="109"/>
      <c r="WB4" s="109"/>
      <c r="WC4" s="109"/>
      <c r="WD4" s="109"/>
      <c r="WE4" s="109"/>
      <c r="WF4" s="109"/>
      <c r="WG4" s="109"/>
      <c r="WH4" s="109"/>
      <c r="WI4" s="109"/>
      <c r="WJ4" s="109"/>
      <c r="WK4" s="109"/>
      <c r="WL4" s="109"/>
      <c r="WM4" s="109"/>
      <c r="WN4" s="109"/>
      <c r="WO4" s="109"/>
      <c r="WP4" s="109"/>
      <c r="WQ4" s="109"/>
      <c r="WR4" s="109"/>
      <c r="WS4" s="109"/>
      <c r="WT4" s="109"/>
      <c r="WU4" s="109"/>
      <c r="WV4" s="109"/>
      <c r="WW4" s="109"/>
      <c r="WX4" s="109"/>
      <c r="WY4" s="109"/>
      <c r="WZ4" s="109"/>
      <c r="XA4" s="109"/>
      <c r="XB4" s="109"/>
      <c r="XC4" s="109"/>
      <c r="XD4" s="109"/>
      <c r="XE4" s="109"/>
      <c r="XF4" s="109"/>
      <c r="XG4" s="109"/>
      <c r="XH4" s="109"/>
      <c r="XI4" s="109"/>
      <c r="XJ4" s="109"/>
      <c r="XK4" s="109"/>
      <c r="XL4" s="109"/>
      <c r="XM4" s="109"/>
      <c r="XN4" s="109"/>
      <c r="XO4" s="109"/>
      <c r="XP4" s="109"/>
      <c r="XQ4" s="109"/>
      <c r="XR4" s="109"/>
      <c r="XS4" s="109"/>
      <c r="XT4" s="109"/>
      <c r="XU4" s="109"/>
      <c r="XV4" s="109"/>
      <c r="XW4" s="109"/>
      <c r="XX4" s="109"/>
      <c r="XY4" s="109"/>
      <c r="XZ4" s="109"/>
      <c r="YA4" s="109"/>
      <c r="YB4" s="109"/>
      <c r="YC4" s="109"/>
      <c r="YD4" s="109"/>
      <c r="YE4" s="109"/>
      <c r="YF4" s="109"/>
      <c r="YG4" s="109"/>
      <c r="YH4" s="109"/>
      <c r="YI4" s="109"/>
      <c r="YJ4" s="109"/>
      <c r="YK4" s="109"/>
      <c r="YL4" s="109"/>
      <c r="YM4" s="109"/>
      <c r="YN4" s="109"/>
      <c r="YO4" s="109"/>
      <c r="YP4" s="109"/>
      <c r="YQ4" s="109"/>
      <c r="YR4" s="109"/>
      <c r="YS4" s="109"/>
      <c r="YT4" s="109"/>
      <c r="YU4" s="109"/>
      <c r="YV4" s="109"/>
      <c r="YW4" s="109"/>
      <c r="YX4" s="109"/>
      <c r="YY4" s="109"/>
      <c r="YZ4" s="109"/>
      <c r="ZA4" s="109"/>
      <c r="ZB4" s="109"/>
      <c r="ZC4" s="109"/>
      <c r="ZD4" s="109"/>
      <c r="ZE4" s="109"/>
      <c r="ZF4" s="109"/>
      <c r="ZG4" s="109"/>
      <c r="ZH4" s="109"/>
      <c r="ZI4" s="109"/>
      <c r="ZJ4" s="109"/>
      <c r="ZK4" s="109"/>
      <c r="ZL4" s="109"/>
      <c r="ZM4" s="109"/>
      <c r="ZN4" s="109"/>
      <c r="ZO4" s="109"/>
      <c r="ZP4" s="109"/>
      <c r="ZQ4" s="109"/>
      <c r="ZR4" s="109"/>
      <c r="ZS4" s="109"/>
      <c r="ZT4" s="109"/>
      <c r="ZU4" s="109"/>
      <c r="ZV4" s="109"/>
      <c r="ZW4" s="109"/>
      <c r="ZX4" s="109"/>
      <c r="ZY4" s="109"/>
      <c r="ZZ4" s="109"/>
      <c r="AAA4" s="109"/>
      <c r="AAB4" s="109"/>
      <c r="AAC4" s="109"/>
      <c r="AAD4" s="109"/>
      <c r="AAE4" s="109"/>
      <c r="AAF4" s="109"/>
      <c r="AAG4" s="109"/>
      <c r="AAH4" s="109"/>
      <c r="AAI4" s="109"/>
      <c r="AAJ4" s="109"/>
      <c r="AAK4" s="109"/>
      <c r="AAL4" s="109"/>
      <c r="AAM4" s="109"/>
      <c r="AAN4" s="109"/>
      <c r="AAO4" s="109"/>
      <c r="AAP4" s="109"/>
      <c r="AAQ4" s="109"/>
      <c r="AAR4" s="109"/>
      <c r="AAS4" s="109"/>
      <c r="AAT4" s="109"/>
      <c r="AAU4" s="109"/>
      <c r="AAV4" s="109"/>
      <c r="AAW4" s="109"/>
      <c r="AAX4" s="109"/>
      <c r="AAY4" s="109"/>
      <c r="AAZ4" s="109"/>
      <c r="ABA4" s="109"/>
      <c r="ABB4" s="109"/>
      <c r="ABC4" s="109"/>
      <c r="ABD4" s="109"/>
      <c r="ABE4" s="109"/>
      <c r="ABF4" s="109"/>
      <c r="ABG4" s="109"/>
      <c r="ABH4" s="109"/>
      <c r="ABI4" s="109"/>
      <c r="ABJ4" s="109"/>
      <c r="ABK4" s="109"/>
      <c r="AGK4" s="231"/>
      <c r="AGL4" s="231"/>
      <c r="APP4" s="250"/>
      <c r="APQ4" s="250"/>
      <c r="APR4" s="250"/>
      <c r="APS4" s="250"/>
      <c r="APT4" s="250"/>
      <c r="APU4" s="250"/>
      <c r="APV4" s="250"/>
      <c r="APW4" s="250"/>
      <c r="APX4" s="250"/>
      <c r="APY4" s="250"/>
      <c r="APZ4" s="250"/>
      <c r="AQA4" s="250"/>
      <c r="AQB4" s="250"/>
      <c r="AQC4" s="250"/>
    </row>
    <row r="5" spans="1:1121">
      <c r="E5" s="38">
        <v>0</v>
      </c>
      <c r="J5" s="109"/>
      <c r="K5" s="109"/>
      <c r="L5" s="109"/>
      <c r="M5" s="109"/>
      <c r="N5" s="109"/>
      <c r="O5" s="109"/>
      <c r="P5" s="109"/>
      <c r="Q5" s="109"/>
      <c r="R5" s="109"/>
      <c r="S5" s="109"/>
      <c r="T5" s="109"/>
      <c r="U5" s="109"/>
      <c r="V5" s="109"/>
      <c r="W5" s="109"/>
      <c r="X5" s="109"/>
      <c r="Y5" s="109"/>
      <c r="Z5" s="109"/>
      <c r="AA5" s="109"/>
      <c r="AB5" s="109"/>
      <c r="AC5" s="109"/>
      <c r="AD5" s="109"/>
      <c r="AE5" s="109"/>
      <c r="AF5" s="109"/>
      <c r="AG5" s="109"/>
      <c r="AH5" s="109"/>
      <c r="AI5" s="109"/>
      <c r="AJ5" s="109"/>
      <c r="AK5" s="109"/>
      <c r="AL5" s="109"/>
      <c r="AM5" s="109"/>
      <c r="AN5" s="109"/>
      <c r="AO5" s="109"/>
      <c r="AP5" s="109"/>
      <c r="AQ5" s="109"/>
      <c r="AR5" s="109"/>
      <c r="AS5" s="109"/>
      <c r="AT5" s="109"/>
      <c r="AU5" s="109"/>
      <c r="AV5" s="109"/>
      <c r="AW5" s="109"/>
      <c r="AX5" s="109"/>
      <c r="AY5" s="109"/>
      <c r="AZ5" s="109"/>
      <c r="BA5" s="109"/>
      <c r="BB5" s="109"/>
      <c r="BC5" s="109"/>
      <c r="BD5" s="109"/>
      <c r="BE5" s="109"/>
      <c r="BF5" s="109"/>
      <c r="BG5" s="109"/>
      <c r="BH5" s="109"/>
      <c r="BI5" s="109"/>
      <c r="BJ5" s="109"/>
      <c r="BK5" s="109"/>
      <c r="BL5" s="109"/>
      <c r="BM5" s="109"/>
      <c r="BN5" s="109"/>
      <c r="BO5" s="109"/>
      <c r="BP5" s="109"/>
      <c r="BQ5" s="109"/>
      <c r="BR5" s="109"/>
      <c r="BS5" s="109"/>
      <c r="BT5" s="109"/>
      <c r="BU5" s="109"/>
      <c r="BV5" s="109"/>
      <c r="BW5" s="109"/>
      <c r="BX5" s="109"/>
      <c r="BY5" s="109"/>
      <c r="BZ5" s="109"/>
      <c r="CA5" s="109"/>
      <c r="CB5" s="109"/>
      <c r="CC5" s="109"/>
      <c r="CD5" s="109"/>
      <c r="CE5" s="109"/>
      <c r="CF5" s="109"/>
      <c r="CG5" s="109"/>
      <c r="CH5" s="109"/>
      <c r="CI5" s="109"/>
      <c r="CJ5" s="109"/>
      <c r="CK5" s="109"/>
      <c r="CL5" s="109"/>
      <c r="CM5" s="109"/>
      <c r="CN5" s="109"/>
      <c r="CO5" s="109"/>
      <c r="CP5" s="109"/>
      <c r="CQ5" s="109"/>
      <c r="CR5" s="109"/>
      <c r="CS5" s="109"/>
      <c r="CT5" s="109"/>
      <c r="CU5" s="109"/>
      <c r="CV5" s="109"/>
      <c r="CW5" s="109"/>
      <c r="CX5" s="109"/>
      <c r="CY5" s="109"/>
      <c r="CZ5" s="109"/>
      <c r="DA5" s="109"/>
      <c r="DB5" s="109"/>
      <c r="DC5" s="109"/>
      <c r="DD5" s="109"/>
      <c r="DE5" s="109"/>
      <c r="DF5" s="109"/>
      <c r="DG5" s="109"/>
      <c r="DH5" s="109"/>
      <c r="DI5" s="109"/>
      <c r="DJ5" s="109"/>
      <c r="DK5" s="109"/>
      <c r="DL5" s="109"/>
      <c r="DM5" s="109"/>
      <c r="DN5" s="109"/>
      <c r="DO5" s="109"/>
      <c r="DP5" s="109"/>
      <c r="DQ5" s="109"/>
      <c r="DR5" s="109"/>
      <c r="DS5" s="109"/>
      <c r="DT5" s="109"/>
      <c r="DU5" s="109"/>
      <c r="DV5" s="109"/>
      <c r="DW5" s="109"/>
      <c r="DX5" s="109"/>
      <c r="DY5" s="109"/>
      <c r="DZ5" s="109"/>
      <c r="EA5" s="109"/>
      <c r="EB5" s="109"/>
      <c r="EC5" s="109"/>
      <c r="ED5" s="109"/>
      <c r="EE5" s="109"/>
      <c r="EF5" s="109"/>
      <c r="EG5" s="109"/>
      <c r="EH5" s="109"/>
      <c r="EI5" s="109"/>
      <c r="EJ5" s="109"/>
      <c r="EK5" s="109"/>
      <c r="EL5" s="109"/>
      <c r="EM5" s="109"/>
      <c r="EN5" s="109"/>
      <c r="EO5" s="109"/>
      <c r="EP5" s="109"/>
      <c r="EQ5" s="109"/>
      <c r="ER5" s="109"/>
      <c r="ES5" s="109"/>
      <c r="ET5" s="109"/>
      <c r="EU5" s="109"/>
      <c r="EV5" s="109"/>
      <c r="EW5" s="109"/>
      <c r="EX5" s="109"/>
      <c r="EY5" s="109"/>
      <c r="EZ5" s="109"/>
      <c r="FA5" s="109"/>
      <c r="FB5" s="109"/>
      <c r="FC5" s="109"/>
      <c r="FD5" s="109"/>
      <c r="FE5" s="109"/>
      <c r="FF5" s="109"/>
      <c r="FG5" s="109"/>
      <c r="FH5" s="109"/>
      <c r="FI5" s="109"/>
      <c r="FJ5" s="109"/>
      <c r="FK5" s="109"/>
      <c r="FL5" s="109"/>
      <c r="FM5" s="109"/>
      <c r="FN5" s="109"/>
      <c r="FO5" s="109"/>
      <c r="FP5" s="109"/>
      <c r="FQ5" s="109"/>
      <c r="FR5" s="109"/>
      <c r="FS5" s="109"/>
      <c r="FT5" s="109"/>
      <c r="FU5" s="109"/>
      <c r="FV5" s="109"/>
      <c r="FW5" s="109"/>
      <c r="FX5" s="109"/>
      <c r="FY5" s="109"/>
      <c r="FZ5" s="109"/>
      <c r="GA5" s="109"/>
      <c r="GB5" s="109"/>
      <c r="GC5" s="109"/>
      <c r="GD5" s="109"/>
      <c r="GE5" s="109"/>
      <c r="GF5" s="109"/>
      <c r="GG5" s="109"/>
      <c r="GH5" s="109"/>
      <c r="GI5" s="109"/>
      <c r="GJ5" s="109"/>
      <c r="GK5" s="109"/>
      <c r="GL5" s="109"/>
      <c r="GM5" s="109"/>
      <c r="GN5" s="109"/>
      <c r="GO5" s="109"/>
      <c r="GP5" s="109"/>
      <c r="GQ5" s="109"/>
      <c r="GR5" s="109"/>
      <c r="GS5" s="109"/>
      <c r="GT5" s="109"/>
      <c r="GU5" s="109"/>
      <c r="GV5" s="109"/>
      <c r="GW5" s="109"/>
      <c r="GX5" s="109"/>
      <c r="GY5" s="109"/>
      <c r="GZ5" s="109"/>
      <c r="HA5" s="109"/>
      <c r="HB5" s="109"/>
      <c r="HC5" s="109"/>
      <c r="HD5" s="109"/>
      <c r="HE5" s="109"/>
      <c r="HF5" s="109"/>
      <c r="HG5" s="109"/>
      <c r="HH5" s="109"/>
      <c r="HI5" s="109"/>
      <c r="HJ5" s="109"/>
      <c r="HK5" s="109"/>
      <c r="HL5" s="109"/>
      <c r="HM5" s="109"/>
      <c r="HN5" s="109"/>
      <c r="HO5" s="109"/>
      <c r="HP5" s="109"/>
      <c r="HQ5" s="109"/>
      <c r="HR5" s="109"/>
      <c r="HS5" s="109"/>
      <c r="HT5" s="109"/>
      <c r="HU5" s="109"/>
      <c r="HV5" s="109"/>
      <c r="HW5" s="109"/>
      <c r="HX5" s="109"/>
      <c r="HY5" s="109"/>
      <c r="HZ5" s="109"/>
      <c r="IA5" s="109"/>
      <c r="IB5" s="109"/>
      <c r="IC5" s="109"/>
      <c r="ID5" s="109"/>
      <c r="IE5" s="109"/>
      <c r="IF5" s="109"/>
      <c r="IG5" s="109"/>
      <c r="IH5" s="109"/>
      <c r="II5" s="109"/>
      <c r="IJ5" s="109"/>
      <c r="IK5" s="109"/>
      <c r="IL5" s="109"/>
      <c r="IM5" s="109"/>
      <c r="IN5" s="109"/>
      <c r="IO5" s="109"/>
      <c r="IP5" s="109"/>
      <c r="IQ5" s="109"/>
      <c r="IR5" s="109"/>
      <c r="IS5" s="109"/>
      <c r="IT5" s="109"/>
      <c r="IU5" s="109"/>
      <c r="IV5" s="109"/>
      <c r="IW5" s="109"/>
      <c r="IX5" s="109"/>
      <c r="IY5" s="109"/>
      <c r="IZ5" s="109"/>
      <c r="JA5" s="109"/>
      <c r="JB5" s="109"/>
      <c r="JC5" s="109"/>
      <c r="JD5" s="109"/>
      <c r="JE5" s="109"/>
      <c r="JF5" s="109"/>
      <c r="JG5" s="109"/>
      <c r="JH5" s="109"/>
      <c r="JI5" s="109"/>
      <c r="JJ5" s="109"/>
      <c r="JK5" s="109"/>
      <c r="JL5" s="109"/>
      <c r="JM5" s="109"/>
      <c r="JN5" s="109"/>
      <c r="JO5" s="109"/>
      <c r="JP5" s="109"/>
      <c r="JQ5" s="109"/>
      <c r="JR5" s="109"/>
      <c r="JS5" s="109"/>
      <c r="JT5" s="109"/>
      <c r="JU5" s="109"/>
      <c r="JV5" s="109"/>
      <c r="JW5" s="109"/>
      <c r="JX5" s="109"/>
      <c r="JY5" s="109"/>
      <c r="JZ5" s="109"/>
      <c r="KA5" s="109"/>
      <c r="KB5" s="109"/>
      <c r="KC5" s="109"/>
      <c r="KD5" s="109"/>
      <c r="KE5" s="109"/>
      <c r="KF5" s="109"/>
      <c r="KG5" s="109"/>
      <c r="KH5" s="109"/>
      <c r="KI5" s="109"/>
      <c r="KJ5" s="109"/>
      <c r="KK5" s="109"/>
      <c r="KL5" s="109"/>
      <c r="KM5" s="109"/>
      <c r="KN5" s="109"/>
      <c r="KO5" s="109"/>
      <c r="KP5" s="109"/>
      <c r="KQ5" s="109"/>
      <c r="KR5" s="109"/>
      <c r="KS5" s="109"/>
      <c r="KT5" s="109"/>
      <c r="KU5" s="109"/>
      <c r="KV5" s="109"/>
      <c r="KW5" s="109"/>
      <c r="KX5" s="109"/>
      <c r="KY5" s="109"/>
      <c r="KZ5" s="109"/>
      <c r="LA5" s="109"/>
      <c r="LB5" s="109"/>
      <c r="LC5" s="109"/>
      <c r="LD5" s="109"/>
      <c r="LE5" s="109"/>
      <c r="LF5" s="109"/>
      <c r="LG5" s="109"/>
      <c r="LH5" s="109"/>
      <c r="LI5" s="109"/>
      <c r="LJ5" s="109"/>
      <c r="LK5" s="109"/>
      <c r="LL5" s="109"/>
      <c r="LM5" s="109"/>
      <c r="LN5" s="109"/>
      <c r="LO5" s="109"/>
      <c r="LP5" s="109"/>
      <c r="LQ5" s="109"/>
      <c r="LR5" s="109"/>
      <c r="LS5" s="109"/>
      <c r="LT5" s="109"/>
      <c r="LU5" s="109"/>
      <c r="LV5" s="109"/>
      <c r="LW5" s="109"/>
      <c r="LX5" s="109"/>
      <c r="LY5" s="109"/>
      <c r="LZ5" s="109"/>
      <c r="MA5" s="109"/>
      <c r="MB5" s="109"/>
      <c r="MC5" s="109"/>
      <c r="MD5" s="109"/>
      <c r="ME5" s="109"/>
      <c r="MF5" s="109"/>
      <c r="MG5" s="109"/>
      <c r="MH5" s="109"/>
      <c r="MI5" s="109"/>
      <c r="MJ5" s="109"/>
      <c r="MK5" s="109"/>
      <c r="ML5" s="109"/>
      <c r="MM5" s="109"/>
      <c r="MN5" s="109"/>
      <c r="MO5" s="109"/>
      <c r="MP5" s="109"/>
      <c r="MQ5" s="109"/>
      <c r="MR5" s="109"/>
      <c r="MS5" s="109"/>
      <c r="MT5" s="109"/>
      <c r="MU5" s="109"/>
      <c r="MV5" s="109"/>
      <c r="MW5" s="109"/>
      <c r="MX5" s="109"/>
      <c r="MY5" s="109"/>
      <c r="MZ5" s="109"/>
      <c r="NA5" s="109"/>
      <c r="NB5" s="109"/>
      <c r="NC5" s="109"/>
      <c r="ND5" s="109"/>
      <c r="NE5" s="109"/>
      <c r="NF5" s="109"/>
      <c r="NG5" s="109"/>
      <c r="NH5" s="109"/>
      <c r="NI5" s="109"/>
      <c r="NJ5" s="109"/>
      <c r="NK5" s="109"/>
      <c r="NL5" s="109"/>
      <c r="NM5" s="109"/>
      <c r="NN5" s="109"/>
      <c r="NO5" s="109"/>
      <c r="NP5" s="109"/>
      <c r="NQ5" s="109"/>
      <c r="NR5" s="109"/>
      <c r="NS5" s="109"/>
      <c r="NT5" s="109"/>
      <c r="NU5" s="109"/>
      <c r="NV5" s="109"/>
      <c r="NW5" s="109"/>
      <c r="NX5" s="109"/>
      <c r="NY5" s="109"/>
      <c r="NZ5" s="109"/>
      <c r="OA5" s="109"/>
      <c r="OB5" s="109"/>
      <c r="OC5" s="109"/>
      <c r="OD5" s="109"/>
      <c r="OE5" s="109"/>
      <c r="OF5" s="109"/>
      <c r="OG5" s="109"/>
      <c r="OH5" s="109"/>
      <c r="OI5" s="109"/>
      <c r="OJ5" s="109"/>
      <c r="OK5" s="109"/>
      <c r="OL5" s="109"/>
      <c r="OM5" s="109"/>
      <c r="ON5" s="109"/>
      <c r="OO5" s="109"/>
      <c r="OP5" s="109"/>
      <c r="OQ5" s="109"/>
      <c r="OR5" s="109"/>
      <c r="OS5" s="109"/>
      <c r="OT5" s="109"/>
      <c r="OU5" s="109"/>
      <c r="OV5" s="109"/>
      <c r="OW5" s="109"/>
      <c r="OX5" s="109"/>
      <c r="OY5" s="109"/>
      <c r="OZ5" s="109"/>
      <c r="PA5" s="109"/>
      <c r="PB5" s="109"/>
      <c r="PC5" s="109"/>
      <c r="PD5" s="109"/>
      <c r="PE5" s="109"/>
      <c r="PF5" s="109"/>
      <c r="PG5" s="109"/>
      <c r="PH5" s="109"/>
      <c r="PI5" s="109"/>
      <c r="PJ5" s="109"/>
      <c r="PK5" s="109"/>
      <c r="PL5" s="109"/>
      <c r="PM5" s="109"/>
      <c r="PN5" s="109"/>
      <c r="PO5" s="109"/>
      <c r="PP5" s="109"/>
      <c r="PQ5" s="109"/>
      <c r="PR5" s="109"/>
      <c r="PS5" s="109"/>
      <c r="PT5" s="109"/>
      <c r="PU5" s="109"/>
      <c r="PV5" s="109"/>
      <c r="PW5" s="109"/>
      <c r="PX5" s="109"/>
      <c r="PY5" s="109"/>
      <c r="PZ5" s="109"/>
      <c r="QA5" s="109"/>
      <c r="QB5" s="109"/>
      <c r="QC5" s="109"/>
      <c r="QD5" s="109"/>
      <c r="QE5" s="109"/>
      <c r="QF5" s="109"/>
      <c r="QG5" s="109"/>
      <c r="QH5" s="109"/>
      <c r="QI5" s="109"/>
      <c r="QJ5" s="109"/>
      <c r="QK5" s="109"/>
      <c r="QL5" s="109"/>
      <c r="QM5" s="109"/>
      <c r="QN5" s="109"/>
      <c r="QO5" s="109"/>
      <c r="QP5" s="109"/>
      <c r="QQ5" s="109"/>
      <c r="QR5" s="109"/>
      <c r="QS5" s="109"/>
      <c r="QT5" s="109"/>
      <c r="QU5" s="109"/>
      <c r="QV5" s="109"/>
      <c r="QW5" s="109"/>
      <c r="QX5" s="109"/>
      <c r="QY5" s="109"/>
      <c r="QZ5" s="109"/>
      <c r="RA5" s="109"/>
      <c r="RB5" s="109"/>
      <c r="RC5" s="109"/>
      <c r="RD5" s="109"/>
      <c r="RE5" s="109"/>
      <c r="RF5" s="109"/>
      <c r="RG5" s="109"/>
      <c r="RH5" s="109"/>
      <c r="RI5" s="109"/>
      <c r="RJ5" s="109"/>
      <c r="RK5" s="109"/>
      <c r="RL5" s="109"/>
      <c r="RM5" s="109"/>
      <c r="RN5" s="109"/>
      <c r="RO5" s="109"/>
      <c r="RP5" s="109"/>
      <c r="RQ5" s="109"/>
      <c r="RR5" s="109"/>
      <c r="RS5" s="109"/>
      <c r="RT5" s="109"/>
      <c r="RU5" s="109"/>
      <c r="RV5" s="109"/>
      <c r="RW5" s="109"/>
      <c r="RX5" s="109"/>
      <c r="RY5" s="109"/>
      <c r="RZ5" s="109"/>
      <c r="SA5" s="109"/>
      <c r="SB5" s="109"/>
      <c r="SC5" s="109"/>
      <c r="SD5" s="109"/>
      <c r="SE5" s="109"/>
      <c r="SF5" s="109"/>
      <c r="SG5" s="109"/>
      <c r="SH5" s="109"/>
      <c r="SI5" s="109"/>
      <c r="SJ5" s="109"/>
      <c r="SK5" s="109"/>
      <c r="SL5" s="109"/>
      <c r="SM5" s="109"/>
      <c r="SN5" s="109"/>
      <c r="SO5" s="109"/>
      <c r="SP5" s="109"/>
      <c r="SQ5" s="109"/>
      <c r="SR5" s="109"/>
      <c r="SS5" s="109"/>
      <c r="ST5" s="109"/>
      <c r="SU5" s="109"/>
      <c r="SV5" s="109"/>
      <c r="SW5" s="109"/>
      <c r="SX5" s="109"/>
      <c r="SY5" s="109"/>
      <c r="SZ5" s="109"/>
      <c r="TA5" s="109"/>
      <c r="TB5" s="109"/>
      <c r="TC5" s="109"/>
      <c r="TD5" s="109"/>
      <c r="TE5" s="109"/>
      <c r="TF5" s="109"/>
      <c r="TG5" s="109"/>
      <c r="TH5" s="109"/>
      <c r="TI5" s="109"/>
      <c r="TJ5" s="109"/>
      <c r="TK5" s="109"/>
      <c r="TL5" s="109"/>
      <c r="TM5" s="109"/>
      <c r="TN5" s="109"/>
      <c r="TO5" s="109"/>
      <c r="TP5" s="109"/>
      <c r="TQ5" s="109"/>
      <c r="TR5" s="109"/>
      <c r="TS5" s="109"/>
      <c r="TT5" s="109"/>
      <c r="TU5" s="109"/>
      <c r="TV5" s="109"/>
      <c r="TW5" s="109"/>
      <c r="TX5" s="109"/>
      <c r="TY5" s="109"/>
      <c r="TZ5" s="109"/>
      <c r="UA5" s="109"/>
      <c r="UB5" s="109"/>
      <c r="UC5" s="109"/>
      <c r="UD5" s="109"/>
      <c r="UE5" s="109"/>
      <c r="UF5" s="109"/>
      <c r="UG5" s="109"/>
      <c r="UH5" s="109"/>
      <c r="UI5" s="109"/>
      <c r="UJ5" s="109"/>
      <c r="UK5" s="109"/>
      <c r="UL5" s="109"/>
      <c r="UM5" s="109"/>
      <c r="UN5" s="109"/>
      <c r="UO5" s="109"/>
      <c r="UP5" s="109"/>
      <c r="UQ5" s="109"/>
      <c r="UR5" s="109"/>
      <c r="US5" s="109"/>
      <c r="UT5" s="109"/>
      <c r="UU5" s="109"/>
      <c r="UV5" s="109"/>
      <c r="UW5" s="109"/>
      <c r="UX5" s="109"/>
      <c r="UY5" s="109"/>
      <c r="UZ5" s="109"/>
      <c r="VA5" s="109"/>
      <c r="VB5" s="109"/>
      <c r="VC5" s="109"/>
      <c r="VD5" s="109"/>
      <c r="VE5" s="109"/>
      <c r="VF5" s="109"/>
      <c r="VG5" s="109"/>
      <c r="VH5" s="109"/>
      <c r="VI5" s="109"/>
      <c r="VJ5" s="109"/>
      <c r="VK5" s="109"/>
      <c r="VL5" s="109"/>
      <c r="VM5" s="109"/>
      <c r="VN5" s="109"/>
      <c r="VO5" s="109"/>
      <c r="VP5" s="109"/>
      <c r="VQ5" s="109"/>
      <c r="VR5" s="109"/>
      <c r="VS5" s="109"/>
      <c r="VT5" s="109"/>
      <c r="VU5" s="109"/>
      <c r="VV5" s="109"/>
      <c r="VW5" s="109"/>
      <c r="VX5" s="109"/>
      <c r="VY5" s="109"/>
      <c r="VZ5" s="109"/>
      <c r="WA5" s="109"/>
      <c r="WB5" s="109"/>
      <c r="WC5" s="109"/>
      <c r="WD5" s="109"/>
      <c r="WE5" s="109"/>
      <c r="WF5" s="109"/>
      <c r="WG5" s="109"/>
      <c r="WH5" s="109"/>
      <c r="WI5" s="109"/>
      <c r="WJ5" s="109"/>
      <c r="WK5" s="109"/>
      <c r="WL5" s="109"/>
      <c r="WM5" s="109"/>
      <c r="WN5" s="109"/>
      <c r="WO5" s="109"/>
      <c r="WP5" s="109"/>
      <c r="WQ5" s="109"/>
      <c r="WR5" s="109"/>
      <c r="WS5" s="109"/>
      <c r="WT5" s="109"/>
      <c r="WU5" s="109"/>
      <c r="WV5" s="109"/>
      <c r="WW5" s="109"/>
      <c r="WX5" s="109"/>
      <c r="WY5" s="109"/>
      <c r="WZ5" s="109"/>
      <c r="XA5" s="109"/>
      <c r="XB5" s="109"/>
      <c r="XC5" s="109"/>
      <c r="XD5" s="109"/>
      <c r="XE5" s="109"/>
      <c r="XF5" s="109"/>
      <c r="XG5" s="109"/>
      <c r="XH5" s="109"/>
      <c r="XI5" s="109"/>
      <c r="XJ5" s="109"/>
      <c r="XK5" s="109"/>
      <c r="XL5" s="109"/>
      <c r="XM5" s="109"/>
      <c r="XN5" s="109"/>
      <c r="XO5" s="109"/>
      <c r="XP5" s="109"/>
      <c r="XQ5" s="109"/>
      <c r="XR5" s="109"/>
      <c r="XS5" s="109"/>
      <c r="XT5" s="109"/>
      <c r="XU5" s="109"/>
      <c r="XV5" s="109"/>
      <c r="XW5" s="109"/>
      <c r="XX5" s="109"/>
      <c r="XY5" s="109"/>
      <c r="XZ5" s="109"/>
      <c r="YA5" s="109"/>
      <c r="YB5" s="109"/>
      <c r="YC5" s="109"/>
      <c r="YD5" s="109"/>
      <c r="YE5" s="109"/>
      <c r="YF5" s="109"/>
      <c r="YG5" s="109"/>
      <c r="YH5" s="109"/>
      <c r="YI5" s="109"/>
      <c r="YJ5" s="109"/>
      <c r="YK5" s="109"/>
      <c r="YL5" s="109"/>
      <c r="YM5" s="109"/>
      <c r="YN5" s="109"/>
      <c r="YO5" s="109"/>
      <c r="YP5" s="109"/>
      <c r="YQ5" s="109"/>
      <c r="YR5" s="109"/>
      <c r="YS5" s="109"/>
      <c r="YT5" s="109"/>
      <c r="YU5" s="109"/>
      <c r="YV5" s="109"/>
      <c r="YW5" s="109"/>
      <c r="YX5" s="109"/>
      <c r="YY5" s="109"/>
      <c r="YZ5" s="109"/>
      <c r="ZA5" s="109"/>
      <c r="ZB5" s="109"/>
      <c r="ZC5" s="109"/>
      <c r="ZD5" s="109"/>
      <c r="ZE5" s="109"/>
      <c r="ZF5" s="109"/>
      <c r="ZG5" s="109"/>
      <c r="ZH5" s="109"/>
      <c r="ZI5" s="109"/>
      <c r="ZJ5" s="109"/>
      <c r="ZK5" s="109"/>
      <c r="ZL5" s="109"/>
      <c r="ZM5" s="109"/>
      <c r="ZN5" s="109"/>
      <c r="ZO5" s="109"/>
      <c r="ZP5" s="109"/>
      <c r="ZQ5" s="109"/>
      <c r="ZR5" s="109"/>
      <c r="ZS5" s="109"/>
      <c r="ZT5" s="109"/>
      <c r="ZU5" s="109"/>
      <c r="ZV5" s="109"/>
      <c r="ZW5" s="109"/>
      <c r="ZX5" s="109"/>
      <c r="ZY5" s="109"/>
      <c r="ZZ5" s="109"/>
      <c r="AAA5" s="109"/>
      <c r="AAB5" s="109"/>
      <c r="AAC5" s="109"/>
      <c r="AAD5" s="109"/>
      <c r="AAE5" s="109"/>
      <c r="AAF5" s="109"/>
      <c r="AAG5" s="109"/>
      <c r="AAH5" s="109"/>
      <c r="AAI5" s="109"/>
      <c r="AAJ5" s="109"/>
      <c r="AAK5" s="109"/>
      <c r="AAL5" s="109"/>
      <c r="AAM5" s="109"/>
      <c r="AAN5" s="109"/>
      <c r="AAO5" s="109"/>
      <c r="AAP5" s="109"/>
      <c r="AAQ5" s="109"/>
      <c r="AAR5" s="109"/>
      <c r="AAS5" s="109"/>
      <c r="AAT5" s="109"/>
      <c r="AAU5" s="109"/>
      <c r="AAV5" s="109"/>
      <c r="AAW5" s="109"/>
      <c r="AAX5" s="109"/>
      <c r="AAY5" s="109"/>
      <c r="AAZ5" s="109"/>
      <c r="ABA5" s="109"/>
      <c r="ABB5" s="109"/>
      <c r="ABC5" s="109"/>
      <c r="ABD5" s="109"/>
      <c r="ABE5" s="109"/>
      <c r="ABF5" s="109"/>
      <c r="ABG5" s="109"/>
      <c r="ABH5" s="109"/>
      <c r="ABI5" s="109"/>
      <c r="ABJ5" s="109"/>
      <c r="ABK5" s="109"/>
      <c r="APP5" s="250"/>
      <c r="APQ5" s="250"/>
      <c r="APR5" s="250"/>
      <c r="APS5" s="250"/>
      <c r="APT5" s="250"/>
      <c r="APU5" s="250"/>
      <c r="APV5" s="250"/>
      <c r="APW5" s="250"/>
      <c r="APX5" s="250"/>
      <c r="APY5" s="250"/>
      <c r="APZ5" s="250"/>
      <c r="AQA5" s="250"/>
      <c r="AQB5" s="250"/>
      <c r="AQC5" s="250"/>
    </row>
    <row r="7" spans="1:1121">
      <c r="CK7"/>
      <c r="CL7"/>
      <c r="CM7"/>
      <c r="CN7"/>
      <c r="CO7"/>
      <c r="CP7"/>
      <c r="CQ7"/>
      <c r="CR7"/>
      <c r="DP7"/>
      <c r="DQ7"/>
      <c r="DR7"/>
      <c r="DS7"/>
      <c r="DT7"/>
      <c r="DU7"/>
      <c r="DV7"/>
      <c r="DW7"/>
    </row>
    <row r="8" spans="1:1121">
      <c r="CK8"/>
      <c r="CL8"/>
      <c r="CM8"/>
      <c r="CN8"/>
      <c r="CO8"/>
      <c r="CP8"/>
      <c r="CQ8"/>
      <c r="CR8"/>
      <c r="DP8"/>
      <c r="DQ8"/>
      <c r="DR8"/>
      <c r="DS8"/>
      <c r="DT8"/>
      <c r="DU8"/>
      <c r="DV8"/>
      <c r="DW8"/>
    </row>
    <row r="9" spans="1:1121">
      <c r="A9" s="70"/>
      <c r="CK9"/>
      <c r="CL9"/>
      <c r="CM9"/>
      <c r="CN9"/>
      <c r="CO9"/>
      <c r="CP9"/>
      <c r="CQ9"/>
      <c r="CR9"/>
      <c r="DP9"/>
      <c r="DQ9"/>
      <c r="DR9"/>
      <c r="DS9"/>
      <c r="DT9"/>
      <c r="DU9"/>
      <c r="DV9"/>
      <c r="DW9"/>
    </row>
    <row r="10" spans="1:1121">
      <c r="CK10"/>
      <c r="CL10"/>
      <c r="CM10"/>
      <c r="CN10"/>
      <c r="CO10"/>
      <c r="CP10"/>
      <c r="CQ10"/>
      <c r="CR10"/>
      <c r="DP10"/>
      <c r="DQ10"/>
      <c r="DR10"/>
      <c r="DS10"/>
      <c r="DT10"/>
      <c r="DU10"/>
      <c r="DV10"/>
      <c r="DW10"/>
    </row>
    <row r="11" spans="1:1121">
      <c r="CK11"/>
      <c r="CL11"/>
      <c r="CM11"/>
      <c r="CN11"/>
      <c r="CO11"/>
      <c r="CP11"/>
      <c r="CQ11"/>
      <c r="CR11"/>
      <c r="DP11"/>
      <c r="DQ11"/>
      <c r="DR11"/>
      <c r="DS11"/>
      <c r="DT11"/>
      <c r="DU11"/>
      <c r="DV11"/>
      <c r="DW11"/>
    </row>
    <row r="12" spans="1:1121">
      <c r="CK12"/>
      <c r="CL12"/>
      <c r="CM12"/>
      <c r="CN12"/>
      <c r="CO12"/>
      <c r="CP12"/>
      <c r="CQ12"/>
      <c r="CR12"/>
      <c r="DP12"/>
      <c r="DQ12"/>
      <c r="DR12"/>
      <c r="DS12"/>
      <c r="DT12"/>
      <c r="DU12"/>
      <c r="DV12"/>
      <c r="DW12"/>
    </row>
    <row r="13" spans="1:1121">
      <c r="CK13"/>
      <c r="CL13"/>
      <c r="CM13"/>
      <c r="CN13"/>
      <c r="CO13"/>
      <c r="CP13"/>
      <c r="CQ13"/>
      <c r="CR13"/>
      <c r="DP13"/>
      <c r="DQ13"/>
      <c r="DR13"/>
      <c r="DS13"/>
      <c r="DT13"/>
      <c r="DU13"/>
      <c r="DV13"/>
      <c r="DW13"/>
    </row>
    <row r="14" spans="1:1121">
      <c r="CK14"/>
      <c r="CL14"/>
      <c r="CM14"/>
      <c r="CN14"/>
      <c r="CO14"/>
      <c r="CP14"/>
      <c r="CQ14"/>
      <c r="CR14"/>
      <c r="DP14"/>
      <c r="DQ14"/>
      <c r="DR14"/>
      <c r="DS14"/>
      <c r="DT14"/>
      <c r="DU14"/>
      <c r="DV14"/>
      <c r="DW14"/>
    </row>
    <row r="15" spans="1:1121">
      <c r="CK15"/>
      <c r="CL15"/>
      <c r="CM15"/>
      <c r="CN15"/>
      <c r="CO15"/>
      <c r="CP15"/>
      <c r="CQ15"/>
      <c r="CR15"/>
      <c r="DP15"/>
      <c r="DQ15"/>
      <c r="DR15"/>
      <c r="DS15"/>
      <c r="DT15"/>
      <c r="DU15"/>
      <c r="DV15"/>
      <c r="DW15"/>
    </row>
  </sheetData>
  <autoFilter ref="A1:AQC5" xr:uid="{5F0945E6-D192-3249-886E-B0D5D8F3C6E3}"/>
  <conditionalFormatting sqref="ABM1:APM1 AFQ2 AHB2:AIN2 AIO2:APM3 AHA3:AIN3 OK2:ZS3 AJ2:NJ3 AFI2:AFJ3 AGC3 AGJ3 AGW3">
    <cfRule type="expression" dxfId="29677" priority="93648" stopIfTrue="1">
      <formula>WEEKDAY(AJ$1)=1</formula>
    </cfRule>
    <cfRule type="expression" dxfId="29676" priority="93649" stopIfTrue="1">
      <formula>WEEKDAY(AJ$1)=7</formula>
    </cfRule>
    <cfRule type="containsText" dxfId="29675" priority="93650" stopIfTrue="1" operator="containsText" text="Maladie">
      <formula>NOT(ISERROR(SEARCH("Maladie",AJ1)))</formula>
    </cfRule>
    <cfRule type="endsWith" dxfId="29674" priority="93651" stopIfTrue="1" operator="endsWith" text="AT">
      <formula>RIGHT(AJ1,LEN("AT"))="AT"</formula>
    </cfRule>
    <cfRule type="containsText" dxfId="29673" priority="93652" stopIfTrue="1" operator="containsText" text="Congés">
      <formula>NOT(ISERROR(SEARCH("Congés",AJ1)))</formula>
    </cfRule>
    <cfRule type="containsText" dxfId="29672" priority="93653" stopIfTrue="1" operator="containsText" text="RTT">
      <formula>NOT(ISERROR(SEARCH("RTT",AJ1)))</formula>
    </cfRule>
    <cfRule type="containsText" dxfId="29671" priority="93654" stopIfTrue="1" operator="containsText" text="FORMATION">
      <formula>NOT(ISERROR(SEARCH("FORMATION",AJ1)))</formula>
    </cfRule>
    <cfRule type="containsText" dxfId="29670" priority="93655" stopIfTrue="1" operator="containsText" text="REPOS">
      <formula>NOT(ISERROR(SEARCH("REPOS",AJ1)))</formula>
    </cfRule>
  </conditionalFormatting>
  <conditionalFormatting sqref="ABM1:APM1 AFQ2 AHB2:AIN2 AIO2:APM3 AHA3:AIN3 OK2:ZS3 AJ2:NJ3 AFI2:AFJ3 AGC3 AGJ3 AGW3">
    <cfRule type="containsText" dxfId="29669" priority="93526" stopIfTrue="1" operator="containsText" text="RECUP DEBIT">
      <formula>NOT(ISERROR(SEARCH("RECUP DEBIT",AJ1)))</formula>
    </cfRule>
    <cfRule type="containsText" dxfId="29668" priority="93527" stopIfTrue="1" operator="containsText" text="Bonification">
      <formula>NOT(ISERROR(SEARCH("Bonification",AJ1)))</formula>
    </cfRule>
  </conditionalFormatting>
  <conditionalFormatting sqref="ABM1:APM1 AFQ2 AHB2:AIN2 AIO2:APM3 AHA3:AIN3 OK2:ZS3 AJ2:NJ3 AFI2:AFJ3 AGC3 AGJ3 AGW3">
    <cfRule type="containsText" dxfId="29667" priority="91443" stopIfTrue="1" operator="containsText" text="BONIFICATION">
      <formula>NOT(ISERROR(SEARCH("BONIFICATION",AJ1)))</formula>
    </cfRule>
    <cfRule type="containsText" dxfId="29666" priority="91444" stopIfTrue="1" operator="containsText" text="RECUP DEBIT">
      <formula>NOT(ISERROR(SEARCH("RECUP DEBIT",AJ1)))</formula>
    </cfRule>
  </conditionalFormatting>
  <conditionalFormatting sqref="ABM1:APM1 AFQ2 AHB2:AIN2 AIO2:APM3 AHA3:AIN3 OK2:ZS3 AJ2:NJ3 AFI2:AFJ3 AGC3 AGJ3 AGW3">
    <cfRule type="containsText" dxfId="29665" priority="91442" stopIfTrue="1" operator="containsText" text="ENFANT MALADE">
      <formula>NOT(ISERROR(SEARCH("ENFANT MALADE",AJ1)))</formula>
    </cfRule>
  </conditionalFormatting>
  <conditionalFormatting sqref="ABM2:ABP2">
    <cfRule type="expression" dxfId="29651" priority="60201" stopIfTrue="1">
      <formula>WEEKDAY(ABM$1)=1</formula>
    </cfRule>
    <cfRule type="expression" dxfId="29650" priority="60202" stopIfTrue="1">
      <formula>WEEKDAY(ABM$1)=7</formula>
    </cfRule>
    <cfRule type="containsText" dxfId="29649" priority="60203" stopIfTrue="1" operator="containsText" text="Maladie">
      <formula>NOT(ISERROR(SEARCH("Maladie",ABM2)))</formula>
    </cfRule>
    <cfRule type="endsWith" dxfId="29648" priority="60204" stopIfTrue="1" operator="endsWith" text="AT">
      <formula>RIGHT(ABM2,LEN("AT"))="AT"</formula>
    </cfRule>
    <cfRule type="containsText" dxfId="29647" priority="60205" stopIfTrue="1" operator="containsText" text="Congés">
      <formula>NOT(ISERROR(SEARCH("Congés",ABM2)))</formula>
    </cfRule>
    <cfRule type="containsText" dxfId="29646" priority="60206" stopIfTrue="1" operator="containsText" text="RTT">
      <formula>NOT(ISERROR(SEARCH("RTT",ABM2)))</formula>
    </cfRule>
    <cfRule type="containsText" dxfId="29645" priority="60207" stopIfTrue="1" operator="containsText" text="FORMATION">
      <formula>NOT(ISERROR(SEARCH("FORMATION",ABM2)))</formula>
    </cfRule>
    <cfRule type="containsText" dxfId="29644" priority="60208" stopIfTrue="1" operator="containsText" text="REPOS">
      <formula>NOT(ISERROR(SEARCH("REPOS",ABM2)))</formula>
    </cfRule>
  </conditionalFormatting>
  <conditionalFormatting sqref="ABM2:ABP2">
    <cfRule type="containsText" dxfId="29643" priority="60199" stopIfTrue="1" operator="containsText" text="RECUP DEBIT">
      <formula>NOT(ISERROR(SEARCH("RECUP DEBIT",ABM2)))</formula>
    </cfRule>
    <cfRule type="containsText" dxfId="29642" priority="60200" stopIfTrue="1" operator="containsText" text="Bonification">
      <formula>NOT(ISERROR(SEARCH("Bonification",ABM2)))</formula>
    </cfRule>
  </conditionalFormatting>
  <conditionalFormatting sqref="ABM2:ABP2">
    <cfRule type="containsText" dxfId="29641" priority="60197" stopIfTrue="1" operator="containsText" text="BONIFICATION">
      <formula>NOT(ISERROR(SEARCH("BONIFICATION",ABM2)))</formula>
    </cfRule>
    <cfRule type="containsText" dxfId="29640" priority="60198" stopIfTrue="1" operator="containsText" text="RECUP DEBIT">
      <formula>NOT(ISERROR(SEARCH("RECUP DEBIT",ABM2)))</formula>
    </cfRule>
  </conditionalFormatting>
  <conditionalFormatting sqref="ABM2:ABP2">
    <cfRule type="containsText" dxfId="29639" priority="60196" stopIfTrue="1" operator="containsText" text="ENFANT MALADE">
      <formula>NOT(ISERROR(SEARCH("ENFANT MALADE",ABM2)))</formula>
    </cfRule>
  </conditionalFormatting>
  <conditionalFormatting sqref="ABO2:ABP2">
    <cfRule type="expression" dxfId="29638" priority="60188" stopIfTrue="1">
      <formula>WEEKDAY(ABO$1)=1</formula>
    </cfRule>
    <cfRule type="expression" dxfId="29637" priority="60189" stopIfTrue="1">
      <formula>WEEKDAY(ABO$1)=7</formula>
    </cfRule>
    <cfRule type="containsText" dxfId="29636" priority="60190" stopIfTrue="1" operator="containsText" text="Maladie">
      <formula>NOT(ISERROR(SEARCH("Maladie",ABO2)))</formula>
    </cfRule>
    <cfRule type="endsWith" dxfId="29635" priority="60191" stopIfTrue="1" operator="endsWith" text="AT">
      <formula>RIGHT(ABO2,LEN("AT"))="AT"</formula>
    </cfRule>
    <cfRule type="containsText" dxfId="29634" priority="60192" stopIfTrue="1" operator="containsText" text="Congés">
      <formula>NOT(ISERROR(SEARCH("Congés",ABO2)))</formula>
    </cfRule>
    <cfRule type="containsText" dxfId="29633" priority="60193" stopIfTrue="1" operator="containsText" text="RTT">
      <formula>NOT(ISERROR(SEARCH("RTT",ABO2)))</formula>
    </cfRule>
    <cfRule type="containsText" dxfId="29632" priority="60194" stopIfTrue="1" operator="containsText" text="FORMATION">
      <formula>NOT(ISERROR(SEARCH("FORMATION",ABO2)))</formula>
    </cfRule>
    <cfRule type="containsText" dxfId="29631" priority="60195" stopIfTrue="1" operator="containsText" text="REPOS">
      <formula>NOT(ISERROR(SEARCH("REPOS",ABO2)))</formula>
    </cfRule>
  </conditionalFormatting>
  <conditionalFormatting sqref="ABO2:ABP2">
    <cfRule type="containsText" dxfId="29630" priority="60186" stopIfTrue="1" operator="containsText" text="RECUP DEBIT">
      <formula>NOT(ISERROR(SEARCH("RECUP DEBIT",ABO2)))</formula>
    </cfRule>
    <cfRule type="containsText" dxfId="29629" priority="60187" stopIfTrue="1" operator="containsText" text="Bonification">
      <formula>NOT(ISERROR(SEARCH("Bonification",ABO2)))</formula>
    </cfRule>
  </conditionalFormatting>
  <conditionalFormatting sqref="ABO2:ABP2">
    <cfRule type="containsText" dxfId="29628" priority="60184" stopIfTrue="1" operator="containsText" text="BONIFICATION">
      <formula>NOT(ISERROR(SEARCH("BONIFICATION",ABO2)))</formula>
    </cfRule>
    <cfRule type="containsText" dxfId="29627" priority="60185" stopIfTrue="1" operator="containsText" text="RECUP DEBIT">
      <formula>NOT(ISERROR(SEARCH("RECUP DEBIT",ABO2)))</formula>
    </cfRule>
  </conditionalFormatting>
  <conditionalFormatting sqref="ABO2:ABP2">
    <cfRule type="containsText" dxfId="29626" priority="60183" stopIfTrue="1" operator="containsText" text="ENFANT MALADE">
      <formula>NOT(ISERROR(SEARCH("ENFANT MALADE",ABO2)))</formula>
    </cfRule>
  </conditionalFormatting>
  <conditionalFormatting sqref="ABO2:ABP2">
    <cfRule type="containsText" dxfId="29625" priority="60181" stopIfTrue="1" operator="containsText" text="RECUP DEBIT">
      <formula>NOT(ISERROR(SEARCH("RECUP DEBIT",ABO2)))</formula>
    </cfRule>
    <cfRule type="containsText" dxfId="29624" priority="60182" stopIfTrue="1" operator="containsText" text="Bonification">
      <formula>NOT(ISERROR(SEARCH("Bonification",ABO2)))</formula>
    </cfRule>
  </conditionalFormatting>
  <conditionalFormatting sqref="ABO2:ABP2 AFI2:AFJ3">
    <cfRule type="expression" dxfId="29623" priority="60173" stopIfTrue="1">
      <formula>WEEKDAY(ABH$1)=1</formula>
    </cfRule>
    <cfRule type="expression" dxfId="29622" priority="60174" stopIfTrue="1">
      <formula>WEEKDAY(ABH$1)=7</formula>
    </cfRule>
    <cfRule type="containsText" dxfId="29621" priority="60175" stopIfTrue="1" operator="containsText" text="Maladie">
      <formula>NOT(ISERROR(SEARCH("Maladie",ABO2)))</formula>
    </cfRule>
    <cfRule type="endsWith" dxfId="29620" priority="60176" stopIfTrue="1" operator="endsWith" text="AT">
      <formula>RIGHT(ABO2,LEN("AT"))="AT"</formula>
    </cfRule>
    <cfRule type="containsText" dxfId="29619" priority="60177" stopIfTrue="1" operator="containsText" text="Congés">
      <formula>NOT(ISERROR(SEARCH("Congés",ABO2)))</formula>
    </cfRule>
    <cfRule type="containsText" dxfId="29618" priority="60178" stopIfTrue="1" operator="containsText" text="RTT">
      <formula>NOT(ISERROR(SEARCH("RTT",ABO2)))</formula>
    </cfRule>
    <cfRule type="containsText" dxfId="29617" priority="60179" stopIfTrue="1" operator="containsText" text="REPOS">
      <formula>NOT(ISERROR(SEARCH("REPOS",ABO2)))</formula>
    </cfRule>
    <cfRule type="containsText" dxfId="29616" priority="60180" stopIfTrue="1" operator="containsText" text="FORMATION">
      <formula>NOT(ISERROR(SEARCH("FORMATION",ABO2)))</formula>
    </cfRule>
  </conditionalFormatting>
  <conditionalFormatting sqref="ABO2:ABP2">
    <cfRule type="containsText" dxfId="29615" priority="60171" stopIfTrue="1" operator="containsText" text="RECUP DEBIT">
      <formula>NOT(ISERROR(SEARCH("RECUP DEBIT",ABO2)))</formula>
    </cfRule>
    <cfRule type="containsText" dxfId="29614" priority="60172" stopIfTrue="1" operator="containsText" text="Bonification">
      <formula>NOT(ISERROR(SEARCH("Bonification",ABO2)))</formula>
    </cfRule>
  </conditionalFormatting>
  <conditionalFormatting sqref="ABO2:ABP2">
    <cfRule type="expression" dxfId="29613" priority="60163" stopIfTrue="1">
      <formula>WEEKDAY(ABH$1)=1</formula>
    </cfRule>
    <cfRule type="expression" dxfId="29612" priority="60164" stopIfTrue="1">
      <formula>WEEKDAY(ABH$1)=7</formula>
    </cfRule>
    <cfRule type="containsText" dxfId="29611" priority="60165" stopIfTrue="1" operator="containsText" text="Maladie">
      <formula>NOT(ISERROR(SEARCH("Maladie",ABO2)))</formula>
    </cfRule>
    <cfRule type="endsWith" dxfId="29610" priority="60166" stopIfTrue="1" operator="endsWith" text="AT">
      <formula>RIGHT(ABO2,LEN("AT"))="AT"</formula>
    </cfRule>
    <cfRule type="containsText" dxfId="29609" priority="60167" stopIfTrue="1" operator="containsText" text="Congés">
      <formula>NOT(ISERROR(SEARCH("Congés",ABO2)))</formula>
    </cfRule>
    <cfRule type="containsText" dxfId="29608" priority="60168" stopIfTrue="1" operator="containsText" text="RTT">
      <formula>NOT(ISERROR(SEARCH("RTT",ABO2)))</formula>
    </cfRule>
    <cfRule type="containsText" dxfId="29607" priority="60169" stopIfTrue="1" operator="containsText" text="REPOS">
      <formula>NOT(ISERROR(SEARCH("REPOS",ABO2)))</formula>
    </cfRule>
    <cfRule type="containsText" dxfId="29606" priority="60170" stopIfTrue="1" operator="containsText" text="FORMATION">
      <formula>NOT(ISERROR(SEARCH("FORMATION",ABO2)))</formula>
    </cfRule>
  </conditionalFormatting>
  <conditionalFormatting sqref="ABM3:ABP3">
    <cfRule type="expression" dxfId="29605" priority="59635" stopIfTrue="1">
      <formula>WEEKDAY(ABM$1)=1</formula>
    </cfRule>
    <cfRule type="expression" dxfId="29604" priority="59636" stopIfTrue="1">
      <formula>WEEKDAY(ABM$1)=7</formula>
    </cfRule>
    <cfRule type="containsText" dxfId="29603" priority="59637" stopIfTrue="1" operator="containsText" text="Maladie">
      <formula>NOT(ISERROR(SEARCH("Maladie",ABM3)))</formula>
    </cfRule>
    <cfRule type="endsWith" dxfId="29602" priority="59638" stopIfTrue="1" operator="endsWith" text="AT">
      <formula>RIGHT(ABM3,LEN("AT"))="AT"</formula>
    </cfRule>
    <cfRule type="containsText" dxfId="29601" priority="59639" stopIfTrue="1" operator="containsText" text="Congés">
      <formula>NOT(ISERROR(SEARCH("Congés",ABM3)))</formula>
    </cfRule>
    <cfRule type="containsText" dxfId="29600" priority="59640" stopIfTrue="1" operator="containsText" text="RTT">
      <formula>NOT(ISERROR(SEARCH("RTT",ABM3)))</formula>
    </cfRule>
    <cfRule type="containsText" dxfId="29599" priority="59641" stopIfTrue="1" operator="containsText" text="FORMATION">
      <formula>NOT(ISERROR(SEARCH("FORMATION",ABM3)))</formula>
    </cfRule>
    <cfRule type="containsText" dxfId="29598" priority="59642" stopIfTrue="1" operator="containsText" text="REPOS">
      <formula>NOT(ISERROR(SEARCH("REPOS",ABM3)))</formula>
    </cfRule>
  </conditionalFormatting>
  <conditionalFormatting sqref="ABM3:ABP3">
    <cfRule type="containsText" dxfId="29597" priority="59633" stopIfTrue="1" operator="containsText" text="RECUP DEBIT">
      <formula>NOT(ISERROR(SEARCH("RECUP DEBIT",ABM3)))</formula>
    </cfRule>
    <cfRule type="containsText" dxfId="29596" priority="59634" stopIfTrue="1" operator="containsText" text="Bonification">
      <formula>NOT(ISERROR(SEARCH("Bonification",ABM3)))</formula>
    </cfRule>
  </conditionalFormatting>
  <conditionalFormatting sqref="ABM3:ABP3">
    <cfRule type="containsText" dxfId="29595" priority="59631" stopIfTrue="1" operator="containsText" text="BONIFICATION">
      <formula>NOT(ISERROR(SEARCH("BONIFICATION",ABM3)))</formula>
    </cfRule>
    <cfRule type="containsText" dxfId="29594" priority="59632" stopIfTrue="1" operator="containsText" text="RECUP DEBIT">
      <formula>NOT(ISERROR(SEARCH("RECUP DEBIT",ABM3)))</formula>
    </cfRule>
  </conditionalFormatting>
  <conditionalFormatting sqref="ABM3:ABP3">
    <cfRule type="containsText" dxfId="29593" priority="59630" stopIfTrue="1" operator="containsText" text="ENFANT MALADE">
      <formula>NOT(ISERROR(SEARCH("ENFANT MALADE",ABM3)))</formula>
    </cfRule>
  </conditionalFormatting>
  <conditionalFormatting sqref="ABO3:ABP3">
    <cfRule type="containsText" dxfId="29592" priority="59628" stopIfTrue="1" operator="containsText" text="RECUP DEBIT">
      <formula>NOT(ISERROR(SEARCH("RECUP DEBIT",ABO3)))</formula>
    </cfRule>
    <cfRule type="containsText" dxfId="29591" priority="59629" stopIfTrue="1" operator="containsText" text="Bonification">
      <formula>NOT(ISERROR(SEARCH("Bonification",ABO3)))</formula>
    </cfRule>
  </conditionalFormatting>
  <conditionalFormatting sqref="ABO3:ABP3">
    <cfRule type="expression" dxfId="29590" priority="59620" stopIfTrue="1">
      <formula>WEEKDAY(ABH$1)=1</formula>
    </cfRule>
    <cfRule type="expression" dxfId="29589" priority="59621" stopIfTrue="1">
      <formula>WEEKDAY(ABH$1)=7</formula>
    </cfRule>
    <cfRule type="containsText" dxfId="29588" priority="59622" stopIfTrue="1" operator="containsText" text="Maladie">
      <formula>NOT(ISERROR(SEARCH("Maladie",ABO3)))</formula>
    </cfRule>
    <cfRule type="endsWith" dxfId="29587" priority="59623" stopIfTrue="1" operator="endsWith" text="AT">
      <formula>RIGHT(ABO3,LEN("AT"))="AT"</formula>
    </cfRule>
    <cfRule type="containsText" dxfId="29586" priority="59624" stopIfTrue="1" operator="containsText" text="Congés">
      <formula>NOT(ISERROR(SEARCH("Congés",ABO3)))</formula>
    </cfRule>
    <cfRule type="containsText" dxfId="29585" priority="59625" stopIfTrue="1" operator="containsText" text="RTT">
      <formula>NOT(ISERROR(SEARCH("RTT",ABO3)))</formula>
    </cfRule>
    <cfRule type="containsText" dxfId="29584" priority="59626" stopIfTrue="1" operator="containsText" text="REPOS">
      <formula>NOT(ISERROR(SEARCH("REPOS",ABO3)))</formula>
    </cfRule>
    <cfRule type="containsText" dxfId="29583" priority="59627" stopIfTrue="1" operator="containsText" text="FORMATION">
      <formula>NOT(ISERROR(SEARCH("FORMATION",ABO3)))</formula>
    </cfRule>
  </conditionalFormatting>
  <conditionalFormatting sqref="ABP3">
    <cfRule type="expression" dxfId="29582" priority="59612" stopIfTrue="1">
      <formula>WEEKDAY(ABI$1)=1</formula>
    </cfRule>
    <cfRule type="expression" dxfId="29581" priority="59613" stopIfTrue="1">
      <formula>WEEKDAY(ABI$1)=7</formula>
    </cfRule>
    <cfRule type="containsText" dxfId="29580" priority="59614" stopIfTrue="1" operator="containsText" text="Maladie">
      <formula>NOT(ISERROR(SEARCH("Maladie",ABP3)))</formula>
    </cfRule>
    <cfRule type="endsWith" dxfId="29579" priority="59615" stopIfTrue="1" operator="endsWith" text="AT">
      <formula>RIGHT(ABP3,LEN("AT"))="AT"</formula>
    </cfRule>
    <cfRule type="containsText" dxfId="29578" priority="59616" stopIfTrue="1" operator="containsText" text="Congés">
      <formula>NOT(ISERROR(SEARCH("Congés",ABP3)))</formula>
    </cfRule>
    <cfRule type="containsText" dxfId="29577" priority="59617" stopIfTrue="1" operator="containsText" text="RTT">
      <formula>NOT(ISERROR(SEARCH("RTT",ABP3)))</formula>
    </cfRule>
    <cfRule type="containsText" dxfId="29576" priority="59618" stopIfTrue="1" operator="containsText" text="REPOS">
      <formula>NOT(ISERROR(SEARCH("REPOS",ABP3)))</formula>
    </cfRule>
    <cfRule type="containsText" dxfId="29575" priority="59619" stopIfTrue="1" operator="containsText" text="FORMATION">
      <formula>NOT(ISERROR(SEARCH("FORMATION",ABP3)))</formula>
    </cfRule>
  </conditionalFormatting>
  <conditionalFormatting sqref="ABP3">
    <cfRule type="containsText" dxfId="29574" priority="59610" stopIfTrue="1" operator="containsText" text="RECUP DEBIT">
      <formula>NOT(ISERROR(SEARCH("RECUP DEBIT",ABP3)))</formula>
    </cfRule>
    <cfRule type="containsText" dxfId="29573" priority="59611" stopIfTrue="1" operator="containsText" text="Bonification">
      <formula>NOT(ISERROR(SEARCH("Bonification",ABP3)))</formula>
    </cfRule>
  </conditionalFormatting>
  <conditionalFormatting sqref="ABP3">
    <cfRule type="containsText" dxfId="29572" priority="59608" stopIfTrue="1" operator="containsText" text="RECUP DEBIT">
      <formula>NOT(ISERROR(SEARCH("RECUP DEBIT",ABP3)))</formula>
    </cfRule>
    <cfRule type="containsText" dxfId="29571" priority="59609" stopIfTrue="1" operator="containsText" text="Bonification">
      <formula>NOT(ISERROR(SEARCH("Bonification",ABP3)))</formula>
    </cfRule>
  </conditionalFormatting>
  <conditionalFormatting sqref="ABP3">
    <cfRule type="expression" dxfId="29570" priority="59600" stopIfTrue="1">
      <formula>WEEKDAY(ABI$1)=1</formula>
    </cfRule>
    <cfRule type="expression" dxfId="29569" priority="59601" stopIfTrue="1">
      <formula>WEEKDAY(ABI$1)=7</formula>
    </cfRule>
    <cfRule type="containsText" dxfId="29568" priority="59602" stopIfTrue="1" operator="containsText" text="Maladie">
      <formula>NOT(ISERROR(SEARCH("Maladie",ABP3)))</formula>
    </cfRule>
    <cfRule type="endsWith" dxfId="29567" priority="59603" stopIfTrue="1" operator="endsWith" text="AT">
      <formula>RIGHT(ABP3,LEN("AT"))="AT"</formula>
    </cfRule>
    <cfRule type="containsText" dxfId="29566" priority="59604" stopIfTrue="1" operator="containsText" text="Congés">
      <formula>NOT(ISERROR(SEARCH("Congés",ABP3)))</formula>
    </cfRule>
    <cfRule type="containsText" dxfId="29565" priority="59605" stopIfTrue="1" operator="containsText" text="RTT">
      <formula>NOT(ISERROR(SEARCH("RTT",ABP3)))</formula>
    </cfRule>
    <cfRule type="containsText" dxfId="29564" priority="59606" stopIfTrue="1" operator="containsText" text="REPOS">
      <formula>NOT(ISERROR(SEARCH("REPOS",ABP3)))</formula>
    </cfRule>
    <cfRule type="containsText" dxfId="29563" priority="59607" stopIfTrue="1" operator="containsText" text="FORMATION">
      <formula>NOT(ISERROR(SEARCH("FORMATION",ABP3)))</formula>
    </cfRule>
  </conditionalFormatting>
  <conditionalFormatting sqref="ABP3">
    <cfRule type="expression" dxfId="29562" priority="59592" stopIfTrue="1">
      <formula>WEEKDAY(ABI$1)=1</formula>
    </cfRule>
    <cfRule type="expression" dxfId="29561" priority="59593" stopIfTrue="1">
      <formula>WEEKDAY(ABI$1)=7</formula>
    </cfRule>
    <cfRule type="containsText" dxfId="29560" priority="59594" stopIfTrue="1" operator="containsText" text="Maladie">
      <formula>NOT(ISERROR(SEARCH("Maladie",ABP3)))</formula>
    </cfRule>
    <cfRule type="endsWith" dxfId="29559" priority="59595" stopIfTrue="1" operator="endsWith" text="AT">
      <formula>RIGHT(ABP3,LEN("AT"))="AT"</formula>
    </cfRule>
    <cfRule type="containsText" dxfId="29558" priority="59596" stopIfTrue="1" operator="containsText" text="Congés">
      <formula>NOT(ISERROR(SEARCH("Congés",ABP3)))</formula>
    </cfRule>
    <cfRule type="containsText" dxfId="29557" priority="59597" stopIfTrue="1" operator="containsText" text="RTT">
      <formula>NOT(ISERROR(SEARCH("RTT",ABP3)))</formula>
    </cfRule>
    <cfRule type="containsText" dxfId="29556" priority="59598" stopIfTrue="1" operator="containsText" text="REPOS">
      <formula>NOT(ISERROR(SEARCH("REPOS",ABP3)))</formula>
    </cfRule>
    <cfRule type="containsText" dxfId="29555" priority="59599" stopIfTrue="1" operator="containsText" text="FORMATION">
      <formula>NOT(ISERROR(SEARCH("FORMATION",ABP3)))</formula>
    </cfRule>
  </conditionalFormatting>
  <conditionalFormatting sqref="ABP3">
    <cfRule type="expression" dxfId="29554" priority="59584" stopIfTrue="1">
      <formula>WEEKDAY(ABP$1)=1</formula>
    </cfRule>
    <cfRule type="expression" dxfId="29553" priority="59585" stopIfTrue="1">
      <formula>WEEKDAY(ABP$1)=7</formula>
    </cfRule>
    <cfRule type="containsText" dxfId="29552" priority="59586" stopIfTrue="1" operator="containsText" text="Maladie">
      <formula>NOT(ISERROR(SEARCH("Maladie",ABP3)))</formula>
    </cfRule>
    <cfRule type="endsWith" dxfId="29551" priority="59587" stopIfTrue="1" operator="endsWith" text="AT">
      <formula>RIGHT(ABP3,LEN("AT"))="AT"</formula>
    </cfRule>
    <cfRule type="containsText" dxfId="29550" priority="59588" stopIfTrue="1" operator="containsText" text="Congés">
      <formula>NOT(ISERROR(SEARCH("Congés",ABP3)))</formula>
    </cfRule>
    <cfRule type="containsText" dxfId="29549" priority="59589" stopIfTrue="1" operator="containsText" text="RTT">
      <formula>NOT(ISERROR(SEARCH("RTT",ABP3)))</formula>
    </cfRule>
    <cfRule type="containsText" dxfId="29548" priority="59590" stopIfTrue="1" operator="containsText" text="FORMATION">
      <formula>NOT(ISERROR(SEARCH("FORMATION",ABP3)))</formula>
    </cfRule>
    <cfRule type="containsText" dxfId="29547" priority="59591" stopIfTrue="1" operator="containsText" text="REPOS">
      <formula>NOT(ISERROR(SEARCH("REPOS",ABP3)))</formula>
    </cfRule>
  </conditionalFormatting>
  <conditionalFormatting sqref="ABP3">
    <cfRule type="containsText" dxfId="29546" priority="59582" stopIfTrue="1" operator="containsText" text="RECUP DEBIT">
      <formula>NOT(ISERROR(SEARCH("RECUP DEBIT",ABP3)))</formula>
    </cfRule>
    <cfRule type="containsText" dxfId="29545" priority="59583" stopIfTrue="1" operator="containsText" text="Bonification">
      <formula>NOT(ISERROR(SEARCH("Bonification",ABP3)))</formula>
    </cfRule>
  </conditionalFormatting>
  <conditionalFormatting sqref="ABP3">
    <cfRule type="containsText" dxfId="29544" priority="59580" stopIfTrue="1" operator="containsText" text="RECUP DEBIT">
      <formula>NOT(ISERROR(SEARCH("RECUP DEBIT",ABP3)))</formula>
    </cfRule>
    <cfRule type="containsText" dxfId="29543" priority="59581" stopIfTrue="1" operator="containsText" text="Bonification">
      <formula>NOT(ISERROR(SEARCH("Bonification",ABP3)))</formula>
    </cfRule>
  </conditionalFormatting>
  <conditionalFormatting sqref="ABP3">
    <cfRule type="expression" dxfId="29542" priority="59572" stopIfTrue="1">
      <formula>WEEKDAY(ABI$1)=1</formula>
    </cfRule>
    <cfRule type="expression" dxfId="29541" priority="59573" stopIfTrue="1">
      <formula>WEEKDAY(ABI$1)=7</formula>
    </cfRule>
    <cfRule type="containsText" dxfId="29540" priority="59574" stopIfTrue="1" operator="containsText" text="Maladie">
      <formula>NOT(ISERROR(SEARCH("Maladie",ABP3)))</formula>
    </cfRule>
    <cfRule type="endsWith" dxfId="29539" priority="59575" stopIfTrue="1" operator="endsWith" text="AT">
      <formula>RIGHT(ABP3,LEN("AT"))="AT"</formula>
    </cfRule>
    <cfRule type="containsText" dxfId="29538" priority="59576" stopIfTrue="1" operator="containsText" text="Congés">
      <formula>NOT(ISERROR(SEARCH("Congés",ABP3)))</formula>
    </cfRule>
    <cfRule type="containsText" dxfId="29537" priority="59577" stopIfTrue="1" operator="containsText" text="RTT">
      <formula>NOT(ISERROR(SEARCH("RTT",ABP3)))</formula>
    </cfRule>
    <cfRule type="containsText" dxfId="29536" priority="59578" stopIfTrue="1" operator="containsText" text="REPOS">
      <formula>NOT(ISERROR(SEARCH("REPOS",ABP3)))</formula>
    </cfRule>
    <cfRule type="containsText" dxfId="29535" priority="59579" stopIfTrue="1" operator="containsText" text="FORMATION">
      <formula>NOT(ISERROR(SEARCH("FORMATION",ABP3)))</formula>
    </cfRule>
  </conditionalFormatting>
  <conditionalFormatting sqref="ABP3">
    <cfRule type="expression" dxfId="29534" priority="59564" stopIfTrue="1">
      <formula>WEEKDAY(ABI$1)=1</formula>
    </cfRule>
    <cfRule type="expression" dxfId="29533" priority="59565" stopIfTrue="1">
      <formula>WEEKDAY(ABI$1)=7</formula>
    </cfRule>
    <cfRule type="containsText" dxfId="29532" priority="59566" stopIfTrue="1" operator="containsText" text="Maladie">
      <formula>NOT(ISERROR(SEARCH("Maladie",ABP3)))</formula>
    </cfRule>
    <cfRule type="endsWith" dxfId="29531" priority="59567" stopIfTrue="1" operator="endsWith" text="AT">
      <formula>RIGHT(ABP3,LEN("AT"))="AT"</formula>
    </cfRule>
    <cfRule type="containsText" dxfId="29530" priority="59568" stopIfTrue="1" operator="containsText" text="Congés">
      <formula>NOT(ISERROR(SEARCH("Congés",ABP3)))</formula>
    </cfRule>
    <cfRule type="containsText" dxfId="29529" priority="59569" stopIfTrue="1" operator="containsText" text="RTT">
      <formula>NOT(ISERROR(SEARCH("RTT",ABP3)))</formula>
    </cfRule>
    <cfRule type="containsText" dxfId="29528" priority="59570" stopIfTrue="1" operator="containsText" text="REPOS">
      <formula>NOT(ISERROR(SEARCH("REPOS",ABP3)))</formula>
    </cfRule>
    <cfRule type="containsText" dxfId="29527" priority="59571" stopIfTrue="1" operator="containsText" text="FORMATION">
      <formula>NOT(ISERROR(SEARCH("FORMATION",ABP3)))</formula>
    </cfRule>
  </conditionalFormatting>
  <conditionalFormatting sqref="ABN3">
    <cfRule type="expression" dxfId="29526" priority="59546" stopIfTrue="1">
      <formula>WEEKDAY(ABN$1)=1</formula>
    </cfRule>
    <cfRule type="expression" dxfId="29525" priority="59547" stopIfTrue="1">
      <formula>WEEKDAY(ABN$1)=7</formula>
    </cfRule>
    <cfRule type="containsText" dxfId="29524" priority="59548" stopIfTrue="1" operator="containsText" text="Maladie">
      <formula>NOT(ISERROR(SEARCH("Maladie",ABN3)))</formula>
    </cfRule>
    <cfRule type="endsWith" dxfId="29523" priority="59549" stopIfTrue="1" operator="endsWith" text="AT">
      <formula>RIGHT(ABN3,LEN("AT"))="AT"</formula>
    </cfRule>
    <cfRule type="containsText" dxfId="29522" priority="59550" stopIfTrue="1" operator="containsText" text="Congés">
      <formula>NOT(ISERROR(SEARCH("Congés",ABN3)))</formula>
    </cfRule>
    <cfRule type="containsText" dxfId="29521" priority="59551" stopIfTrue="1" operator="containsText" text="RTT">
      <formula>NOT(ISERROR(SEARCH("RTT",ABN3)))</formula>
    </cfRule>
    <cfRule type="containsText" dxfId="29520" priority="59552" stopIfTrue="1" operator="containsText" text="FORMATION">
      <formula>NOT(ISERROR(SEARCH("FORMATION",ABN3)))</formula>
    </cfRule>
    <cfRule type="containsText" dxfId="29519" priority="59553" stopIfTrue="1" operator="containsText" text="REPOS">
      <formula>NOT(ISERROR(SEARCH("REPOS",ABN3)))</formula>
    </cfRule>
  </conditionalFormatting>
  <conditionalFormatting sqref="ABN3">
    <cfRule type="containsText" dxfId="29518" priority="59544" stopIfTrue="1" operator="containsText" text="RECUP DEBIT">
      <formula>NOT(ISERROR(SEARCH("RECUP DEBIT",ABN3)))</formula>
    </cfRule>
    <cfRule type="containsText" dxfId="29517" priority="59545" stopIfTrue="1" operator="containsText" text="Bonification">
      <formula>NOT(ISERROR(SEARCH("Bonification",ABN3)))</formula>
    </cfRule>
  </conditionalFormatting>
  <conditionalFormatting sqref="ABQ2:ABW2">
    <cfRule type="expression" dxfId="29472" priority="59334" stopIfTrue="1">
      <formula>WEEKDAY(ABQ$1)=1</formula>
    </cfRule>
    <cfRule type="expression" dxfId="29471" priority="59335" stopIfTrue="1">
      <formula>WEEKDAY(ABQ$1)=7</formula>
    </cfRule>
    <cfRule type="containsText" dxfId="29470" priority="59336" stopIfTrue="1" operator="containsText" text="Maladie">
      <formula>NOT(ISERROR(SEARCH("Maladie",ABQ2)))</formula>
    </cfRule>
    <cfRule type="endsWith" dxfId="29469" priority="59337" stopIfTrue="1" operator="endsWith" text="AT">
      <formula>RIGHT(ABQ2,LEN("AT"))="AT"</formula>
    </cfRule>
    <cfRule type="containsText" dxfId="29468" priority="59338" stopIfTrue="1" operator="containsText" text="Congés">
      <formula>NOT(ISERROR(SEARCH("Congés",ABQ2)))</formula>
    </cfRule>
    <cfRule type="containsText" dxfId="29467" priority="59339" stopIfTrue="1" operator="containsText" text="RTT">
      <formula>NOT(ISERROR(SEARCH("RTT",ABQ2)))</formula>
    </cfRule>
    <cfRule type="containsText" dxfId="29466" priority="59340" stopIfTrue="1" operator="containsText" text="FORMATION">
      <formula>NOT(ISERROR(SEARCH("FORMATION",ABQ2)))</formula>
    </cfRule>
    <cfRule type="containsText" dxfId="29465" priority="59341" stopIfTrue="1" operator="containsText" text="REPOS">
      <formula>NOT(ISERROR(SEARCH("REPOS",ABQ2)))</formula>
    </cfRule>
  </conditionalFormatting>
  <conditionalFormatting sqref="ABQ2:ABW2">
    <cfRule type="containsText" dxfId="29464" priority="59332" stopIfTrue="1" operator="containsText" text="RECUP DEBIT">
      <formula>NOT(ISERROR(SEARCH("RECUP DEBIT",ABQ2)))</formula>
    </cfRule>
    <cfRule type="containsText" dxfId="29463" priority="59333" stopIfTrue="1" operator="containsText" text="Bonification">
      <formula>NOT(ISERROR(SEARCH("Bonification",ABQ2)))</formula>
    </cfRule>
  </conditionalFormatting>
  <conditionalFormatting sqref="ABQ2:ABW2">
    <cfRule type="containsText" dxfId="29462" priority="59330" stopIfTrue="1" operator="containsText" text="BONIFICATION">
      <formula>NOT(ISERROR(SEARCH("BONIFICATION",ABQ2)))</formula>
    </cfRule>
    <cfRule type="containsText" dxfId="29461" priority="59331" stopIfTrue="1" operator="containsText" text="RECUP DEBIT">
      <formula>NOT(ISERROR(SEARCH("RECUP DEBIT",ABQ2)))</formula>
    </cfRule>
  </conditionalFormatting>
  <conditionalFormatting sqref="ABQ2:ABW2">
    <cfRule type="containsText" dxfId="29460" priority="59329" stopIfTrue="1" operator="containsText" text="ENFANT MALADE">
      <formula>NOT(ISERROR(SEARCH("ENFANT MALADE",ABQ2)))</formula>
    </cfRule>
  </conditionalFormatting>
  <conditionalFormatting sqref="ABV2:ABW2">
    <cfRule type="expression" dxfId="29459" priority="59321" stopIfTrue="1">
      <formula>WEEKDAY(ABV$1)=1</formula>
    </cfRule>
    <cfRule type="expression" dxfId="29458" priority="59322" stopIfTrue="1">
      <formula>WEEKDAY(ABV$1)=7</formula>
    </cfRule>
    <cfRule type="containsText" dxfId="29457" priority="59323" stopIfTrue="1" operator="containsText" text="Maladie">
      <formula>NOT(ISERROR(SEARCH("Maladie",ABV2)))</formula>
    </cfRule>
    <cfRule type="endsWith" dxfId="29456" priority="59324" stopIfTrue="1" operator="endsWith" text="AT">
      <formula>RIGHT(ABV2,LEN("AT"))="AT"</formula>
    </cfRule>
    <cfRule type="containsText" dxfId="29455" priority="59325" stopIfTrue="1" operator="containsText" text="Congés">
      <formula>NOT(ISERROR(SEARCH("Congés",ABV2)))</formula>
    </cfRule>
    <cfRule type="containsText" dxfId="29454" priority="59326" stopIfTrue="1" operator="containsText" text="RTT">
      <formula>NOT(ISERROR(SEARCH("RTT",ABV2)))</formula>
    </cfRule>
    <cfRule type="containsText" dxfId="29453" priority="59327" stopIfTrue="1" operator="containsText" text="FORMATION">
      <formula>NOT(ISERROR(SEARCH("FORMATION",ABV2)))</formula>
    </cfRule>
    <cfRule type="containsText" dxfId="29452" priority="59328" stopIfTrue="1" operator="containsText" text="REPOS">
      <formula>NOT(ISERROR(SEARCH("REPOS",ABV2)))</formula>
    </cfRule>
  </conditionalFormatting>
  <conditionalFormatting sqref="ABV2:ABW2">
    <cfRule type="containsText" dxfId="29451" priority="59319" stopIfTrue="1" operator="containsText" text="RECUP DEBIT">
      <formula>NOT(ISERROR(SEARCH("RECUP DEBIT",ABV2)))</formula>
    </cfRule>
    <cfRule type="containsText" dxfId="29450" priority="59320" stopIfTrue="1" operator="containsText" text="Bonification">
      <formula>NOT(ISERROR(SEARCH("Bonification",ABV2)))</formula>
    </cfRule>
  </conditionalFormatting>
  <conditionalFormatting sqref="ABV2:ABW2">
    <cfRule type="containsText" dxfId="29449" priority="59317" stopIfTrue="1" operator="containsText" text="BONIFICATION">
      <formula>NOT(ISERROR(SEARCH("BONIFICATION",ABV2)))</formula>
    </cfRule>
    <cfRule type="containsText" dxfId="29448" priority="59318" stopIfTrue="1" operator="containsText" text="RECUP DEBIT">
      <formula>NOT(ISERROR(SEARCH("RECUP DEBIT",ABV2)))</formula>
    </cfRule>
  </conditionalFormatting>
  <conditionalFormatting sqref="ABV2:ABW2">
    <cfRule type="containsText" dxfId="29447" priority="59316" stopIfTrue="1" operator="containsText" text="ENFANT MALADE">
      <formula>NOT(ISERROR(SEARCH("ENFANT MALADE",ABV2)))</formula>
    </cfRule>
  </conditionalFormatting>
  <conditionalFormatting sqref="ABV2:ABW2">
    <cfRule type="containsText" dxfId="29446" priority="59314" stopIfTrue="1" operator="containsText" text="RECUP DEBIT">
      <formula>NOT(ISERROR(SEARCH("RECUP DEBIT",ABV2)))</formula>
    </cfRule>
    <cfRule type="containsText" dxfId="29445" priority="59315" stopIfTrue="1" operator="containsText" text="Bonification">
      <formula>NOT(ISERROR(SEARCH("Bonification",ABV2)))</formula>
    </cfRule>
  </conditionalFormatting>
  <conditionalFormatting sqref="ABV2:ABW2">
    <cfRule type="expression" dxfId="29444" priority="59306" stopIfTrue="1">
      <formula>WEEKDAY(ABO$1)=1</formula>
    </cfRule>
    <cfRule type="expression" dxfId="29443" priority="59307" stopIfTrue="1">
      <formula>WEEKDAY(ABO$1)=7</formula>
    </cfRule>
    <cfRule type="containsText" dxfId="29442" priority="59308" stopIfTrue="1" operator="containsText" text="Maladie">
      <formula>NOT(ISERROR(SEARCH("Maladie",ABV2)))</formula>
    </cfRule>
    <cfRule type="endsWith" dxfId="29441" priority="59309" stopIfTrue="1" operator="endsWith" text="AT">
      <formula>RIGHT(ABV2,LEN("AT"))="AT"</formula>
    </cfRule>
    <cfRule type="containsText" dxfId="29440" priority="59310" stopIfTrue="1" operator="containsText" text="Congés">
      <formula>NOT(ISERROR(SEARCH("Congés",ABV2)))</formula>
    </cfRule>
    <cfRule type="containsText" dxfId="29439" priority="59311" stopIfTrue="1" operator="containsText" text="RTT">
      <formula>NOT(ISERROR(SEARCH("RTT",ABV2)))</formula>
    </cfRule>
    <cfRule type="containsText" dxfId="29438" priority="59312" stopIfTrue="1" operator="containsText" text="REPOS">
      <formula>NOT(ISERROR(SEARCH("REPOS",ABV2)))</formula>
    </cfRule>
    <cfRule type="containsText" dxfId="29437" priority="59313" stopIfTrue="1" operator="containsText" text="FORMATION">
      <formula>NOT(ISERROR(SEARCH("FORMATION",ABV2)))</formula>
    </cfRule>
  </conditionalFormatting>
  <conditionalFormatting sqref="ABV2:ABW2">
    <cfRule type="containsText" dxfId="29436" priority="59304" stopIfTrue="1" operator="containsText" text="RECUP DEBIT">
      <formula>NOT(ISERROR(SEARCH("RECUP DEBIT",ABV2)))</formula>
    </cfRule>
    <cfRule type="containsText" dxfId="29435" priority="59305" stopIfTrue="1" operator="containsText" text="Bonification">
      <formula>NOT(ISERROR(SEARCH("Bonification",ABV2)))</formula>
    </cfRule>
  </conditionalFormatting>
  <conditionalFormatting sqref="ABV2:ABW2">
    <cfRule type="expression" dxfId="29434" priority="59296" stopIfTrue="1">
      <formula>WEEKDAY(ABO$1)=1</formula>
    </cfRule>
    <cfRule type="expression" dxfId="29433" priority="59297" stopIfTrue="1">
      <formula>WEEKDAY(ABO$1)=7</formula>
    </cfRule>
    <cfRule type="containsText" dxfId="29432" priority="59298" stopIfTrue="1" operator="containsText" text="Maladie">
      <formula>NOT(ISERROR(SEARCH("Maladie",ABV2)))</formula>
    </cfRule>
    <cfRule type="endsWith" dxfId="29431" priority="59299" stopIfTrue="1" operator="endsWith" text="AT">
      <formula>RIGHT(ABV2,LEN("AT"))="AT"</formula>
    </cfRule>
    <cfRule type="containsText" dxfId="29430" priority="59300" stopIfTrue="1" operator="containsText" text="Congés">
      <formula>NOT(ISERROR(SEARCH("Congés",ABV2)))</formula>
    </cfRule>
    <cfRule type="containsText" dxfId="29429" priority="59301" stopIfTrue="1" operator="containsText" text="RTT">
      <formula>NOT(ISERROR(SEARCH("RTT",ABV2)))</formula>
    </cfRule>
    <cfRule type="containsText" dxfId="29428" priority="59302" stopIfTrue="1" operator="containsText" text="REPOS">
      <formula>NOT(ISERROR(SEARCH("REPOS",ABV2)))</formula>
    </cfRule>
    <cfRule type="containsText" dxfId="29427" priority="59303" stopIfTrue="1" operator="containsText" text="FORMATION">
      <formula>NOT(ISERROR(SEARCH("FORMATION",ABV2)))</formula>
    </cfRule>
  </conditionalFormatting>
  <conditionalFormatting sqref="ABQ3:ABW3">
    <cfRule type="expression" dxfId="29395" priority="59211" stopIfTrue="1">
      <formula>WEEKDAY(ABQ$1)=1</formula>
    </cfRule>
    <cfRule type="expression" dxfId="29394" priority="59212" stopIfTrue="1">
      <formula>WEEKDAY(ABQ$1)=7</formula>
    </cfRule>
    <cfRule type="containsText" dxfId="29393" priority="59213" stopIfTrue="1" operator="containsText" text="Maladie">
      <formula>NOT(ISERROR(SEARCH("Maladie",ABQ3)))</formula>
    </cfRule>
    <cfRule type="endsWith" dxfId="29392" priority="59214" stopIfTrue="1" operator="endsWith" text="AT">
      <formula>RIGHT(ABQ3,LEN("AT"))="AT"</formula>
    </cfRule>
    <cfRule type="containsText" dxfId="29391" priority="59215" stopIfTrue="1" operator="containsText" text="Congés">
      <formula>NOT(ISERROR(SEARCH("Congés",ABQ3)))</formula>
    </cfRule>
    <cfRule type="containsText" dxfId="29390" priority="59216" stopIfTrue="1" operator="containsText" text="RTT">
      <formula>NOT(ISERROR(SEARCH("RTT",ABQ3)))</formula>
    </cfRule>
    <cfRule type="containsText" dxfId="29389" priority="59217" stopIfTrue="1" operator="containsText" text="FORMATION">
      <formula>NOT(ISERROR(SEARCH("FORMATION",ABQ3)))</formula>
    </cfRule>
    <cfRule type="containsText" dxfId="29388" priority="59218" stopIfTrue="1" operator="containsText" text="REPOS">
      <formula>NOT(ISERROR(SEARCH("REPOS",ABQ3)))</formula>
    </cfRule>
  </conditionalFormatting>
  <conditionalFormatting sqref="ABQ3:ABW3">
    <cfRule type="containsText" dxfId="29387" priority="59209" stopIfTrue="1" operator="containsText" text="RECUP DEBIT">
      <formula>NOT(ISERROR(SEARCH("RECUP DEBIT",ABQ3)))</formula>
    </cfRule>
    <cfRule type="containsText" dxfId="29386" priority="59210" stopIfTrue="1" operator="containsText" text="Bonification">
      <formula>NOT(ISERROR(SEARCH("Bonification",ABQ3)))</formula>
    </cfRule>
  </conditionalFormatting>
  <conditionalFormatting sqref="ABQ3:ABW3">
    <cfRule type="containsText" dxfId="29385" priority="59207" stopIfTrue="1" operator="containsText" text="BONIFICATION">
      <formula>NOT(ISERROR(SEARCH("BONIFICATION",ABQ3)))</formula>
    </cfRule>
    <cfRule type="containsText" dxfId="29384" priority="59208" stopIfTrue="1" operator="containsText" text="RECUP DEBIT">
      <formula>NOT(ISERROR(SEARCH("RECUP DEBIT",ABQ3)))</formula>
    </cfRule>
  </conditionalFormatting>
  <conditionalFormatting sqref="ABQ3:ABW3">
    <cfRule type="containsText" dxfId="29383" priority="59206" stopIfTrue="1" operator="containsText" text="ENFANT MALADE">
      <formula>NOT(ISERROR(SEARCH("ENFANT MALADE",ABQ3)))</formula>
    </cfRule>
  </conditionalFormatting>
  <conditionalFormatting sqref="ABV3:ABW3">
    <cfRule type="containsText" dxfId="29382" priority="59204" stopIfTrue="1" operator="containsText" text="RECUP DEBIT">
      <formula>NOT(ISERROR(SEARCH("RECUP DEBIT",ABV3)))</formula>
    </cfRule>
    <cfRule type="containsText" dxfId="29381" priority="59205" stopIfTrue="1" operator="containsText" text="Bonification">
      <formula>NOT(ISERROR(SEARCH("Bonification",ABV3)))</formula>
    </cfRule>
  </conditionalFormatting>
  <conditionalFormatting sqref="ABV3:ABW3">
    <cfRule type="expression" dxfId="29380" priority="59196" stopIfTrue="1">
      <formula>WEEKDAY(ABO$1)=1</formula>
    </cfRule>
    <cfRule type="expression" dxfId="29379" priority="59197" stopIfTrue="1">
      <formula>WEEKDAY(ABO$1)=7</formula>
    </cfRule>
    <cfRule type="containsText" dxfId="29378" priority="59198" stopIfTrue="1" operator="containsText" text="Maladie">
      <formula>NOT(ISERROR(SEARCH("Maladie",ABV3)))</formula>
    </cfRule>
    <cfRule type="endsWith" dxfId="29377" priority="59199" stopIfTrue="1" operator="endsWith" text="AT">
      <formula>RIGHT(ABV3,LEN("AT"))="AT"</formula>
    </cfRule>
    <cfRule type="containsText" dxfId="29376" priority="59200" stopIfTrue="1" operator="containsText" text="Congés">
      <formula>NOT(ISERROR(SEARCH("Congés",ABV3)))</formula>
    </cfRule>
    <cfRule type="containsText" dxfId="29375" priority="59201" stopIfTrue="1" operator="containsText" text="RTT">
      <formula>NOT(ISERROR(SEARCH("RTT",ABV3)))</formula>
    </cfRule>
    <cfRule type="containsText" dxfId="29374" priority="59202" stopIfTrue="1" operator="containsText" text="REPOS">
      <formula>NOT(ISERROR(SEARCH("REPOS",ABV3)))</formula>
    </cfRule>
    <cfRule type="containsText" dxfId="29373" priority="59203" stopIfTrue="1" operator="containsText" text="FORMATION">
      <formula>NOT(ISERROR(SEARCH("FORMATION",ABV3)))</formula>
    </cfRule>
  </conditionalFormatting>
  <conditionalFormatting sqref="ABW3">
    <cfRule type="expression" dxfId="29372" priority="59188" stopIfTrue="1">
      <formula>WEEKDAY(ABP$1)=1</formula>
    </cfRule>
    <cfRule type="expression" dxfId="29371" priority="59189" stopIfTrue="1">
      <formula>WEEKDAY(ABP$1)=7</formula>
    </cfRule>
    <cfRule type="containsText" dxfId="29370" priority="59190" stopIfTrue="1" operator="containsText" text="Maladie">
      <formula>NOT(ISERROR(SEARCH("Maladie",ABW3)))</formula>
    </cfRule>
    <cfRule type="endsWith" dxfId="29369" priority="59191" stopIfTrue="1" operator="endsWith" text="AT">
      <formula>RIGHT(ABW3,LEN("AT"))="AT"</formula>
    </cfRule>
    <cfRule type="containsText" dxfId="29368" priority="59192" stopIfTrue="1" operator="containsText" text="Congés">
      <formula>NOT(ISERROR(SEARCH("Congés",ABW3)))</formula>
    </cfRule>
    <cfRule type="containsText" dxfId="29367" priority="59193" stopIfTrue="1" operator="containsText" text="RTT">
      <formula>NOT(ISERROR(SEARCH("RTT",ABW3)))</formula>
    </cfRule>
    <cfRule type="containsText" dxfId="29366" priority="59194" stopIfTrue="1" operator="containsText" text="REPOS">
      <formula>NOT(ISERROR(SEARCH("REPOS",ABW3)))</formula>
    </cfRule>
    <cfRule type="containsText" dxfId="29365" priority="59195" stopIfTrue="1" operator="containsText" text="FORMATION">
      <formula>NOT(ISERROR(SEARCH("FORMATION",ABW3)))</formula>
    </cfRule>
  </conditionalFormatting>
  <conditionalFormatting sqref="ABW3">
    <cfRule type="containsText" dxfId="29364" priority="59186" stopIfTrue="1" operator="containsText" text="RECUP DEBIT">
      <formula>NOT(ISERROR(SEARCH("RECUP DEBIT",ABW3)))</formula>
    </cfRule>
    <cfRule type="containsText" dxfId="29363" priority="59187" stopIfTrue="1" operator="containsText" text="Bonification">
      <formula>NOT(ISERROR(SEARCH("Bonification",ABW3)))</formula>
    </cfRule>
  </conditionalFormatting>
  <conditionalFormatting sqref="ABW3">
    <cfRule type="containsText" dxfId="29362" priority="59184" stopIfTrue="1" operator="containsText" text="RECUP DEBIT">
      <formula>NOT(ISERROR(SEARCH("RECUP DEBIT",ABW3)))</formula>
    </cfRule>
    <cfRule type="containsText" dxfId="29361" priority="59185" stopIfTrue="1" operator="containsText" text="Bonification">
      <formula>NOT(ISERROR(SEARCH("Bonification",ABW3)))</formula>
    </cfRule>
  </conditionalFormatting>
  <conditionalFormatting sqref="ABW3">
    <cfRule type="expression" dxfId="29360" priority="59176" stopIfTrue="1">
      <formula>WEEKDAY(ABP$1)=1</formula>
    </cfRule>
    <cfRule type="expression" dxfId="29359" priority="59177" stopIfTrue="1">
      <formula>WEEKDAY(ABP$1)=7</formula>
    </cfRule>
    <cfRule type="containsText" dxfId="29358" priority="59178" stopIfTrue="1" operator="containsText" text="Maladie">
      <formula>NOT(ISERROR(SEARCH("Maladie",ABW3)))</formula>
    </cfRule>
    <cfRule type="endsWith" dxfId="29357" priority="59179" stopIfTrue="1" operator="endsWith" text="AT">
      <formula>RIGHT(ABW3,LEN("AT"))="AT"</formula>
    </cfRule>
    <cfRule type="containsText" dxfId="29356" priority="59180" stopIfTrue="1" operator="containsText" text="Congés">
      <formula>NOT(ISERROR(SEARCH("Congés",ABW3)))</formula>
    </cfRule>
    <cfRule type="containsText" dxfId="29355" priority="59181" stopIfTrue="1" operator="containsText" text="RTT">
      <formula>NOT(ISERROR(SEARCH("RTT",ABW3)))</formula>
    </cfRule>
    <cfRule type="containsText" dxfId="29354" priority="59182" stopIfTrue="1" operator="containsText" text="REPOS">
      <formula>NOT(ISERROR(SEARCH("REPOS",ABW3)))</formula>
    </cfRule>
    <cfRule type="containsText" dxfId="29353" priority="59183" stopIfTrue="1" operator="containsText" text="FORMATION">
      <formula>NOT(ISERROR(SEARCH("FORMATION",ABW3)))</formula>
    </cfRule>
  </conditionalFormatting>
  <conditionalFormatting sqref="ABW3">
    <cfRule type="expression" dxfId="29352" priority="59168" stopIfTrue="1">
      <formula>WEEKDAY(ABP$1)=1</formula>
    </cfRule>
    <cfRule type="expression" dxfId="29351" priority="59169" stopIfTrue="1">
      <formula>WEEKDAY(ABP$1)=7</formula>
    </cfRule>
    <cfRule type="containsText" dxfId="29350" priority="59170" stopIfTrue="1" operator="containsText" text="Maladie">
      <formula>NOT(ISERROR(SEARCH("Maladie",ABW3)))</formula>
    </cfRule>
    <cfRule type="endsWith" dxfId="29349" priority="59171" stopIfTrue="1" operator="endsWith" text="AT">
      <formula>RIGHT(ABW3,LEN("AT"))="AT"</formula>
    </cfRule>
    <cfRule type="containsText" dxfId="29348" priority="59172" stopIfTrue="1" operator="containsText" text="Congés">
      <formula>NOT(ISERROR(SEARCH("Congés",ABW3)))</formula>
    </cfRule>
    <cfRule type="containsText" dxfId="29347" priority="59173" stopIfTrue="1" operator="containsText" text="RTT">
      <formula>NOT(ISERROR(SEARCH("RTT",ABW3)))</formula>
    </cfRule>
    <cfRule type="containsText" dxfId="29346" priority="59174" stopIfTrue="1" operator="containsText" text="REPOS">
      <formula>NOT(ISERROR(SEARCH("REPOS",ABW3)))</formula>
    </cfRule>
    <cfRule type="containsText" dxfId="29345" priority="59175" stopIfTrue="1" operator="containsText" text="FORMATION">
      <formula>NOT(ISERROR(SEARCH("FORMATION",ABW3)))</formula>
    </cfRule>
  </conditionalFormatting>
  <conditionalFormatting sqref="ABW3">
    <cfRule type="expression" dxfId="29344" priority="59160" stopIfTrue="1">
      <formula>WEEKDAY(ABW$1)=1</formula>
    </cfRule>
    <cfRule type="expression" dxfId="29343" priority="59161" stopIfTrue="1">
      <formula>WEEKDAY(ABW$1)=7</formula>
    </cfRule>
    <cfRule type="containsText" dxfId="29342" priority="59162" stopIfTrue="1" operator="containsText" text="Maladie">
      <formula>NOT(ISERROR(SEARCH("Maladie",ABW3)))</formula>
    </cfRule>
    <cfRule type="endsWith" dxfId="29341" priority="59163" stopIfTrue="1" operator="endsWith" text="AT">
      <formula>RIGHT(ABW3,LEN("AT"))="AT"</formula>
    </cfRule>
    <cfRule type="containsText" dxfId="29340" priority="59164" stopIfTrue="1" operator="containsText" text="Congés">
      <formula>NOT(ISERROR(SEARCH("Congés",ABW3)))</formula>
    </cfRule>
    <cfRule type="containsText" dxfId="29339" priority="59165" stopIfTrue="1" operator="containsText" text="RTT">
      <formula>NOT(ISERROR(SEARCH("RTT",ABW3)))</formula>
    </cfRule>
    <cfRule type="containsText" dxfId="29338" priority="59166" stopIfTrue="1" operator="containsText" text="FORMATION">
      <formula>NOT(ISERROR(SEARCH("FORMATION",ABW3)))</formula>
    </cfRule>
    <cfRule type="containsText" dxfId="29337" priority="59167" stopIfTrue="1" operator="containsText" text="REPOS">
      <formula>NOT(ISERROR(SEARCH("REPOS",ABW3)))</formula>
    </cfRule>
  </conditionalFormatting>
  <conditionalFormatting sqref="ABW3">
    <cfRule type="containsText" dxfId="29336" priority="59158" stopIfTrue="1" operator="containsText" text="RECUP DEBIT">
      <formula>NOT(ISERROR(SEARCH("RECUP DEBIT",ABW3)))</formula>
    </cfRule>
    <cfRule type="containsText" dxfId="29335" priority="59159" stopIfTrue="1" operator="containsText" text="Bonification">
      <formula>NOT(ISERROR(SEARCH("Bonification",ABW3)))</formula>
    </cfRule>
  </conditionalFormatting>
  <conditionalFormatting sqref="ABW3">
    <cfRule type="containsText" dxfId="29334" priority="59156" stopIfTrue="1" operator="containsText" text="RECUP DEBIT">
      <formula>NOT(ISERROR(SEARCH("RECUP DEBIT",ABW3)))</formula>
    </cfRule>
    <cfRule type="containsText" dxfId="29333" priority="59157" stopIfTrue="1" operator="containsText" text="Bonification">
      <formula>NOT(ISERROR(SEARCH("Bonification",ABW3)))</formula>
    </cfRule>
  </conditionalFormatting>
  <conditionalFormatting sqref="ABW3">
    <cfRule type="expression" dxfId="29332" priority="59148" stopIfTrue="1">
      <formula>WEEKDAY(ABP$1)=1</formula>
    </cfRule>
    <cfRule type="expression" dxfId="29331" priority="59149" stopIfTrue="1">
      <formula>WEEKDAY(ABP$1)=7</formula>
    </cfRule>
    <cfRule type="containsText" dxfId="29330" priority="59150" stopIfTrue="1" operator="containsText" text="Maladie">
      <formula>NOT(ISERROR(SEARCH("Maladie",ABW3)))</formula>
    </cfRule>
    <cfRule type="endsWith" dxfId="29329" priority="59151" stopIfTrue="1" operator="endsWith" text="AT">
      <formula>RIGHT(ABW3,LEN("AT"))="AT"</formula>
    </cfRule>
    <cfRule type="containsText" dxfId="29328" priority="59152" stopIfTrue="1" operator="containsText" text="Congés">
      <formula>NOT(ISERROR(SEARCH("Congés",ABW3)))</formula>
    </cfRule>
    <cfRule type="containsText" dxfId="29327" priority="59153" stopIfTrue="1" operator="containsText" text="RTT">
      <formula>NOT(ISERROR(SEARCH("RTT",ABW3)))</formula>
    </cfRule>
    <cfRule type="containsText" dxfId="29326" priority="59154" stopIfTrue="1" operator="containsText" text="REPOS">
      <formula>NOT(ISERROR(SEARCH("REPOS",ABW3)))</formula>
    </cfRule>
    <cfRule type="containsText" dxfId="29325" priority="59155" stopIfTrue="1" operator="containsText" text="FORMATION">
      <formula>NOT(ISERROR(SEARCH("FORMATION",ABW3)))</formula>
    </cfRule>
  </conditionalFormatting>
  <conditionalFormatting sqref="ABW3">
    <cfRule type="expression" dxfId="29324" priority="59140" stopIfTrue="1">
      <formula>WEEKDAY(ABP$1)=1</formula>
    </cfRule>
    <cfRule type="expression" dxfId="29323" priority="59141" stopIfTrue="1">
      <formula>WEEKDAY(ABP$1)=7</formula>
    </cfRule>
    <cfRule type="containsText" dxfId="29322" priority="59142" stopIfTrue="1" operator="containsText" text="Maladie">
      <formula>NOT(ISERROR(SEARCH("Maladie",ABW3)))</formula>
    </cfRule>
    <cfRule type="endsWith" dxfId="29321" priority="59143" stopIfTrue="1" operator="endsWith" text="AT">
      <formula>RIGHT(ABW3,LEN("AT"))="AT"</formula>
    </cfRule>
    <cfRule type="containsText" dxfId="29320" priority="59144" stopIfTrue="1" operator="containsText" text="Congés">
      <formula>NOT(ISERROR(SEARCH("Congés",ABW3)))</formula>
    </cfRule>
    <cfRule type="containsText" dxfId="29319" priority="59145" stopIfTrue="1" operator="containsText" text="RTT">
      <formula>NOT(ISERROR(SEARCH("RTT",ABW3)))</formula>
    </cfRule>
    <cfRule type="containsText" dxfId="29318" priority="59146" stopIfTrue="1" operator="containsText" text="REPOS">
      <formula>NOT(ISERROR(SEARCH("REPOS",ABW3)))</formula>
    </cfRule>
    <cfRule type="containsText" dxfId="29317" priority="59147" stopIfTrue="1" operator="containsText" text="FORMATION">
      <formula>NOT(ISERROR(SEARCH("FORMATION",ABW3)))</formula>
    </cfRule>
  </conditionalFormatting>
  <conditionalFormatting sqref="ABR3">
    <cfRule type="expression" dxfId="29316" priority="59132" stopIfTrue="1">
      <formula>WEEKDAY(ABR$1)=1</formula>
    </cfRule>
    <cfRule type="expression" dxfId="29315" priority="59133" stopIfTrue="1">
      <formula>WEEKDAY(ABR$1)=7</formula>
    </cfRule>
    <cfRule type="containsText" dxfId="29314" priority="59134" stopIfTrue="1" operator="containsText" text="Maladie">
      <formula>NOT(ISERROR(SEARCH("Maladie",ABR3)))</formula>
    </cfRule>
    <cfRule type="endsWith" dxfId="29313" priority="59135" stopIfTrue="1" operator="endsWith" text="AT">
      <formula>RIGHT(ABR3,LEN("AT"))="AT"</formula>
    </cfRule>
    <cfRule type="containsText" dxfId="29312" priority="59136" stopIfTrue="1" operator="containsText" text="Congés">
      <formula>NOT(ISERROR(SEARCH("Congés",ABR3)))</formula>
    </cfRule>
    <cfRule type="containsText" dxfId="29311" priority="59137" stopIfTrue="1" operator="containsText" text="RTT">
      <formula>NOT(ISERROR(SEARCH("RTT",ABR3)))</formula>
    </cfRule>
    <cfRule type="containsText" dxfId="29310" priority="59138" stopIfTrue="1" operator="containsText" text="FORMATION">
      <formula>NOT(ISERROR(SEARCH("FORMATION",ABR3)))</formula>
    </cfRule>
    <cfRule type="containsText" dxfId="29309" priority="59139" stopIfTrue="1" operator="containsText" text="REPOS">
      <formula>NOT(ISERROR(SEARCH("REPOS",ABR3)))</formula>
    </cfRule>
  </conditionalFormatting>
  <conditionalFormatting sqref="ABR3">
    <cfRule type="containsText" dxfId="29308" priority="59130" stopIfTrue="1" operator="containsText" text="RECUP DEBIT">
      <formula>NOT(ISERROR(SEARCH("RECUP DEBIT",ABR3)))</formula>
    </cfRule>
    <cfRule type="containsText" dxfId="29307" priority="59131" stopIfTrue="1" operator="containsText" text="Bonification">
      <formula>NOT(ISERROR(SEARCH("Bonification",ABR3)))</formula>
    </cfRule>
  </conditionalFormatting>
  <conditionalFormatting sqref="ABU3">
    <cfRule type="expression" dxfId="29306" priority="59122" stopIfTrue="1">
      <formula>WEEKDAY(ABU$1)=1</formula>
    </cfRule>
    <cfRule type="expression" dxfId="29305" priority="59123" stopIfTrue="1">
      <formula>WEEKDAY(ABU$1)=7</formula>
    </cfRule>
    <cfRule type="containsText" dxfId="29304" priority="59124" stopIfTrue="1" operator="containsText" text="Maladie">
      <formula>NOT(ISERROR(SEARCH("Maladie",ABU3)))</formula>
    </cfRule>
    <cfRule type="endsWith" dxfId="29303" priority="59125" stopIfTrue="1" operator="endsWith" text="AT">
      <formula>RIGHT(ABU3,LEN("AT"))="AT"</formula>
    </cfRule>
    <cfRule type="containsText" dxfId="29302" priority="59126" stopIfTrue="1" operator="containsText" text="Congés">
      <formula>NOT(ISERROR(SEARCH("Congés",ABU3)))</formula>
    </cfRule>
    <cfRule type="containsText" dxfId="29301" priority="59127" stopIfTrue="1" operator="containsText" text="RTT">
      <formula>NOT(ISERROR(SEARCH("RTT",ABU3)))</formula>
    </cfRule>
    <cfRule type="containsText" dxfId="29300" priority="59128" stopIfTrue="1" operator="containsText" text="FORMATION">
      <formula>NOT(ISERROR(SEARCH("FORMATION",ABU3)))</formula>
    </cfRule>
    <cfRule type="containsText" dxfId="29299" priority="59129" stopIfTrue="1" operator="containsText" text="REPOS">
      <formula>NOT(ISERROR(SEARCH("REPOS",ABU3)))</formula>
    </cfRule>
  </conditionalFormatting>
  <conditionalFormatting sqref="ABU3">
    <cfRule type="containsText" dxfId="29298" priority="59120" stopIfTrue="1" operator="containsText" text="RECUP DEBIT">
      <formula>NOT(ISERROR(SEARCH("RECUP DEBIT",ABU3)))</formula>
    </cfRule>
    <cfRule type="containsText" dxfId="29297" priority="59121" stopIfTrue="1" operator="containsText" text="Bonification">
      <formula>NOT(ISERROR(SEARCH("Bonification",ABU3)))</formula>
    </cfRule>
  </conditionalFormatting>
  <conditionalFormatting sqref="ABX2:ACD2">
    <cfRule type="expression" dxfId="28299" priority="54716" stopIfTrue="1">
      <formula>WEEKDAY(ABX$1)=1</formula>
    </cfRule>
    <cfRule type="expression" dxfId="28298" priority="54717" stopIfTrue="1">
      <formula>WEEKDAY(ABX$1)=7</formula>
    </cfRule>
    <cfRule type="containsText" dxfId="28297" priority="54718" stopIfTrue="1" operator="containsText" text="Maladie">
      <formula>NOT(ISERROR(SEARCH("Maladie",ABX2)))</formula>
    </cfRule>
    <cfRule type="endsWith" dxfId="28296" priority="54719" stopIfTrue="1" operator="endsWith" text="AT">
      <formula>RIGHT(ABX2,LEN("AT"))="AT"</formula>
    </cfRule>
    <cfRule type="containsText" dxfId="28295" priority="54720" stopIfTrue="1" operator="containsText" text="Congés">
      <formula>NOT(ISERROR(SEARCH("Congés",ABX2)))</formula>
    </cfRule>
    <cfRule type="containsText" dxfId="28294" priority="54721" stopIfTrue="1" operator="containsText" text="RTT">
      <formula>NOT(ISERROR(SEARCH("RTT",ABX2)))</formula>
    </cfRule>
    <cfRule type="containsText" dxfId="28293" priority="54722" stopIfTrue="1" operator="containsText" text="FORMATION">
      <formula>NOT(ISERROR(SEARCH("FORMATION",ABX2)))</formula>
    </cfRule>
    <cfRule type="containsText" dxfId="28292" priority="54723" stopIfTrue="1" operator="containsText" text="REPOS">
      <formula>NOT(ISERROR(SEARCH("REPOS",ABX2)))</formula>
    </cfRule>
  </conditionalFormatting>
  <conditionalFormatting sqref="ABX2:ACD2">
    <cfRule type="containsText" dxfId="28291" priority="54714" stopIfTrue="1" operator="containsText" text="RECUP DEBIT">
      <formula>NOT(ISERROR(SEARCH("RECUP DEBIT",ABX2)))</formula>
    </cfRule>
    <cfRule type="containsText" dxfId="28290" priority="54715" stopIfTrue="1" operator="containsText" text="Bonification">
      <formula>NOT(ISERROR(SEARCH("Bonification",ABX2)))</formula>
    </cfRule>
  </conditionalFormatting>
  <conditionalFormatting sqref="ABX2:ACD2">
    <cfRule type="containsText" dxfId="28289" priority="54712" stopIfTrue="1" operator="containsText" text="BONIFICATION">
      <formula>NOT(ISERROR(SEARCH("BONIFICATION",ABX2)))</formula>
    </cfRule>
    <cfRule type="containsText" dxfId="28288" priority="54713" stopIfTrue="1" operator="containsText" text="RECUP DEBIT">
      <formula>NOT(ISERROR(SEARCH("RECUP DEBIT",ABX2)))</formula>
    </cfRule>
  </conditionalFormatting>
  <conditionalFormatting sqref="ABX2:ACD2">
    <cfRule type="containsText" dxfId="28287" priority="54711" stopIfTrue="1" operator="containsText" text="ENFANT MALADE">
      <formula>NOT(ISERROR(SEARCH("ENFANT MALADE",ABX2)))</formula>
    </cfRule>
  </conditionalFormatting>
  <conditionalFormatting sqref="ACC2:ACD2">
    <cfRule type="expression" dxfId="28286" priority="54703" stopIfTrue="1">
      <formula>WEEKDAY(ACC$1)=1</formula>
    </cfRule>
    <cfRule type="expression" dxfId="28285" priority="54704" stopIfTrue="1">
      <formula>WEEKDAY(ACC$1)=7</formula>
    </cfRule>
    <cfRule type="containsText" dxfId="28284" priority="54705" stopIfTrue="1" operator="containsText" text="Maladie">
      <formula>NOT(ISERROR(SEARCH("Maladie",ACC2)))</formula>
    </cfRule>
    <cfRule type="endsWith" dxfId="28283" priority="54706" stopIfTrue="1" operator="endsWith" text="AT">
      <formula>RIGHT(ACC2,LEN("AT"))="AT"</formula>
    </cfRule>
    <cfRule type="containsText" dxfId="28282" priority="54707" stopIfTrue="1" operator="containsText" text="Congés">
      <formula>NOT(ISERROR(SEARCH("Congés",ACC2)))</formula>
    </cfRule>
    <cfRule type="containsText" dxfId="28281" priority="54708" stopIfTrue="1" operator="containsText" text="RTT">
      <formula>NOT(ISERROR(SEARCH("RTT",ACC2)))</formula>
    </cfRule>
    <cfRule type="containsText" dxfId="28280" priority="54709" stopIfTrue="1" operator="containsText" text="FORMATION">
      <formula>NOT(ISERROR(SEARCH("FORMATION",ACC2)))</formula>
    </cfRule>
    <cfRule type="containsText" dxfId="28279" priority="54710" stopIfTrue="1" operator="containsText" text="REPOS">
      <formula>NOT(ISERROR(SEARCH("REPOS",ACC2)))</formula>
    </cfRule>
  </conditionalFormatting>
  <conditionalFormatting sqref="ACC2:ACD2">
    <cfRule type="containsText" dxfId="28278" priority="54701" stopIfTrue="1" operator="containsText" text="RECUP DEBIT">
      <formula>NOT(ISERROR(SEARCH("RECUP DEBIT",ACC2)))</formula>
    </cfRule>
    <cfRule type="containsText" dxfId="28277" priority="54702" stopIfTrue="1" operator="containsText" text="Bonification">
      <formula>NOT(ISERROR(SEARCH("Bonification",ACC2)))</formula>
    </cfRule>
  </conditionalFormatting>
  <conditionalFormatting sqref="ACC2:ACD2">
    <cfRule type="containsText" dxfId="28276" priority="54699" stopIfTrue="1" operator="containsText" text="BONIFICATION">
      <formula>NOT(ISERROR(SEARCH("BONIFICATION",ACC2)))</formula>
    </cfRule>
    <cfRule type="containsText" dxfId="28275" priority="54700" stopIfTrue="1" operator="containsText" text="RECUP DEBIT">
      <formula>NOT(ISERROR(SEARCH("RECUP DEBIT",ACC2)))</formula>
    </cfRule>
  </conditionalFormatting>
  <conditionalFormatting sqref="ACC2:ACD2">
    <cfRule type="containsText" dxfId="28274" priority="54698" stopIfTrue="1" operator="containsText" text="ENFANT MALADE">
      <formula>NOT(ISERROR(SEARCH("ENFANT MALADE",ACC2)))</formula>
    </cfRule>
  </conditionalFormatting>
  <conditionalFormatting sqref="ACC2:ACD2">
    <cfRule type="containsText" dxfId="28273" priority="54696" stopIfTrue="1" operator="containsText" text="RECUP DEBIT">
      <formula>NOT(ISERROR(SEARCH("RECUP DEBIT",ACC2)))</formula>
    </cfRule>
    <cfRule type="containsText" dxfId="28272" priority="54697" stopIfTrue="1" operator="containsText" text="Bonification">
      <formula>NOT(ISERROR(SEARCH("Bonification",ACC2)))</formula>
    </cfRule>
  </conditionalFormatting>
  <conditionalFormatting sqref="ACC2:ACD2">
    <cfRule type="expression" dxfId="28271" priority="54688" stopIfTrue="1">
      <formula>WEEKDAY(ABV$1)=1</formula>
    </cfRule>
    <cfRule type="expression" dxfId="28270" priority="54689" stopIfTrue="1">
      <formula>WEEKDAY(ABV$1)=7</formula>
    </cfRule>
    <cfRule type="containsText" dxfId="28269" priority="54690" stopIfTrue="1" operator="containsText" text="Maladie">
      <formula>NOT(ISERROR(SEARCH("Maladie",ACC2)))</formula>
    </cfRule>
    <cfRule type="endsWith" dxfId="28268" priority="54691" stopIfTrue="1" operator="endsWith" text="AT">
      <formula>RIGHT(ACC2,LEN("AT"))="AT"</formula>
    </cfRule>
    <cfRule type="containsText" dxfId="28267" priority="54692" stopIfTrue="1" operator="containsText" text="Congés">
      <formula>NOT(ISERROR(SEARCH("Congés",ACC2)))</formula>
    </cfRule>
    <cfRule type="containsText" dxfId="28266" priority="54693" stopIfTrue="1" operator="containsText" text="RTT">
      <formula>NOT(ISERROR(SEARCH("RTT",ACC2)))</formula>
    </cfRule>
    <cfRule type="containsText" dxfId="28265" priority="54694" stopIfTrue="1" operator="containsText" text="REPOS">
      <formula>NOT(ISERROR(SEARCH("REPOS",ACC2)))</formula>
    </cfRule>
    <cfRule type="containsText" dxfId="28264" priority="54695" stopIfTrue="1" operator="containsText" text="FORMATION">
      <formula>NOT(ISERROR(SEARCH("FORMATION",ACC2)))</formula>
    </cfRule>
  </conditionalFormatting>
  <conditionalFormatting sqref="ACC2:ACD2">
    <cfRule type="containsText" dxfId="28263" priority="54686" stopIfTrue="1" operator="containsText" text="RECUP DEBIT">
      <formula>NOT(ISERROR(SEARCH("RECUP DEBIT",ACC2)))</formula>
    </cfRule>
    <cfRule type="containsText" dxfId="28262" priority="54687" stopIfTrue="1" operator="containsText" text="Bonification">
      <formula>NOT(ISERROR(SEARCH("Bonification",ACC2)))</formula>
    </cfRule>
  </conditionalFormatting>
  <conditionalFormatting sqref="ACC2:ACD2">
    <cfRule type="expression" dxfId="28261" priority="54678" stopIfTrue="1">
      <formula>WEEKDAY(ABV$1)=1</formula>
    </cfRule>
    <cfRule type="expression" dxfId="28260" priority="54679" stopIfTrue="1">
      <formula>WEEKDAY(ABV$1)=7</formula>
    </cfRule>
    <cfRule type="containsText" dxfId="28259" priority="54680" stopIfTrue="1" operator="containsText" text="Maladie">
      <formula>NOT(ISERROR(SEARCH("Maladie",ACC2)))</formula>
    </cfRule>
    <cfRule type="endsWith" dxfId="28258" priority="54681" stopIfTrue="1" operator="endsWith" text="AT">
      <formula>RIGHT(ACC2,LEN("AT"))="AT"</formula>
    </cfRule>
    <cfRule type="containsText" dxfId="28257" priority="54682" stopIfTrue="1" operator="containsText" text="Congés">
      <formula>NOT(ISERROR(SEARCH("Congés",ACC2)))</formula>
    </cfRule>
    <cfRule type="containsText" dxfId="28256" priority="54683" stopIfTrue="1" operator="containsText" text="RTT">
      <formula>NOT(ISERROR(SEARCH("RTT",ACC2)))</formula>
    </cfRule>
    <cfRule type="containsText" dxfId="28255" priority="54684" stopIfTrue="1" operator="containsText" text="REPOS">
      <formula>NOT(ISERROR(SEARCH("REPOS",ACC2)))</formula>
    </cfRule>
    <cfRule type="containsText" dxfId="28254" priority="54685" stopIfTrue="1" operator="containsText" text="FORMATION">
      <formula>NOT(ISERROR(SEARCH("FORMATION",ACC2)))</formula>
    </cfRule>
  </conditionalFormatting>
  <conditionalFormatting sqref="ABX3:ACD3">
    <cfRule type="expression" dxfId="28235" priority="54606" stopIfTrue="1">
      <formula>WEEKDAY(ABX$1)=1</formula>
    </cfRule>
    <cfRule type="expression" dxfId="28234" priority="54607" stopIfTrue="1">
      <formula>WEEKDAY(ABX$1)=7</formula>
    </cfRule>
    <cfRule type="containsText" dxfId="28233" priority="54608" stopIfTrue="1" operator="containsText" text="Maladie">
      <formula>NOT(ISERROR(SEARCH("Maladie",ABX3)))</formula>
    </cfRule>
    <cfRule type="endsWith" dxfId="28232" priority="54609" stopIfTrue="1" operator="endsWith" text="AT">
      <formula>RIGHT(ABX3,LEN("AT"))="AT"</formula>
    </cfRule>
    <cfRule type="containsText" dxfId="28231" priority="54610" stopIfTrue="1" operator="containsText" text="Congés">
      <formula>NOT(ISERROR(SEARCH("Congés",ABX3)))</formula>
    </cfRule>
    <cfRule type="containsText" dxfId="28230" priority="54611" stopIfTrue="1" operator="containsText" text="RTT">
      <formula>NOT(ISERROR(SEARCH("RTT",ABX3)))</formula>
    </cfRule>
    <cfRule type="containsText" dxfId="28229" priority="54612" stopIfTrue="1" operator="containsText" text="FORMATION">
      <formula>NOT(ISERROR(SEARCH("FORMATION",ABX3)))</formula>
    </cfRule>
    <cfRule type="containsText" dxfId="28228" priority="54613" stopIfTrue="1" operator="containsText" text="REPOS">
      <formula>NOT(ISERROR(SEARCH("REPOS",ABX3)))</formula>
    </cfRule>
  </conditionalFormatting>
  <conditionalFormatting sqref="ABX3:ACD3">
    <cfRule type="containsText" dxfId="28227" priority="54604" stopIfTrue="1" operator="containsText" text="RECUP DEBIT">
      <formula>NOT(ISERROR(SEARCH("RECUP DEBIT",ABX3)))</formula>
    </cfRule>
    <cfRule type="containsText" dxfId="28226" priority="54605" stopIfTrue="1" operator="containsText" text="Bonification">
      <formula>NOT(ISERROR(SEARCH("Bonification",ABX3)))</formula>
    </cfRule>
  </conditionalFormatting>
  <conditionalFormatting sqref="ABX3:ACD3">
    <cfRule type="containsText" dxfId="28225" priority="54602" stopIfTrue="1" operator="containsText" text="BONIFICATION">
      <formula>NOT(ISERROR(SEARCH("BONIFICATION",ABX3)))</formula>
    </cfRule>
    <cfRule type="containsText" dxfId="28224" priority="54603" stopIfTrue="1" operator="containsText" text="RECUP DEBIT">
      <formula>NOT(ISERROR(SEARCH("RECUP DEBIT",ABX3)))</formula>
    </cfRule>
  </conditionalFormatting>
  <conditionalFormatting sqref="ABX3:ACD3">
    <cfRule type="containsText" dxfId="28223" priority="54601" stopIfTrue="1" operator="containsText" text="ENFANT MALADE">
      <formula>NOT(ISERROR(SEARCH("ENFANT MALADE",ABX3)))</formula>
    </cfRule>
  </conditionalFormatting>
  <conditionalFormatting sqref="ACC3:ACD3">
    <cfRule type="containsText" dxfId="28222" priority="54599" stopIfTrue="1" operator="containsText" text="RECUP DEBIT">
      <formula>NOT(ISERROR(SEARCH("RECUP DEBIT",ACC3)))</formula>
    </cfRule>
    <cfRule type="containsText" dxfId="28221" priority="54600" stopIfTrue="1" operator="containsText" text="Bonification">
      <formula>NOT(ISERROR(SEARCH("Bonification",ACC3)))</formula>
    </cfRule>
  </conditionalFormatting>
  <conditionalFormatting sqref="ACC3:ACD3">
    <cfRule type="expression" dxfId="28220" priority="54591" stopIfTrue="1">
      <formula>WEEKDAY(ABV$1)=1</formula>
    </cfRule>
    <cfRule type="expression" dxfId="28219" priority="54592" stopIfTrue="1">
      <formula>WEEKDAY(ABV$1)=7</formula>
    </cfRule>
    <cfRule type="containsText" dxfId="28218" priority="54593" stopIfTrue="1" operator="containsText" text="Maladie">
      <formula>NOT(ISERROR(SEARCH("Maladie",ACC3)))</formula>
    </cfRule>
    <cfRule type="endsWith" dxfId="28217" priority="54594" stopIfTrue="1" operator="endsWith" text="AT">
      <formula>RIGHT(ACC3,LEN("AT"))="AT"</formula>
    </cfRule>
    <cfRule type="containsText" dxfId="28216" priority="54595" stopIfTrue="1" operator="containsText" text="Congés">
      <formula>NOT(ISERROR(SEARCH("Congés",ACC3)))</formula>
    </cfRule>
    <cfRule type="containsText" dxfId="28215" priority="54596" stopIfTrue="1" operator="containsText" text="RTT">
      <formula>NOT(ISERROR(SEARCH("RTT",ACC3)))</formula>
    </cfRule>
    <cfRule type="containsText" dxfId="28214" priority="54597" stopIfTrue="1" operator="containsText" text="REPOS">
      <formula>NOT(ISERROR(SEARCH("REPOS",ACC3)))</formula>
    </cfRule>
    <cfRule type="containsText" dxfId="28213" priority="54598" stopIfTrue="1" operator="containsText" text="FORMATION">
      <formula>NOT(ISERROR(SEARCH("FORMATION",ACC3)))</formula>
    </cfRule>
  </conditionalFormatting>
  <conditionalFormatting sqref="ACD3">
    <cfRule type="expression" dxfId="28212" priority="54583" stopIfTrue="1">
      <formula>WEEKDAY(ABW$1)=1</formula>
    </cfRule>
    <cfRule type="expression" dxfId="28211" priority="54584" stopIfTrue="1">
      <formula>WEEKDAY(ABW$1)=7</formula>
    </cfRule>
    <cfRule type="containsText" dxfId="28210" priority="54585" stopIfTrue="1" operator="containsText" text="Maladie">
      <formula>NOT(ISERROR(SEARCH("Maladie",ACD3)))</formula>
    </cfRule>
    <cfRule type="endsWith" dxfId="28209" priority="54586" stopIfTrue="1" operator="endsWith" text="AT">
      <formula>RIGHT(ACD3,LEN("AT"))="AT"</formula>
    </cfRule>
    <cfRule type="containsText" dxfId="28208" priority="54587" stopIfTrue="1" operator="containsText" text="Congés">
      <formula>NOT(ISERROR(SEARCH("Congés",ACD3)))</formula>
    </cfRule>
    <cfRule type="containsText" dxfId="28207" priority="54588" stopIfTrue="1" operator="containsText" text="RTT">
      <formula>NOT(ISERROR(SEARCH("RTT",ACD3)))</formula>
    </cfRule>
    <cfRule type="containsText" dxfId="28206" priority="54589" stopIfTrue="1" operator="containsText" text="REPOS">
      <formula>NOT(ISERROR(SEARCH("REPOS",ACD3)))</formula>
    </cfRule>
    <cfRule type="containsText" dxfId="28205" priority="54590" stopIfTrue="1" operator="containsText" text="FORMATION">
      <formula>NOT(ISERROR(SEARCH("FORMATION",ACD3)))</formula>
    </cfRule>
  </conditionalFormatting>
  <conditionalFormatting sqref="ACD3">
    <cfRule type="containsText" dxfId="28204" priority="54581" stopIfTrue="1" operator="containsText" text="RECUP DEBIT">
      <formula>NOT(ISERROR(SEARCH("RECUP DEBIT",ACD3)))</formula>
    </cfRule>
    <cfRule type="containsText" dxfId="28203" priority="54582" stopIfTrue="1" operator="containsText" text="Bonification">
      <formula>NOT(ISERROR(SEARCH("Bonification",ACD3)))</formula>
    </cfRule>
  </conditionalFormatting>
  <conditionalFormatting sqref="ACD3">
    <cfRule type="containsText" dxfId="28202" priority="54579" stopIfTrue="1" operator="containsText" text="RECUP DEBIT">
      <formula>NOT(ISERROR(SEARCH("RECUP DEBIT",ACD3)))</formula>
    </cfRule>
    <cfRule type="containsText" dxfId="28201" priority="54580" stopIfTrue="1" operator="containsText" text="Bonification">
      <formula>NOT(ISERROR(SEARCH("Bonification",ACD3)))</formula>
    </cfRule>
  </conditionalFormatting>
  <conditionalFormatting sqref="ACD3">
    <cfRule type="expression" dxfId="28200" priority="54571" stopIfTrue="1">
      <formula>WEEKDAY(ABW$1)=1</formula>
    </cfRule>
    <cfRule type="expression" dxfId="28199" priority="54572" stopIfTrue="1">
      <formula>WEEKDAY(ABW$1)=7</formula>
    </cfRule>
    <cfRule type="containsText" dxfId="28198" priority="54573" stopIfTrue="1" operator="containsText" text="Maladie">
      <formula>NOT(ISERROR(SEARCH("Maladie",ACD3)))</formula>
    </cfRule>
    <cfRule type="endsWith" dxfId="28197" priority="54574" stopIfTrue="1" operator="endsWith" text="AT">
      <formula>RIGHT(ACD3,LEN("AT"))="AT"</formula>
    </cfRule>
    <cfRule type="containsText" dxfId="28196" priority="54575" stopIfTrue="1" operator="containsText" text="Congés">
      <formula>NOT(ISERROR(SEARCH("Congés",ACD3)))</formula>
    </cfRule>
    <cfRule type="containsText" dxfId="28195" priority="54576" stopIfTrue="1" operator="containsText" text="RTT">
      <formula>NOT(ISERROR(SEARCH("RTT",ACD3)))</formula>
    </cfRule>
    <cfRule type="containsText" dxfId="28194" priority="54577" stopIfTrue="1" operator="containsText" text="REPOS">
      <formula>NOT(ISERROR(SEARCH("REPOS",ACD3)))</formula>
    </cfRule>
    <cfRule type="containsText" dxfId="28193" priority="54578" stopIfTrue="1" operator="containsText" text="FORMATION">
      <formula>NOT(ISERROR(SEARCH("FORMATION",ACD3)))</formula>
    </cfRule>
  </conditionalFormatting>
  <conditionalFormatting sqref="ACD3">
    <cfRule type="expression" dxfId="28192" priority="54563" stopIfTrue="1">
      <formula>WEEKDAY(ABW$1)=1</formula>
    </cfRule>
    <cfRule type="expression" dxfId="28191" priority="54564" stopIfTrue="1">
      <formula>WEEKDAY(ABW$1)=7</formula>
    </cfRule>
    <cfRule type="containsText" dxfId="28190" priority="54565" stopIfTrue="1" operator="containsText" text="Maladie">
      <formula>NOT(ISERROR(SEARCH("Maladie",ACD3)))</formula>
    </cfRule>
    <cfRule type="endsWith" dxfId="28189" priority="54566" stopIfTrue="1" operator="endsWith" text="AT">
      <formula>RIGHT(ACD3,LEN("AT"))="AT"</formula>
    </cfRule>
    <cfRule type="containsText" dxfId="28188" priority="54567" stopIfTrue="1" operator="containsText" text="Congés">
      <formula>NOT(ISERROR(SEARCH("Congés",ACD3)))</formula>
    </cfRule>
    <cfRule type="containsText" dxfId="28187" priority="54568" stopIfTrue="1" operator="containsText" text="RTT">
      <formula>NOT(ISERROR(SEARCH("RTT",ACD3)))</formula>
    </cfRule>
    <cfRule type="containsText" dxfId="28186" priority="54569" stopIfTrue="1" operator="containsText" text="REPOS">
      <formula>NOT(ISERROR(SEARCH("REPOS",ACD3)))</formula>
    </cfRule>
    <cfRule type="containsText" dxfId="28185" priority="54570" stopIfTrue="1" operator="containsText" text="FORMATION">
      <formula>NOT(ISERROR(SEARCH("FORMATION",ACD3)))</formula>
    </cfRule>
  </conditionalFormatting>
  <conditionalFormatting sqref="ACD3">
    <cfRule type="expression" dxfId="28184" priority="54555" stopIfTrue="1">
      <formula>WEEKDAY(ACD$1)=1</formula>
    </cfRule>
    <cfRule type="expression" dxfId="28183" priority="54556" stopIfTrue="1">
      <formula>WEEKDAY(ACD$1)=7</formula>
    </cfRule>
    <cfRule type="containsText" dxfId="28182" priority="54557" stopIfTrue="1" operator="containsText" text="Maladie">
      <formula>NOT(ISERROR(SEARCH("Maladie",ACD3)))</formula>
    </cfRule>
    <cfRule type="endsWith" dxfId="28181" priority="54558" stopIfTrue="1" operator="endsWith" text="AT">
      <formula>RIGHT(ACD3,LEN("AT"))="AT"</formula>
    </cfRule>
    <cfRule type="containsText" dxfId="28180" priority="54559" stopIfTrue="1" operator="containsText" text="Congés">
      <formula>NOT(ISERROR(SEARCH("Congés",ACD3)))</formula>
    </cfRule>
    <cfRule type="containsText" dxfId="28179" priority="54560" stopIfTrue="1" operator="containsText" text="RTT">
      <formula>NOT(ISERROR(SEARCH("RTT",ACD3)))</formula>
    </cfRule>
    <cfRule type="containsText" dxfId="28178" priority="54561" stopIfTrue="1" operator="containsText" text="FORMATION">
      <formula>NOT(ISERROR(SEARCH("FORMATION",ACD3)))</formula>
    </cfRule>
    <cfRule type="containsText" dxfId="28177" priority="54562" stopIfTrue="1" operator="containsText" text="REPOS">
      <formula>NOT(ISERROR(SEARCH("REPOS",ACD3)))</formula>
    </cfRule>
  </conditionalFormatting>
  <conditionalFormatting sqref="ACD3">
    <cfRule type="containsText" dxfId="28176" priority="54553" stopIfTrue="1" operator="containsText" text="RECUP DEBIT">
      <formula>NOT(ISERROR(SEARCH("RECUP DEBIT",ACD3)))</formula>
    </cfRule>
    <cfRule type="containsText" dxfId="28175" priority="54554" stopIfTrue="1" operator="containsText" text="Bonification">
      <formula>NOT(ISERROR(SEARCH("Bonification",ACD3)))</formula>
    </cfRule>
  </conditionalFormatting>
  <conditionalFormatting sqref="ACD3">
    <cfRule type="containsText" dxfId="28174" priority="54551" stopIfTrue="1" operator="containsText" text="RECUP DEBIT">
      <formula>NOT(ISERROR(SEARCH("RECUP DEBIT",ACD3)))</formula>
    </cfRule>
    <cfRule type="containsText" dxfId="28173" priority="54552" stopIfTrue="1" operator="containsText" text="Bonification">
      <formula>NOT(ISERROR(SEARCH("Bonification",ACD3)))</formula>
    </cfRule>
  </conditionalFormatting>
  <conditionalFormatting sqref="ACD3">
    <cfRule type="expression" dxfId="28172" priority="54543" stopIfTrue="1">
      <formula>WEEKDAY(ABW$1)=1</formula>
    </cfRule>
    <cfRule type="expression" dxfId="28171" priority="54544" stopIfTrue="1">
      <formula>WEEKDAY(ABW$1)=7</formula>
    </cfRule>
    <cfRule type="containsText" dxfId="28170" priority="54545" stopIfTrue="1" operator="containsText" text="Maladie">
      <formula>NOT(ISERROR(SEARCH("Maladie",ACD3)))</formula>
    </cfRule>
    <cfRule type="endsWith" dxfId="28169" priority="54546" stopIfTrue="1" operator="endsWith" text="AT">
      <formula>RIGHT(ACD3,LEN("AT"))="AT"</formula>
    </cfRule>
    <cfRule type="containsText" dxfId="28168" priority="54547" stopIfTrue="1" operator="containsText" text="Congés">
      <formula>NOT(ISERROR(SEARCH("Congés",ACD3)))</formula>
    </cfRule>
    <cfRule type="containsText" dxfId="28167" priority="54548" stopIfTrue="1" operator="containsText" text="RTT">
      <formula>NOT(ISERROR(SEARCH("RTT",ACD3)))</formula>
    </cfRule>
    <cfRule type="containsText" dxfId="28166" priority="54549" stopIfTrue="1" operator="containsText" text="REPOS">
      <formula>NOT(ISERROR(SEARCH("REPOS",ACD3)))</formula>
    </cfRule>
    <cfRule type="containsText" dxfId="28165" priority="54550" stopIfTrue="1" operator="containsText" text="FORMATION">
      <formula>NOT(ISERROR(SEARCH("FORMATION",ACD3)))</formula>
    </cfRule>
  </conditionalFormatting>
  <conditionalFormatting sqref="ACD3">
    <cfRule type="expression" dxfId="28164" priority="54535" stopIfTrue="1">
      <formula>WEEKDAY(ABW$1)=1</formula>
    </cfRule>
    <cfRule type="expression" dxfId="28163" priority="54536" stopIfTrue="1">
      <formula>WEEKDAY(ABW$1)=7</formula>
    </cfRule>
    <cfRule type="containsText" dxfId="28162" priority="54537" stopIfTrue="1" operator="containsText" text="Maladie">
      <formula>NOT(ISERROR(SEARCH("Maladie",ACD3)))</formula>
    </cfRule>
    <cfRule type="endsWith" dxfId="28161" priority="54538" stopIfTrue="1" operator="endsWith" text="AT">
      <formula>RIGHT(ACD3,LEN("AT"))="AT"</formula>
    </cfRule>
    <cfRule type="containsText" dxfId="28160" priority="54539" stopIfTrue="1" operator="containsText" text="Congés">
      <formula>NOT(ISERROR(SEARCH("Congés",ACD3)))</formula>
    </cfRule>
    <cfRule type="containsText" dxfId="28159" priority="54540" stopIfTrue="1" operator="containsText" text="RTT">
      <formula>NOT(ISERROR(SEARCH("RTT",ACD3)))</formula>
    </cfRule>
    <cfRule type="containsText" dxfId="28158" priority="54541" stopIfTrue="1" operator="containsText" text="REPOS">
      <formula>NOT(ISERROR(SEARCH("REPOS",ACD3)))</formula>
    </cfRule>
    <cfRule type="containsText" dxfId="28157" priority="54542" stopIfTrue="1" operator="containsText" text="FORMATION">
      <formula>NOT(ISERROR(SEARCH("FORMATION",ACD3)))</formula>
    </cfRule>
  </conditionalFormatting>
  <conditionalFormatting sqref="ABY3">
    <cfRule type="expression" dxfId="28156" priority="54527" stopIfTrue="1">
      <formula>WEEKDAY(ABY$1)=1</formula>
    </cfRule>
    <cfRule type="expression" dxfId="28155" priority="54528" stopIfTrue="1">
      <formula>WEEKDAY(ABY$1)=7</formula>
    </cfRule>
    <cfRule type="containsText" dxfId="28154" priority="54529" stopIfTrue="1" operator="containsText" text="Maladie">
      <formula>NOT(ISERROR(SEARCH("Maladie",ABY3)))</formula>
    </cfRule>
    <cfRule type="endsWith" dxfId="28153" priority="54530" stopIfTrue="1" operator="endsWith" text="AT">
      <formula>RIGHT(ABY3,LEN("AT"))="AT"</formula>
    </cfRule>
    <cfRule type="containsText" dxfId="28152" priority="54531" stopIfTrue="1" operator="containsText" text="Congés">
      <formula>NOT(ISERROR(SEARCH("Congés",ABY3)))</formula>
    </cfRule>
    <cfRule type="containsText" dxfId="28151" priority="54532" stopIfTrue="1" operator="containsText" text="RTT">
      <formula>NOT(ISERROR(SEARCH("RTT",ABY3)))</formula>
    </cfRule>
    <cfRule type="containsText" dxfId="28150" priority="54533" stopIfTrue="1" operator="containsText" text="FORMATION">
      <formula>NOT(ISERROR(SEARCH("FORMATION",ABY3)))</formula>
    </cfRule>
    <cfRule type="containsText" dxfId="28149" priority="54534" stopIfTrue="1" operator="containsText" text="REPOS">
      <formula>NOT(ISERROR(SEARCH("REPOS",ABY3)))</formula>
    </cfRule>
  </conditionalFormatting>
  <conditionalFormatting sqref="ABY3">
    <cfRule type="containsText" dxfId="28148" priority="54525" stopIfTrue="1" operator="containsText" text="RECUP DEBIT">
      <formula>NOT(ISERROR(SEARCH("RECUP DEBIT",ABY3)))</formula>
    </cfRule>
    <cfRule type="containsText" dxfId="28147" priority="54526" stopIfTrue="1" operator="containsText" text="Bonification">
      <formula>NOT(ISERROR(SEARCH("Bonification",ABY3)))</formula>
    </cfRule>
  </conditionalFormatting>
  <conditionalFormatting sqref="ACB3">
    <cfRule type="expression" dxfId="28146" priority="54517" stopIfTrue="1">
      <formula>WEEKDAY(ACB$1)=1</formula>
    </cfRule>
    <cfRule type="expression" dxfId="28145" priority="54518" stopIfTrue="1">
      <formula>WEEKDAY(ACB$1)=7</formula>
    </cfRule>
    <cfRule type="containsText" dxfId="28144" priority="54519" stopIfTrue="1" operator="containsText" text="Maladie">
      <formula>NOT(ISERROR(SEARCH("Maladie",ACB3)))</formula>
    </cfRule>
    <cfRule type="endsWith" dxfId="28143" priority="54520" stopIfTrue="1" operator="endsWith" text="AT">
      <formula>RIGHT(ACB3,LEN("AT"))="AT"</formula>
    </cfRule>
    <cfRule type="containsText" dxfId="28142" priority="54521" stopIfTrue="1" operator="containsText" text="Congés">
      <formula>NOT(ISERROR(SEARCH("Congés",ACB3)))</formula>
    </cfRule>
    <cfRule type="containsText" dxfId="28141" priority="54522" stopIfTrue="1" operator="containsText" text="RTT">
      <formula>NOT(ISERROR(SEARCH("RTT",ACB3)))</formula>
    </cfRule>
    <cfRule type="containsText" dxfId="28140" priority="54523" stopIfTrue="1" operator="containsText" text="FORMATION">
      <formula>NOT(ISERROR(SEARCH("FORMATION",ACB3)))</formula>
    </cfRule>
    <cfRule type="containsText" dxfId="28139" priority="54524" stopIfTrue="1" operator="containsText" text="REPOS">
      <formula>NOT(ISERROR(SEARCH("REPOS",ACB3)))</formula>
    </cfRule>
  </conditionalFormatting>
  <conditionalFormatting sqref="ACB3">
    <cfRule type="containsText" dxfId="28138" priority="54515" stopIfTrue="1" operator="containsText" text="RECUP DEBIT">
      <formula>NOT(ISERROR(SEARCH("RECUP DEBIT",ACB3)))</formula>
    </cfRule>
    <cfRule type="containsText" dxfId="28137" priority="54516" stopIfTrue="1" operator="containsText" text="Bonification">
      <formula>NOT(ISERROR(SEARCH("Bonification",ACB3)))</formula>
    </cfRule>
  </conditionalFormatting>
  <conditionalFormatting sqref="ACE2:ACJ2">
    <cfRule type="expression" dxfId="27424" priority="53795" stopIfTrue="1">
      <formula>WEEKDAY(ACE$1)=1</formula>
    </cfRule>
    <cfRule type="expression" dxfId="27423" priority="53796" stopIfTrue="1">
      <formula>WEEKDAY(ACE$1)=7</formula>
    </cfRule>
    <cfRule type="containsText" dxfId="27422" priority="53797" stopIfTrue="1" operator="containsText" text="Maladie">
      <formula>NOT(ISERROR(SEARCH("Maladie",ACE2)))</formula>
    </cfRule>
    <cfRule type="endsWith" dxfId="27421" priority="53798" stopIfTrue="1" operator="endsWith" text="AT">
      <formula>RIGHT(ACE2,LEN("AT"))="AT"</formula>
    </cfRule>
    <cfRule type="containsText" dxfId="27420" priority="53799" stopIfTrue="1" operator="containsText" text="Congés">
      <formula>NOT(ISERROR(SEARCH("Congés",ACE2)))</formula>
    </cfRule>
    <cfRule type="containsText" dxfId="27419" priority="53800" stopIfTrue="1" operator="containsText" text="RTT">
      <formula>NOT(ISERROR(SEARCH("RTT",ACE2)))</formula>
    </cfRule>
    <cfRule type="containsText" dxfId="27418" priority="53801" stopIfTrue="1" operator="containsText" text="FORMATION">
      <formula>NOT(ISERROR(SEARCH("FORMATION",ACE2)))</formula>
    </cfRule>
    <cfRule type="containsText" dxfId="27417" priority="53802" stopIfTrue="1" operator="containsText" text="REPOS">
      <formula>NOT(ISERROR(SEARCH("REPOS",ACE2)))</formula>
    </cfRule>
  </conditionalFormatting>
  <conditionalFormatting sqref="ACE2:ACJ2">
    <cfRule type="containsText" dxfId="27416" priority="53793" stopIfTrue="1" operator="containsText" text="RECUP DEBIT">
      <formula>NOT(ISERROR(SEARCH("RECUP DEBIT",ACE2)))</formula>
    </cfRule>
    <cfRule type="containsText" dxfId="27415" priority="53794" stopIfTrue="1" operator="containsText" text="Bonification">
      <formula>NOT(ISERROR(SEARCH("Bonification",ACE2)))</formula>
    </cfRule>
  </conditionalFormatting>
  <conditionalFormatting sqref="ACE2:ACJ2">
    <cfRule type="containsText" dxfId="27414" priority="53791" stopIfTrue="1" operator="containsText" text="BONIFICATION">
      <formula>NOT(ISERROR(SEARCH("BONIFICATION",ACE2)))</formula>
    </cfRule>
    <cfRule type="containsText" dxfId="27413" priority="53792" stopIfTrue="1" operator="containsText" text="RECUP DEBIT">
      <formula>NOT(ISERROR(SEARCH("RECUP DEBIT",ACE2)))</formula>
    </cfRule>
  </conditionalFormatting>
  <conditionalFormatting sqref="ACE2:ACJ2">
    <cfRule type="containsText" dxfId="27412" priority="53790" stopIfTrue="1" operator="containsText" text="ENFANT MALADE">
      <formula>NOT(ISERROR(SEARCH("ENFANT MALADE",ACE2)))</formula>
    </cfRule>
  </conditionalFormatting>
  <conditionalFormatting sqref="ACJ2">
    <cfRule type="expression" dxfId="27411" priority="53782" stopIfTrue="1">
      <formula>WEEKDAY(ACJ$1)=1</formula>
    </cfRule>
    <cfRule type="expression" dxfId="27410" priority="53783" stopIfTrue="1">
      <formula>WEEKDAY(ACJ$1)=7</formula>
    </cfRule>
    <cfRule type="containsText" dxfId="27409" priority="53784" stopIfTrue="1" operator="containsText" text="Maladie">
      <formula>NOT(ISERROR(SEARCH("Maladie",ACJ2)))</formula>
    </cfRule>
    <cfRule type="endsWith" dxfId="27408" priority="53785" stopIfTrue="1" operator="endsWith" text="AT">
      <formula>RIGHT(ACJ2,LEN("AT"))="AT"</formula>
    </cfRule>
    <cfRule type="containsText" dxfId="27407" priority="53786" stopIfTrue="1" operator="containsText" text="Congés">
      <formula>NOT(ISERROR(SEARCH("Congés",ACJ2)))</formula>
    </cfRule>
    <cfRule type="containsText" dxfId="27406" priority="53787" stopIfTrue="1" operator="containsText" text="RTT">
      <formula>NOT(ISERROR(SEARCH("RTT",ACJ2)))</formula>
    </cfRule>
    <cfRule type="containsText" dxfId="27405" priority="53788" stopIfTrue="1" operator="containsText" text="FORMATION">
      <formula>NOT(ISERROR(SEARCH("FORMATION",ACJ2)))</formula>
    </cfRule>
    <cfRule type="containsText" dxfId="27404" priority="53789" stopIfTrue="1" operator="containsText" text="REPOS">
      <formula>NOT(ISERROR(SEARCH("REPOS",ACJ2)))</formula>
    </cfRule>
  </conditionalFormatting>
  <conditionalFormatting sqref="ACJ2">
    <cfRule type="containsText" dxfId="27403" priority="53780" stopIfTrue="1" operator="containsText" text="RECUP DEBIT">
      <formula>NOT(ISERROR(SEARCH("RECUP DEBIT",ACJ2)))</formula>
    </cfRule>
    <cfRule type="containsText" dxfId="27402" priority="53781" stopIfTrue="1" operator="containsText" text="Bonification">
      <formula>NOT(ISERROR(SEARCH("Bonification",ACJ2)))</formula>
    </cfRule>
  </conditionalFormatting>
  <conditionalFormatting sqref="ACJ2">
    <cfRule type="containsText" dxfId="27401" priority="53778" stopIfTrue="1" operator="containsText" text="BONIFICATION">
      <formula>NOT(ISERROR(SEARCH("BONIFICATION",ACJ2)))</formula>
    </cfRule>
    <cfRule type="containsText" dxfId="27400" priority="53779" stopIfTrue="1" operator="containsText" text="RECUP DEBIT">
      <formula>NOT(ISERROR(SEARCH("RECUP DEBIT",ACJ2)))</formula>
    </cfRule>
  </conditionalFormatting>
  <conditionalFormatting sqref="ACJ2">
    <cfRule type="containsText" dxfId="27399" priority="53777" stopIfTrue="1" operator="containsText" text="ENFANT MALADE">
      <formula>NOT(ISERROR(SEARCH("ENFANT MALADE",ACJ2)))</formula>
    </cfRule>
  </conditionalFormatting>
  <conditionalFormatting sqref="ACJ2">
    <cfRule type="containsText" dxfId="27398" priority="53775" stopIfTrue="1" operator="containsText" text="RECUP DEBIT">
      <formula>NOT(ISERROR(SEARCH("RECUP DEBIT",ACJ2)))</formula>
    </cfRule>
    <cfRule type="containsText" dxfId="27397" priority="53776" stopIfTrue="1" operator="containsText" text="Bonification">
      <formula>NOT(ISERROR(SEARCH("Bonification",ACJ2)))</formula>
    </cfRule>
  </conditionalFormatting>
  <conditionalFormatting sqref="ACJ2">
    <cfRule type="expression" dxfId="27396" priority="53767" stopIfTrue="1">
      <formula>WEEKDAY(ACC$1)=1</formula>
    </cfRule>
    <cfRule type="expression" dxfId="27395" priority="53768" stopIfTrue="1">
      <formula>WEEKDAY(ACC$1)=7</formula>
    </cfRule>
    <cfRule type="containsText" dxfId="27394" priority="53769" stopIfTrue="1" operator="containsText" text="Maladie">
      <formula>NOT(ISERROR(SEARCH("Maladie",ACJ2)))</formula>
    </cfRule>
    <cfRule type="endsWith" dxfId="27393" priority="53770" stopIfTrue="1" operator="endsWith" text="AT">
      <formula>RIGHT(ACJ2,LEN("AT"))="AT"</formula>
    </cfRule>
    <cfRule type="containsText" dxfId="27392" priority="53771" stopIfTrue="1" operator="containsText" text="Congés">
      <formula>NOT(ISERROR(SEARCH("Congés",ACJ2)))</formula>
    </cfRule>
    <cfRule type="containsText" dxfId="27391" priority="53772" stopIfTrue="1" operator="containsText" text="RTT">
      <formula>NOT(ISERROR(SEARCH("RTT",ACJ2)))</formula>
    </cfRule>
    <cfRule type="containsText" dxfId="27390" priority="53773" stopIfTrue="1" operator="containsText" text="REPOS">
      <formula>NOT(ISERROR(SEARCH("REPOS",ACJ2)))</formula>
    </cfRule>
    <cfRule type="containsText" dxfId="27389" priority="53774" stopIfTrue="1" operator="containsText" text="FORMATION">
      <formula>NOT(ISERROR(SEARCH("FORMATION",ACJ2)))</formula>
    </cfRule>
  </conditionalFormatting>
  <conditionalFormatting sqref="ACJ2">
    <cfRule type="containsText" dxfId="27388" priority="53765" stopIfTrue="1" operator="containsText" text="RECUP DEBIT">
      <formula>NOT(ISERROR(SEARCH("RECUP DEBIT",ACJ2)))</formula>
    </cfRule>
    <cfRule type="containsText" dxfId="27387" priority="53766" stopIfTrue="1" operator="containsText" text="Bonification">
      <formula>NOT(ISERROR(SEARCH("Bonification",ACJ2)))</formula>
    </cfRule>
  </conditionalFormatting>
  <conditionalFormatting sqref="ACJ2">
    <cfRule type="expression" dxfId="27386" priority="53757" stopIfTrue="1">
      <formula>WEEKDAY(ACC$1)=1</formula>
    </cfRule>
    <cfRule type="expression" dxfId="27385" priority="53758" stopIfTrue="1">
      <formula>WEEKDAY(ACC$1)=7</formula>
    </cfRule>
    <cfRule type="containsText" dxfId="27384" priority="53759" stopIfTrue="1" operator="containsText" text="Maladie">
      <formula>NOT(ISERROR(SEARCH("Maladie",ACJ2)))</formula>
    </cfRule>
    <cfRule type="endsWith" dxfId="27383" priority="53760" stopIfTrue="1" operator="endsWith" text="AT">
      <formula>RIGHT(ACJ2,LEN("AT"))="AT"</formula>
    </cfRule>
    <cfRule type="containsText" dxfId="27382" priority="53761" stopIfTrue="1" operator="containsText" text="Congés">
      <formula>NOT(ISERROR(SEARCH("Congés",ACJ2)))</formula>
    </cfRule>
    <cfRule type="containsText" dxfId="27381" priority="53762" stopIfTrue="1" operator="containsText" text="RTT">
      <formula>NOT(ISERROR(SEARCH("RTT",ACJ2)))</formula>
    </cfRule>
    <cfRule type="containsText" dxfId="27380" priority="53763" stopIfTrue="1" operator="containsText" text="REPOS">
      <formula>NOT(ISERROR(SEARCH("REPOS",ACJ2)))</formula>
    </cfRule>
    <cfRule type="containsText" dxfId="27379" priority="53764" stopIfTrue="1" operator="containsText" text="FORMATION">
      <formula>NOT(ISERROR(SEARCH("FORMATION",ACJ2)))</formula>
    </cfRule>
  </conditionalFormatting>
  <conditionalFormatting sqref="ACE3:ACK3">
    <cfRule type="expression" dxfId="27360" priority="53685" stopIfTrue="1">
      <formula>WEEKDAY(ACE$1)=1</formula>
    </cfRule>
    <cfRule type="expression" dxfId="27359" priority="53686" stopIfTrue="1">
      <formula>WEEKDAY(ACE$1)=7</formula>
    </cfRule>
    <cfRule type="containsText" dxfId="27358" priority="53687" stopIfTrue="1" operator="containsText" text="Maladie">
      <formula>NOT(ISERROR(SEARCH("Maladie",ACE3)))</formula>
    </cfRule>
    <cfRule type="endsWith" dxfId="27357" priority="53688" stopIfTrue="1" operator="endsWith" text="AT">
      <formula>RIGHT(ACE3,LEN("AT"))="AT"</formula>
    </cfRule>
    <cfRule type="containsText" dxfId="27356" priority="53689" stopIfTrue="1" operator="containsText" text="Congés">
      <formula>NOT(ISERROR(SEARCH("Congés",ACE3)))</formula>
    </cfRule>
    <cfRule type="containsText" dxfId="27355" priority="53690" stopIfTrue="1" operator="containsText" text="RTT">
      <formula>NOT(ISERROR(SEARCH("RTT",ACE3)))</formula>
    </cfRule>
    <cfRule type="containsText" dxfId="27354" priority="53691" stopIfTrue="1" operator="containsText" text="FORMATION">
      <formula>NOT(ISERROR(SEARCH("FORMATION",ACE3)))</formula>
    </cfRule>
    <cfRule type="containsText" dxfId="27353" priority="53692" stopIfTrue="1" operator="containsText" text="REPOS">
      <formula>NOT(ISERROR(SEARCH("REPOS",ACE3)))</formula>
    </cfRule>
  </conditionalFormatting>
  <conditionalFormatting sqref="ACE3:ACK3">
    <cfRule type="containsText" dxfId="27352" priority="53683" stopIfTrue="1" operator="containsText" text="RECUP DEBIT">
      <formula>NOT(ISERROR(SEARCH("RECUP DEBIT",ACE3)))</formula>
    </cfRule>
    <cfRule type="containsText" dxfId="27351" priority="53684" stopIfTrue="1" operator="containsText" text="Bonification">
      <formula>NOT(ISERROR(SEARCH("Bonification",ACE3)))</formula>
    </cfRule>
  </conditionalFormatting>
  <conditionalFormatting sqref="ACE3:ACK3">
    <cfRule type="containsText" dxfId="27350" priority="53681" stopIfTrue="1" operator="containsText" text="BONIFICATION">
      <formula>NOT(ISERROR(SEARCH("BONIFICATION",ACE3)))</formula>
    </cfRule>
    <cfRule type="containsText" dxfId="27349" priority="53682" stopIfTrue="1" operator="containsText" text="RECUP DEBIT">
      <formula>NOT(ISERROR(SEARCH("RECUP DEBIT",ACE3)))</formula>
    </cfRule>
  </conditionalFormatting>
  <conditionalFormatting sqref="ACE3:ACK3">
    <cfRule type="containsText" dxfId="27348" priority="53680" stopIfTrue="1" operator="containsText" text="ENFANT MALADE">
      <formula>NOT(ISERROR(SEARCH("ENFANT MALADE",ACE3)))</formula>
    </cfRule>
  </conditionalFormatting>
  <conditionalFormatting sqref="ACJ3:ACK3">
    <cfRule type="containsText" dxfId="27347" priority="53678" stopIfTrue="1" operator="containsText" text="RECUP DEBIT">
      <formula>NOT(ISERROR(SEARCH("RECUP DEBIT",ACJ3)))</formula>
    </cfRule>
    <cfRule type="containsText" dxfId="27346" priority="53679" stopIfTrue="1" operator="containsText" text="Bonification">
      <formula>NOT(ISERROR(SEARCH("Bonification",ACJ3)))</formula>
    </cfRule>
  </conditionalFormatting>
  <conditionalFormatting sqref="ACJ3:ACK3">
    <cfRule type="expression" dxfId="27345" priority="53670" stopIfTrue="1">
      <formula>WEEKDAY(ACC$1)=1</formula>
    </cfRule>
    <cfRule type="expression" dxfId="27344" priority="53671" stopIfTrue="1">
      <formula>WEEKDAY(ACC$1)=7</formula>
    </cfRule>
    <cfRule type="containsText" dxfId="27343" priority="53672" stopIfTrue="1" operator="containsText" text="Maladie">
      <formula>NOT(ISERROR(SEARCH("Maladie",ACJ3)))</formula>
    </cfRule>
    <cfRule type="endsWith" dxfId="27342" priority="53673" stopIfTrue="1" operator="endsWith" text="AT">
      <formula>RIGHT(ACJ3,LEN("AT"))="AT"</formula>
    </cfRule>
    <cfRule type="containsText" dxfId="27341" priority="53674" stopIfTrue="1" operator="containsText" text="Congés">
      <formula>NOT(ISERROR(SEARCH("Congés",ACJ3)))</formula>
    </cfRule>
    <cfRule type="containsText" dxfId="27340" priority="53675" stopIfTrue="1" operator="containsText" text="RTT">
      <formula>NOT(ISERROR(SEARCH("RTT",ACJ3)))</formula>
    </cfRule>
    <cfRule type="containsText" dxfId="27339" priority="53676" stopIfTrue="1" operator="containsText" text="REPOS">
      <formula>NOT(ISERROR(SEARCH("REPOS",ACJ3)))</formula>
    </cfRule>
    <cfRule type="containsText" dxfId="27338" priority="53677" stopIfTrue="1" operator="containsText" text="FORMATION">
      <formula>NOT(ISERROR(SEARCH("FORMATION",ACJ3)))</formula>
    </cfRule>
  </conditionalFormatting>
  <conditionalFormatting sqref="ACK3">
    <cfRule type="expression" dxfId="27337" priority="53662" stopIfTrue="1">
      <formula>WEEKDAY(ACD$1)=1</formula>
    </cfRule>
    <cfRule type="expression" dxfId="27336" priority="53663" stopIfTrue="1">
      <formula>WEEKDAY(ACD$1)=7</formula>
    </cfRule>
    <cfRule type="containsText" dxfId="27335" priority="53664" stopIfTrue="1" operator="containsText" text="Maladie">
      <formula>NOT(ISERROR(SEARCH("Maladie",ACK3)))</formula>
    </cfRule>
    <cfRule type="endsWith" dxfId="27334" priority="53665" stopIfTrue="1" operator="endsWith" text="AT">
      <formula>RIGHT(ACK3,LEN("AT"))="AT"</formula>
    </cfRule>
    <cfRule type="containsText" dxfId="27333" priority="53666" stopIfTrue="1" operator="containsText" text="Congés">
      <formula>NOT(ISERROR(SEARCH("Congés",ACK3)))</formula>
    </cfRule>
    <cfRule type="containsText" dxfId="27332" priority="53667" stopIfTrue="1" operator="containsText" text="RTT">
      <formula>NOT(ISERROR(SEARCH("RTT",ACK3)))</formula>
    </cfRule>
    <cfRule type="containsText" dxfId="27331" priority="53668" stopIfTrue="1" operator="containsText" text="REPOS">
      <formula>NOT(ISERROR(SEARCH("REPOS",ACK3)))</formula>
    </cfRule>
    <cfRule type="containsText" dxfId="27330" priority="53669" stopIfTrue="1" operator="containsText" text="FORMATION">
      <formula>NOT(ISERROR(SEARCH("FORMATION",ACK3)))</formula>
    </cfRule>
  </conditionalFormatting>
  <conditionalFormatting sqref="ACK3">
    <cfRule type="containsText" dxfId="27329" priority="53660" stopIfTrue="1" operator="containsText" text="RECUP DEBIT">
      <formula>NOT(ISERROR(SEARCH("RECUP DEBIT",ACK3)))</formula>
    </cfRule>
    <cfRule type="containsText" dxfId="27328" priority="53661" stopIfTrue="1" operator="containsText" text="Bonification">
      <formula>NOT(ISERROR(SEARCH("Bonification",ACK3)))</formula>
    </cfRule>
  </conditionalFormatting>
  <conditionalFormatting sqref="ACK3">
    <cfRule type="containsText" dxfId="27327" priority="53658" stopIfTrue="1" operator="containsText" text="RECUP DEBIT">
      <formula>NOT(ISERROR(SEARCH("RECUP DEBIT",ACK3)))</formula>
    </cfRule>
    <cfRule type="containsText" dxfId="27326" priority="53659" stopIfTrue="1" operator="containsText" text="Bonification">
      <formula>NOT(ISERROR(SEARCH("Bonification",ACK3)))</formula>
    </cfRule>
  </conditionalFormatting>
  <conditionalFormatting sqref="ACK3">
    <cfRule type="expression" dxfId="27325" priority="53650" stopIfTrue="1">
      <formula>WEEKDAY(ACD$1)=1</formula>
    </cfRule>
    <cfRule type="expression" dxfId="27324" priority="53651" stopIfTrue="1">
      <formula>WEEKDAY(ACD$1)=7</formula>
    </cfRule>
    <cfRule type="containsText" dxfId="27323" priority="53652" stopIfTrue="1" operator="containsText" text="Maladie">
      <formula>NOT(ISERROR(SEARCH("Maladie",ACK3)))</formula>
    </cfRule>
    <cfRule type="endsWith" dxfId="27322" priority="53653" stopIfTrue="1" operator="endsWith" text="AT">
      <formula>RIGHT(ACK3,LEN("AT"))="AT"</formula>
    </cfRule>
    <cfRule type="containsText" dxfId="27321" priority="53654" stopIfTrue="1" operator="containsText" text="Congés">
      <formula>NOT(ISERROR(SEARCH("Congés",ACK3)))</formula>
    </cfRule>
    <cfRule type="containsText" dxfId="27320" priority="53655" stopIfTrue="1" operator="containsText" text="RTT">
      <formula>NOT(ISERROR(SEARCH("RTT",ACK3)))</formula>
    </cfRule>
    <cfRule type="containsText" dxfId="27319" priority="53656" stopIfTrue="1" operator="containsText" text="REPOS">
      <formula>NOT(ISERROR(SEARCH("REPOS",ACK3)))</formula>
    </cfRule>
    <cfRule type="containsText" dxfId="27318" priority="53657" stopIfTrue="1" operator="containsText" text="FORMATION">
      <formula>NOT(ISERROR(SEARCH("FORMATION",ACK3)))</formula>
    </cfRule>
  </conditionalFormatting>
  <conditionalFormatting sqref="ACK3">
    <cfRule type="expression" dxfId="27317" priority="53642" stopIfTrue="1">
      <formula>WEEKDAY(ACD$1)=1</formula>
    </cfRule>
    <cfRule type="expression" dxfId="27316" priority="53643" stopIfTrue="1">
      <formula>WEEKDAY(ACD$1)=7</formula>
    </cfRule>
    <cfRule type="containsText" dxfId="27315" priority="53644" stopIfTrue="1" operator="containsText" text="Maladie">
      <formula>NOT(ISERROR(SEARCH("Maladie",ACK3)))</formula>
    </cfRule>
    <cfRule type="endsWith" dxfId="27314" priority="53645" stopIfTrue="1" operator="endsWith" text="AT">
      <formula>RIGHT(ACK3,LEN("AT"))="AT"</formula>
    </cfRule>
    <cfRule type="containsText" dxfId="27313" priority="53646" stopIfTrue="1" operator="containsText" text="Congés">
      <formula>NOT(ISERROR(SEARCH("Congés",ACK3)))</formula>
    </cfRule>
    <cfRule type="containsText" dxfId="27312" priority="53647" stopIfTrue="1" operator="containsText" text="RTT">
      <formula>NOT(ISERROR(SEARCH("RTT",ACK3)))</formula>
    </cfRule>
    <cfRule type="containsText" dxfId="27311" priority="53648" stopIfTrue="1" operator="containsText" text="REPOS">
      <formula>NOT(ISERROR(SEARCH("REPOS",ACK3)))</formula>
    </cfRule>
    <cfRule type="containsText" dxfId="27310" priority="53649" stopIfTrue="1" operator="containsText" text="FORMATION">
      <formula>NOT(ISERROR(SEARCH("FORMATION",ACK3)))</formula>
    </cfRule>
  </conditionalFormatting>
  <conditionalFormatting sqref="ACK3">
    <cfRule type="expression" dxfId="27309" priority="53634" stopIfTrue="1">
      <formula>WEEKDAY(ACK$1)=1</formula>
    </cfRule>
    <cfRule type="expression" dxfId="27308" priority="53635" stopIfTrue="1">
      <formula>WEEKDAY(ACK$1)=7</formula>
    </cfRule>
    <cfRule type="containsText" dxfId="27307" priority="53636" stopIfTrue="1" operator="containsText" text="Maladie">
      <formula>NOT(ISERROR(SEARCH("Maladie",ACK3)))</formula>
    </cfRule>
    <cfRule type="endsWith" dxfId="27306" priority="53637" stopIfTrue="1" operator="endsWith" text="AT">
      <formula>RIGHT(ACK3,LEN("AT"))="AT"</formula>
    </cfRule>
    <cfRule type="containsText" dxfId="27305" priority="53638" stopIfTrue="1" operator="containsText" text="Congés">
      <formula>NOT(ISERROR(SEARCH("Congés",ACK3)))</formula>
    </cfRule>
    <cfRule type="containsText" dxfId="27304" priority="53639" stopIfTrue="1" operator="containsText" text="RTT">
      <formula>NOT(ISERROR(SEARCH("RTT",ACK3)))</formula>
    </cfRule>
    <cfRule type="containsText" dxfId="27303" priority="53640" stopIfTrue="1" operator="containsText" text="FORMATION">
      <formula>NOT(ISERROR(SEARCH("FORMATION",ACK3)))</formula>
    </cfRule>
    <cfRule type="containsText" dxfId="27302" priority="53641" stopIfTrue="1" operator="containsText" text="REPOS">
      <formula>NOT(ISERROR(SEARCH("REPOS",ACK3)))</formula>
    </cfRule>
  </conditionalFormatting>
  <conditionalFormatting sqref="ACK3">
    <cfRule type="containsText" dxfId="27301" priority="53632" stopIfTrue="1" operator="containsText" text="RECUP DEBIT">
      <formula>NOT(ISERROR(SEARCH("RECUP DEBIT",ACK3)))</formula>
    </cfRule>
    <cfRule type="containsText" dxfId="27300" priority="53633" stopIfTrue="1" operator="containsText" text="Bonification">
      <formula>NOT(ISERROR(SEARCH("Bonification",ACK3)))</formula>
    </cfRule>
  </conditionalFormatting>
  <conditionalFormatting sqref="ACK3">
    <cfRule type="containsText" dxfId="27299" priority="53630" stopIfTrue="1" operator="containsText" text="RECUP DEBIT">
      <formula>NOT(ISERROR(SEARCH("RECUP DEBIT",ACK3)))</formula>
    </cfRule>
    <cfRule type="containsText" dxfId="27298" priority="53631" stopIfTrue="1" operator="containsText" text="Bonification">
      <formula>NOT(ISERROR(SEARCH("Bonification",ACK3)))</formula>
    </cfRule>
  </conditionalFormatting>
  <conditionalFormatting sqref="ACK3">
    <cfRule type="expression" dxfId="27297" priority="53622" stopIfTrue="1">
      <formula>WEEKDAY(ACD$1)=1</formula>
    </cfRule>
    <cfRule type="expression" dxfId="27296" priority="53623" stopIfTrue="1">
      <formula>WEEKDAY(ACD$1)=7</formula>
    </cfRule>
    <cfRule type="containsText" dxfId="27295" priority="53624" stopIfTrue="1" operator="containsText" text="Maladie">
      <formula>NOT(ISERROR(SEARCH("Maladie",ACK3)))</formula>
    </cfRule>
    <cfRule type="endsWith" dxfId="27294" priority="53625" stopIfTrue="1" operator="endsWith" text="AT">
      <formula>RIGHT(ACK3,LEN("AT"))="AT"</formula>
    </cfRule>
    <cfRule type="containsText" dxfId="27293" priority="53626" stopIfTrue="1" operator="containsText" text="Congés">
      <formula>NOT(ISERROR(SEARCH("Congés",ACK3)))</formula>
    </cfRule>
    <cfRule type="containsText" dxfId="27292" priority="53627" stopIfTrue="1" operator="containsText" text="RTT">
      <formula>NOT(ISERROR(SEARCH("RTT",ACK3)))</formula>
    </cfRule>
    <cfRule type="containsText" dxfId="27291" priority="53628" stopIfTrue="1" operator="containsText" text="REPOS">
      <formula>NOT(ISERROR(SEARCH("REPOS",ACK3)))</formula>
    </cfRule>
    <cfRule type="containsText" dxfId="27290" priority="53629" stopIfTrue="1" operator="containsText" text="FORMATION">
      <formula>NOT(ISERROR(SEARCH("FORMATION",ACK3)))</formula>
    </cfRule>
  </conditionalFormatting>
  <conditionalFormatting sqref="ACK3">
    <cfRule type="expression" dxfId="27289" priority="53614" stopIfTrue="1">
      <formula>WEEKDAY(ACD$1)=1</formula>
    </cfRule>
    <cfRule type="expression" dxfId="27288" priority="53615" stopIfTrue="1">
      <formula>WEEKDAY(ACD$1)=7</formula>
    </cfRule>
    <cfRule type="containsText" dxfId="27287" priority="53616" stopIfTrue="1" operator="containsText" text="Maladie">
      <formula>NOT(ISERROR(SEARCH("Maladie",ACK3)))</formula>
    </cfRule>
    <cfRule type="endsWith" dxfId="27286" priority="53617" stopIfTrue="1" operator="endsWith" text="AT">
      <formula>RIGHT(ACK3,LEN("AT"))="AT"</formula>
    </cfRule>
    <cfRule type="containsText" dxfId="27285" priority="53618" stopIfTrue="1" operator="containsText" text="Congés">
      <formula>NOT(ISERROR(SEARCH("Congés",ACK3)))</formula>
    </cfRule>
    <cfRule type="containsText" dxfId="27284" priority="53619" stopIfTrue="1" operator="containsText" text="RTT">
      <formula>NOT(ISERROR(SEARCH("RTT",ACK3)))</formula>
    </cfRule>
    <cfRule type="containsText" dxfId="27283" priority="53620" stopIfTrue="1" operator="containsText" text="REPOS">
      <formula>NOT(ISERROR(SEARCH("REPOS",ACK3)))</formula>
    </cfRule>
    <cfRule type="containsText" dxfId="27282" priority="53621" stopIfTrue="1" operator="containsText" text="FORMATION">
      <formula>NOT(ISERROR(SEARCH("FORMATION",ACK3)))</formula>
    </cfRule>
  </conditionalFormatting>
  <conditionalFormatting sqref="ACF3">
    <cfRule type="expression" dxfId="27281" priority="53606" stopIfTrue="1">
      <formula>WEEKDAY(ACF$1)=1</formula>
    </cfRule>
    <cfRule type="expression" dxfId="27280" priority="53607" stopIfTrue="1">
      <formula>WEEKDAY(ACF$1)=7</formula>
    </cfRule>
    <cfRule type="containsText" dxfId="27279" priority="53608" stopIfTrue="1" operator="containsText" text="Maladie">
      <formula>NOT(ISERROR(SEARCH("Maladie",ACF3)))</formula>
    </cfRule>
    <cfRule type="endsWith" dxfId="27278" priority="53609" stopIfTrue="1" operator="endsWith" text="AT">
      <formula>RIGHT(ACF3,LEN("AT"))="AT"</formula>
    </cfRule>
    <cfRule type="containsText" dxfId="27277" priority="53610" stopIfTrue="1" operator="containsText" text="Congés">
      <formula>NOT(ISERROR(SEARCH("Congés",ACF3)))</formula>
    </cfRule>
    <cfRule type="containsText" dxfId="27276" priority="53611" stopIfTrue="1" operator="containsText" text="RTT">
      <formula>NOT(ISERROR(SEARCH("RTT",ACF3)))</formula>
    </cfRule>
    <cfRule type="containsText" dxfId="27275" priority="53612" stopIfTrue="1" operator="containsText" text="FORMATION">
      <formula>NOT(ISERROR(SEARCH("FORMATION",ACF3)))</formula>
    </cfRule>
    <cfRule type="containsText" dxfId="27274" priority="53613" stopIfTrue="1" operator="containsText" text="REPOS">
      <formula>NOT(ISERROR(SEARCH("REPOS",ACF3)))</formula>
    </cfRule>
  </conditionalFormatting>
  <conditionalFormatting sqref="ACF3">
    <cfRule type="containsText" dxfId="27273" priority="53604" stopIfTrue="1" operator="containsText" text="RECUP DEBIT">
      <formula>NOT(ISERROR(SEARCH("RECUP DEBIT",ACF3)))</formula>
    </cfRule>
    <cfRule type="containsText" dxfId="27272" priority="53605" stopIfTrue="1" operator="containsText" text="Bonification">
      <formula>NOT(ISERROR(SEARCH("Bonification",ACF3)))</formula>
    </cfRule>
  </conditionalFormatting>
  <conditionalFormatting sqref="ACH3:ACI3">
    <cfRule type="expression" dxfId="27271" priority="53596" stopIfTrue="1">
      <formula>WEEKDAY(ACH$1)=1</formula>
    </cfRule>
    <cfRule type="expression" dxfId="27270" priority="53597" stopIfTrue="1">
      <formula>WEEKDAY(ACH$1)=7</formula>
    </cfRule>
    <cfRule type="containsText" dxfId="27269" priority="53598" stopIfTrue="1" operator="containsText" text="Maladie">
      <formula>NOT(ISERROR(SEARCH("Maladie",ACH3)))</formula>
    </cfRule>
    <cfRule type="endsWith" dxfId="27268" priority="53599" stopIfTrue="1" operator="endsWith" text="AT">
      <formula>RIGHT(ACH3,LEN("AT"))="AT"</formula>
    </cfRule>
    <cfRule type="containsText" dxfId="27267" priority="53600" stopIfTrue="1" operator="containsText" text="Congés">
      <formula>NOT(ISERROR(SEARCH("Congés",ACH3)))</formula>
    </cfRule>
    <cfRule type="containsText" dxfId="27266" priority="53601" stopIfTrue="1" operator="containsText" text="RTT">
      <formula>NOT(ISERROR(SEARCH("RTT",ACH3)))</formula>
    </cfRule>
    <cfRule type="containsText" dxfId="27265" priority="53602" stopIfTrue="1" operator="containsText" text="FORMATION">
      <formula>NOT(ISERROR(SEARCH("FORMATION",ACH3)))</formula>
    </cfRule>
    <cfRule type="containsText" dxfId="27264" priority="53603" stopIfTrue="1" operator="containsText" text="REPOS">
      <formula>NOT(ISERROR(SEARCH("REPOS",ACH3)))</formula>
    </cfRule>
  </conditionalFormatting>
  <conditionalFormatting sqref="ACH3:ACI3">
    <cfRule type="containsText" dxfId="27263" priority="53594" stopIfTrue="1" operator="containsText" text="RECUP DEBIT">
      <formula>NOT(ISERROR(SEARCH("RECUP DEBIT",ACH3)))</formula>
    </cfRule>
    <cfRule type="containsText" dxfId="27262" priority="53595" stopIfTrue="1" operator="containsText" text="Bonification">
      <formula>NOT(ISERROR(SEARCH("Bonification",ACH3)))</formula>
    </cfRule>
  </conditionalFormatting>
  <conditionalFormatting sqref="ABL1">
    <cfRule type="expression" dxfId="26575" priority="52728" stopIfTrue="1">
      <formula>WEEKDAY(ABL$1)=1</formula>
    </cfRule>
    <cfRule type="expression" dxfId="26574" priority="52729" stopIfTrue="1">
      <formula>WEEKDAY(ABL$1)=7</formula>
    </cfRule>
    <cfRule type="containsText" dxfId="26573" priority="52730" stopIfTrue="1" operator="containsText" text="Maladie">
      <formula>NOT(ISERROR(SEARCH("Maladie",ABL1)))</formula>
    </cfRule>
    <cfRule type="endsWith" dxfId="26572" priority="52731" stopIfTrue="1" operator="endsWith" text="AT">
      <formula>RIGHT(ABL1,LEN("AT"))="AT"</formula>
    </cfRule>
    <cfRule type="containsText" dxfId="26571" priority="52732" stopIfTrue="1" operator="containsText" text="Congés">
      <formula>NOT(ISERROR(SEARCH("Congés",ABL1)))</formula>
    </cfRule>
    <cfRule type="containsText" dxfId="26570" priority="52733" stopIfTrue="1" operator="containsText" text="RTT">
      <formula>NOT(ISERROR(SEARCH("RTT",ABL1)))</formula>
    </cfRule>
    <cfRule type="containsText" dxfId="26569" priority="52734" stopIfTrue="1" operator="containsText" text="FORMATION">
      <formula>NOT(ISERROR(SEARCH("FORMATION",ABL1)))</formula>
    </cfRule>
    <cfRule type="containsText" dxfId="26568" priority="52735" stopIfTrue="1" operator="containsText" text="REPOS">
      <formula>NOT(ISERROR(SEARCH("REPOS",ABL1)))</formula>
    </cfRule>
  </conditionalFormatting>
  <conditionalFormatting sqref="ABL1">
    <cfRule type="containsText" dxfId="26567" priority="52726" stopIfTrue="1" operator="containsText" text="RECUP DEBIT">
      <formula>NOT(ISERROR(SEARCH("RECUP DEBIT",ABL1)))</formula>
    </cfRule>
    <cfRule type="containsText" dxfId="26566" priority="52727" stopIfTrue="1" operator="containsText" text="Bonification">
      <formula>NOT(ISERROR(SEARCH("Bonification",ABL1)))</formula>
    </cfRule>
  </conditionalFormatting>
  <conditionalFormatting sqref="ABL1">
    <cfRule type="containsText" dxfId="26565" priority="52724" stopIfTrue="1" operator="containsText" text="BONIFICATION">
      <formula>NOT(ISERROR(SEARCH("BONIFICATION",ABL1)))</formula>
    </cfRule>
    <cfRule type="containsText" dxfId="26564" priority="52725" stopIfTrue="1" operator="containsText" text="RECUP DEBIT">
      <formula>NOT(ISERROR(SEARCH("RECUP DEBIT",ABL1)))</formula>
    </cfRule>
  </conditionalFormatting>
  <conditionalFormatting sqref="ABL1">
    <cfRule type="containsText" dxfId="26563" priority="52723" stopIfTrue="1" operator="containsText" text="ENFANT MALADE">
      <formula>NOT(ISERROR(SEARCH("ENFANT MALADE",ABL1)))</formula>
    </cfRule>
  </conditionalFormatting>
  <conditionalFormatting sqref="ABL3">
    <cfRule type="expression" dxfId="26471" priority="52545" stopIfTrue="1">
      <formula>WEEKDAY(ABL$1)=1</formula>
    </cfRule>
    <cfRule type="expression" dxfId="26470" priority="52546" stopIfTrue="1">
      <formula>WEEKDAY(ABL$1)=7</formula>
    </cfRule>
    <cfRule type="containsText" dxfId="26469" priority="52547" stopIfTrue="1" operator="containsText" text="Maladie">
      <formula>NOT(ISERROR(SEARCH("Maladie",ABL3)))</formula>
    </cfRule>
    <cfRule type="endsWith" dxfId="26468" priority="52548" stopIfTrue="1" operator="endsWith" text="AT">
      <formula>RIGHT(ABL3,LEN("AT"))="AT"</formula>
    </cfRule>
    <cfRule type="containsText" dxfId="26467" priority="52549" stopIfTrue="1" operator="containsText" text="Congés">
      <formula>NOT(ISERROR(SEARCH("Congés",ABL3)))</formula>
    </cfRule>
    <cfRule type="containsText" dxfId="26466" priority="52550" stopIfTrue="1" operator="containsText" text="RTT">
      <formula>NOT(ISERROR(SEARCH("RTT",ABL3)))</formula>
    </cfRule>
    <cfRule type="containsText" dxfId="26465" priority="52551" stopIfTrue="1" operator="containsText" text="FORMATION">
      <formula>NOT(ISERROR(SEARCH("FORMATION",ABL3)))</formula>
    </cfRule>
    <cfRule type="containsText" dxfId="26464" priority="52552" stopIfTrue="1" operator="containsText" text="REPOS">
      <formula>NOT(ISERROR(SEARCH("REPOS",ABL3)))</formula>
    </cfRule>
  </conditionalFormatting>
  <conditionalFormatting sqref="ABL3">
    <cfRule type="containsText" dxfId="26463" priority="52543" stopIfTrue="1" operator="containsText" text="RECUP DEBIT">
      <formula>NOT(ISERROR(SEARCH("RECUP DEBIT",ABL3)))</formula>
    </cfRule>
    <cfRule type="containsText" dxfId="26462" priority="52544" stopIfTrue="1" operator="containsText" text="Bonification">
      <formula>NOT(ISERROR(SEARCH("Bonification",ABL3)))</formula>
    </cfRule>
  </conditionalFormatting>
  <conditionalFormatting sqref="ABL3">
    <cfRule type="containsText" dxfId="26461" priority="52541" stopIfTrue="1" operator="containsText" text="BONIFICATION">
      <formula>NOT(ISERROR(SEARCH("BONIFICATION",ABL3)))</formula>
    </cfRule>
    <cfRule type="containsText" dxfId="26460" priority="52542" stopIfTrue="1" operator="containsText" text="RECUP DEBIT">
      <formula>NOT(ISERROR(SEARCH("RECUP DEBIT",ABL3)))</formula>
    </cfRule>
  </conditionalFormatting>
  <conditionalFormatting sqref="ABL3">
    <cfRule type="containsText" dxfId="26459" priority="52540" stopIfTrue="1" operator="containsText" text="ENFANT MALADE">
      <formula>NOT(ISERROR(SEARCH("ENFANT MALADE",ABL3)))</formula>
    </cfRule>
  </conditionalFormatting>
  <conditionalFormatting sqref="ABL2">
    <cfRule type="expression" dxfId="26458" priority="52532" stopIfTrue="1">
      <formula>WEEKDAY(ABL$1)=1</formula>
    </cfRule>
    <cfRule type="expression" dxfId="26457" priority="52533" stopIfTrue="1">
      <formula>WEEKDAY(ABL$1)=7</formula>
    </cfRule>
    <cfRule type="containsText" dxfId="26456" priority="52534" stopIfTrue="1" operator="containsText" text="Maladie">
      <formula>NOT(ISERROR(SEARCH("Maladie",ABL2)))</formula>
    </cfRule>
    <cfRule type="endsWith" dxfId="26455" priority="52535" stopIfTrue="1" operator="endsWith" text="AT">
      <formula>RIGHT(ABL2,LEN("AT"))="AT"</formula>
    </cfRule>
    <cfRule type="containsText" dxfId="26454" priority="52536" stopIfTrue="1" operator="containsText" text="Congés">
      <formula>NOT(ISERROR(SEARCH("Congés",ABL2)))</formula>
    </cfRule>
    <cfRule type="containsText" dxfId="26453" priority="52537" stopIfTrue="1" operator="containsText" text="RTT">
      <formula>NOT(ISERROR(SEARCH("RTT",ABL2)))</formula>
    </cfRule>
    <cfRule type="containsText" dxfId="26452" priority="52538" stopIfTrue="1" operator="containsText" text="FORMATION">
      <formula>NOT(ISERROR(SEARCH("FORMATION",ABL2)))</formula>
    </cfRule>
    <cfRule type="containsText" dxfId="26451" priority="52539" stopIfTrue="1" operator="containsText" text="REPOS">
      <formula>NOT(ISERROR(SEARCH("REPOS",ABL2)))</formula>
    </cfRule>
  </conditionalFormatting>
  <conditionalFormatting sqref="ABL2">
    <cfRule type="containsText" dxfId="26450" priority="52530" stopIfTrue="1" operator="containsText" text="RECUP DEBIT">
      <formula>NOT(ISERROR(SEARCH("RECUP DEBIT",ABL2)))</formula>
    </cfRule>
    <cfRule type="containsText" dxfId="26449" priority="52531" stopIfTrue="1" operator="containsText" text="Bonification">
      <formula>NOT(ISERROR(SEARCH("Bonification",ABL2)))</formula>
    </cfRule>
  </conditionalFormatting>
  <conditionalFormatting sqref="ABL2">
    <cfRule type="containsText" dxfId="26448" priority="52528" stopIfTrue="1" operator="containsText" text="BONIFICATION">
      <formula>NOT(ISERROR(SEARCH("BONIFICATION",ABL2)))</formula>
    </cfRule>
    <cfRule type="containsText" dxfId="26447" priority="52529" stopIfTrue="1" operator="containsText" text="RECUP DEBIT">
      <formula>NOT(ISERROR(SEARCH("RECUP DEBIT",ABL2)))</formula>
    </cfRule>
  </conditionalFormatting>
  <conditionalFormatting sqref="ABL2">
    <cfRule type="containsText" dxfId="26446" priority="52527" stopIfTrue="1" operator="containsText" text="ENFANT MALADE">
      <formula>NOT(ISERROR(SEARCH("ENFANT MALADE",ABL2)))</formula>
    </cfRule>
  </conditionalFormatting>
  <conditionalFormatting sqref="NL1:ABK1">
    <cfRule type="expression" dxfId="26432" priority="43092" stopIfTrue="1">
      <formula>WEEKDAY(NL$1)=1</formula>
    </cfRule>
    <cfRule type="expression" dxfId="26431" priority="43093" stopIfTrue="1">
      <formula>WEEKDAY(NL$1)=7</formula>
    </cfRule>
    <cfRule type="containsText" dxfId="26430" priority="43094" stopIfTrue="1" operator="containsText" text="Maladie">
      <formula>NOT(ISERROR(SEARCH("Maladie",NL1)))</formula>
    </cfRule>
    <cfRule type="endsWith" dxfId="26429" priority="43095" stopIfTrue="1" operator="endsWith" text="AT">
      <formula>RIGHT(NL1,LEN("AT"))="AT"</formula>
    </cfRule>
    <cfRule type="containsText" dxfId="26428" priority="43096" stopIfTrue="1" operator="containsText" text="Congés">
      <formula>NOT(ISERROR(SEARCH("Congés",NL1)))</formula>
    </cfRule>
    <cfRule type="containsText" dxfId="26427" priority="43097" stopIfTrue="1" operator="containsText" text="RTT">
      <formula>NOT(ISERROR(SEARCH("RTT",NL1)))</formula>
    </cfRule>
    <cfRule type="containsText" dxfId="26426" priority="43098" stopIfTrue="1" operator="containsText" text="FORMATION">
      <formula>NOT(ISERROR(SEARCH("FORMATION",NL1)))</formula>
    </cfRule>
    <cfRule type="containsText" dxfId="26425" priority="43099" stopIfTrue="1" operator="containsText" text="REPOS">
      <formula>NOT(ISERROR(SEARCH("REPOS",NL1)))</formula>
    </cfRule>
  </conditionalFormatting>
  <conditionalFormatting sqref="NL1:ABK1">
    <cfRule type="containsText" dxfId="26424" priority="43090" stopIfTrue="1" operator="containsText" text="RECUP DEBIT">
      <formula>NOT(ISERROR(SEARCH("RECUP DEBIT",NL1)))</formula>
    </cfRule>
    <cfRule type="containsText" dxfId="26423" priority="43091" stopIfTrue="1" operator="containsText" text="Bonification">
      <formula>NOT(ISERROR(SEARCH("Bonification",NL1)))</formula>
    </cfRule>
  </conditionalFormatting>
  <conditionalFormatting sqref="NL1:ABK1">
    <cfRule type="containsText" dxfId="26422" priority="43088" stopIfTrue="1" operator="containsText" text="BONIFICATION">
      <formula>NOT(ISERROR(SEARCH("BONIFICATION",NL1)))</formula>
    </cfRule>
    <cfRule type="containsText" dxfId="26421" priority="43089" stopIfTrue="1" operator="containsText" text="RECUP DEBIT">
      <formula>NOT(ISERROR(SEARCH("RECUP DEBIT",NL1)))</formula>
    </cfRule>
  </conditionalFormatting>
  <conditionalFormatting sqref="NL1:ABK1">
    <cfRule type="containsText" dxfId="26420" priority="43087" stopIfTrue="1" operator="containsText" text="ENFANT MALADE">
      <formula>NOT(ISERROR(SEARCH("ENFANT MALADE",NL1)))</formula>
    </cfRule>
  </conditionalFormatting>
  <conditionalFormatting sqref="NL2:NO2">
    <cfRule type="expression" dxfId="26406" priority="43066" stopIfTrue="1">
      <formula>WEEKDAY(NL$1)=1</formula>
    </cfRule>
    <cfRule type="expression" dxfId="26405" priority="43067" stopIfTrue="1">
      <formula>WEEKDAY(NL$1)=7</formula>
    </cfRule>
    <cfRule type="containsText" dxfId="26404" priority="43068" stopIfTrue="1" operator="containsText" text="Maladie">
      <formula>NOT(ISERROR(SEARCH("Maladie",NL2)))</formula>
    </cfRule>
    <cfRule type="endsWith" dxfId="26403" priority="43069" stopIfTrue="1" operator="endsWith" text="AT">
      <formula>RIGHT(NL2,LEN("AT"))="AT"</formula>
    </cfRule>
    <cfRule type="containsText" dxfId="26402" priority="43070" stopIfTrue="1" operator="containsText" text="Congés">
      <formula>NOT(ISERROR(SEARCH("Congés",NL2)))</formula>
    </cfRule>
    <cfRule type="containsText" dxfId="26401" priority="43071" stopIfTrue="1" operator="containsText" text="RTT">
      <formula>NOT(ISERROR(SEARCH("RTT",NL2)))</formula>
    </cfRule>
    <cfRule type="containsText" dxfId="26400" priority="43072" stopIfTrue="1" operator="containsText" text="FORMATION">
      <formula>NOT(ISERROR(SEARCH("FORMATION",NL2)))</formula>
    </cfRule>
    <cfRule type="containsText" dxfId="26399" priority="43073" stopIfTrue="1" operator="containsText" text="REPOS">
      <formula>NOT(ISERROR(SEARCH("REPOS",NL2)))</formula>
    </cfRule>
  </conditionalFormatting>
  <conditionalFormatting sqref="NL2:NO2">
    <cfRule type="containsText" dxfId="26398" priority="43064" stopIfTrue="1" operator="containsText" text="RECUP DEBIT">
      <formula>NOT(ISERROR(SEARCH("RECUP DEBIT",NL2)))</formula>
    </cfRule>
    <cfRule type="containsText" dxfId="26397" priority="43065" stopIfTrue="1" operator="containsText" text="Bonification">
      <formula>NOT(ISERROR(SEARCH("Bonification",NL2)))</formula>
    </cfRule>
  </conditionalFormatting>
  <conditionalFormatting sqref="NL2:NO2">
    <cfRule type="containsText" dxfId="26396" priority="43062" stopIfTrue="1" operator="containsText" text="BONIFICATION">
      <formula>NOT(ISERROR(SEARCH("BONIFICATION",NL2)))</formula>
    </cfRule>
    <cfRule type="containsText" dxfId="26395" priority="43063" stopIfTrue="1" operator="containsText" text="RECUP DEBIT">
      <formula>NOT(ISERROR(SEARCH("RECUP DEBIT",NL2)))</formula>
    </cfRule>
  </conditionalFormatting>
  <conditionalFormatting sqref="NL2:NO2">
    <cfRule type="containsText" dxfId="26394" priority="43061" stopIfTrue="1" operator="containsText" text="ENFANT MALADE">
      <formula>NOT(ISERROR(SEARCH("ENFANT MALADE",NL2)))</formula>
    </cfRule>
  </conditionalFormatting>
  <conditionalFormatting sqref="NN2:NO2">
    <cfRule type="expression" dxfId="26393" priority="43053" stopIfTrue="1">
      <formula>WEEKDAY(NN$1)=1</formula>
    </cfRule>
    <cfRule type="expression" dxfId="26392" priority="43054" stopIfTrue="1">
      <formula>WEEKDAY(NN$1)=7</formula>
    </cfRule>
    <cfRule type="containsText" dxfId="26391" priority="43055" stopIfTrue="1" operator="containsText" text="Maladie">
      <formula>NOT(ISERROR(SEARCH("Maladie",NN2)))</formula>
    </cfRule>
    <cfRule type="endsWith" dxfId="26390" priority="43056" stopIfTrue="1" operator="endsWith" text="AT">
      <formula>RIGHT(NN2,LEN("AT"))="AT"</formula>
    </cfRule>
    <cfRule type="containsText" dxfId="26389" priority="43057" stopIfTrue="1" operator="containsText" text="Congés">
      <formula>NOT(ISERROR(SEARCH("Congés",NN2)))</formula>
    </cfRule>
    <cfRule type="containsText" dxfId="26388" priority="43058" stopIfTrue="1" operator="containsText" text="RTT">
      <formula>NOT(ISERROR(SEARCH("RTT",NN2)))</formula>
    </cfRule>
    <cfRule type="containsText" dxfId="26387" priority="43059" stopIfTrue="1" operator="containsText" text="FORMATION">
      <formula>NOT(ISERROR(SEARCH("FORMATION",NN2)))</formula>
    </cfRule>
    <cfRule type="containsText" dxfId="26386" priority="43060" stopIfTrue="1" operator="containsText" text="REPOS">
      <formula>NOT(ISERROR(SEARCH("REPOS",NN2)))</formula>
    </cfRule>
  </conditionalFormatting>
  <conditionalFormatting sqref="NN2:NO2">
    <cfRule type="containsText" dxfId="26385" priority="43051" stopIfTrue="1" operator="containsText" text="RECUP DEBIT">
      <formula>NOT(ISERROR(SEARCH("RECUP DEBIT",NN2)))</formula>
    </cfRule>
    <cfRule type="containsText" dxfId="26384" priority="43052" stopIfTrue="1" operator="containsText" text="Bonification">
      <formula>NOT(ISERROR(SEARCH("Bonification",NN2)))</formula>
    </cfRule>
  </conditionalFormatting>
  <conditionalFormatting sqref="NN2:NO2">
    <cfRule type="containsText" dxfId="26383" priority="43049" stopIfTrue="1" operator="containsText" text="BONIFICATION">
      <formula>NOT(ISERROR(SEARCH("BONIFICATION",NN2)))</formula>
    </cfRule>
    <cfRule type="containsText" dxfId="26382" priority="43050" stopIfTrue="1" operator="containsText" text="RECUP DEBIT">
      <formula>NOT(ISERROR(SEARCH("RECUP DEBIT",NN2)))</formula>
    </cfRule>
  </conditionalFormatting>
  <conditionalFormatting sqref="NN2:NO2">
    <cfRule type="containsText" dxfId="26381" priority="43048" stopIfTrue="1" operator="containsText" text="ENFANT MALADE">
      <formula>NOT(ISERROR(SEARCH("ENFANT MALADE",NN2)))</formula>
    </cfRule>
  </conditionalFormatting>
  <conditionalFormatting sqref="NN2:NO2">
    <cfRule type="containsText" dxfId="26380" priority="43046" stopIfTrue="1" operator="containsText" text="RECUP DEBIT">
      <formula>NOT(ISERROR(SEARCH("RECUP DEBIT",NN2)))</formula>
    </cfRule>
    <cfRule type="containsText" dxfId="26379" priority="43047" stopIfTrue="1" operator="containsText" text="Bonification">
      <formula>NOT(ISERROR(SEARCH("Bonification",NN2)))</formula>
    </cfRule>
  </conditionalFormatting>
  <conditionalFormatting sqref="NN2:NO2">
    <cfRule type="expression" dxfId="26378" priority="43038" stopIfTrue="1">
      <formula>WEEKDAY(NG$1)=1</formula>
    </cfRule>
    <cfRule type="expression" dxfId="26377" priority="43039" stopIfTrue="1">
      <formula>WEEKDAY(NG$1)=7</formula>
    </cfRule>
    <cfRule type="containsText" dxfId="26376" priority="43040" stopIfTrue="1" operator="containsText" text="Maladie">
      <formula>NOT(ISERROR(SEARCH("Maladie",NN2)))</formula>
    </cfRule>
    <cfRule type="endsWith" dxfId="26375" priority="43041" stopIfTrue="1" operator="endsWith" text="AT">
      <formula>RIGHT(NN2,LEN("AT"))="AT"</formula>
    </cfRule>
    <cfRule type="containsText" dxfId="26374" priority="43042" stopIfTrue="1" operator="containsText" text="Congés">
      <formula>NOT(ISERROR(SEARCH("Congés",NN2)))</formula>
    </cfRule>
    <cfRule type="containsText" dxfId="26373" priority="43043" stopIfTrue="1" operator="containsText" text="RTT">
      <formula>NOT(ISERROR(SEARCH("RTT",NN2)))</formula>
    </cfRule>
    <cfRule type="containsText" dxfId="26372" priority="43044" stopIfTrue="1" operator="containsText" text="REPOS">
      <formula>NOT(ISERROR(SEARCH("REPOS",NN2)))</formula>
    </cfRule>
    <cfRule type="containsText" dxfId="26371" priority="43045" stopIfTrue="1" operator="containsText" text="FORMATION">
      <formula>NOT(ISERROR(SEARCH("FORMATION",NN2)))</formula>
    </cfRule>
  </conditionalFormatting>
  <conditionalFormatting sqref="NN2:NO2">
    <cfRule type="containsText" dxfId="26370" priority="43036" stopIfTrue="1" operator="containsText" text="RECUP DEBIT">
      <formula>NOT(ISERROR(SEARCH("RECUP DEBIT",NN2)))</formula>
    </cfRule>
    <cfRule type="containsText" dxfId="26369" priority="43037" stopIfTrue="1" operator="containsText" text="Bonification">
      <formula>NOT(ISERROR(SEARCH("Bonification",NN2)))</formula>
    </cfRule>
  </conditionalFormatting>
  <conditionalFormatting sqref="NN2:NO2">
    <cfRule type="expression" dxfId="26368" priority="43028" stopIfTrue="1">
      <formula>WEEKDAY(NG$1)=1</formula>
    </cfRule>
    <cfRule type="expression" dxfId="26367" priority="43029" stopIfTrue="1">
      <formula>WEEKDAY(NG$1)=7</formula>
    </cfRule>
    <cfRule type="containsText" dxfId="26366" priority="43030" stopIfTrue="1" operator="containsText" text="Maladie">
      <formula>NOT(ISERROR(SEARCH("Maladie",NN2)))</formula>
    </cfRule>
    <cfRule type="endsWith" dxfId="26365" priority="43031" stopIfTrue="1" operator="endsWith" text="AT">
      <formula>RIGHT(NN2,LEN("AT"))="AT"</formula>
    </cfRule>
    <cfRule type="containsText" dxfId="26364" priority="43032" stopIfTrue="1" operator="containsText" text="Congés">
      <formula>NOT(ISERROR(SEARCH("Congés",NN2)))</formula>
    </cfRule>
    <cfRule type="containsText" dxfId="26363" priority="43033" stopIfTrue="1" operator="containsText" text="RTT">
      <formula>NOT(ISERROR(SEARCH("RTT",NN2)))</formula>
    </cfRule>
    <cfRule type="containsText" dxfId="26362" priority="43034" stopIfTrue="1" operator="containsText" text="REPOS">
      <formula>NOT(ISERROR(SEARCH("REPOS",NN2)))</formula>
    </cfRule>
    <cfRule type="containsText" dxfId="26361" priority="43035" stopIfTrue="1" operator="containsText" text="FORMATION">
      <formula>NOT(ISERROR(SEARCH("FORMATION",NN2)))</formula>
    </cfRule>
  </conditionalFormatting>
  <conditionalFormatting sqref="NL3:NO3">
    <cfRule type="expression" dxfId="26360" priority="42974" stopIfTrue="1">
      <formula>WEEKDAY(NL$1)=1</formula>
    </cfRule>
    <cfRule type="expression" dxfId="26359" priority="42975" stopIfTrue="1">
      <formula>WEEKDAY(NL$1)=7</formula>
    </cfRule>
    <cfRule type="containsText" dxfId="26358" priority="42976" stopIfTrue="1" operator="containsText" text="Maladie">
      <formula>NOT(ISERROR(SEARCH("Maladie",NL3)))</formula>
    </cfRule>
    <cfRule type="endsWith" dxfId="26357" priority="42977" stopIfTrue="1" operator="endsWith" text="AT">
      <formula>RIGHT(NL3,LEN("AT"))="AT"</formula>
    </cfRule>
    <cfRule type="containsText" dxfId="26356" priority="42978" stopIfTrue="1" operator="containsText" text="Congés">
      <formula>NOT(ISERROR(SEARCH("Congés",NL3)))</formula>
    </cfRule>
    <cfRule type="containsText" dxfId="26355" priority="42979" stopIfTrue="1" operator="containsText" text="RTT">
      <formula>NOT(ISERROR(SEARCH("RTT",NL3)))</formula>
    </cfRule>
    <cfRule type="containsText" dxfId="26354" priority="42980" stopIfTrue="1" operator="containsText" text="FORMATION">
      <formula>NOT(ISERROR(SEARCH("FORMATION",NL3)))</formula>
    </cfRule>
    <cfRule type="containsText" dxfId="26353" priority="42981" stopIfTrue="1" operator="containsText" text="REPOS">
      <formula>NOT(ISERROR(SEARCH("REPOS",NL3)))</formula>
    </cfRule>
  </conditionalFormatting>
  <conditionalFormatting sqref="NL3:NO3">
    <cfRule type="containsText" dxfId="26352" priority="42972" stopIfTrue="1" operator="containsText" text="RECUP DEBIT">
      <formula>NOT(ISERROR(SEARCH("RECUP DEBIT",NL3)))</formula>
    </cfRule>
    <cfRule type="containsText" dxfId="26351" priority="42973" stopIfTrue="1" operator="containsText" text="Bonification">
      <formula>NOT(ISERROR(SEARCH("Bonification",NL3)))</formula>
    </cfRule>
  </conditionalFormatting>
  <conditionalFormatting sqref="NL3:NO3">
    <cfRule type="containsText" dxfId="26350" priority="42970" stopIfTrue="1" operator="containsText" text="BONIFICATION">
      <formula>NOT(ISERROR(SEARCH("BONIFICATION",NL3)))</formula>
    </cfRule>
    <cfRule type="containsText" dxfId="26349" priority="42971" stopIfTrue="1" operator="containsText" text="RECUP DEBIT">
      <formula>NOT(ISERROR(SEARCH("RECUP DEBIT",NL3)))</formula>
    </cfRule>
  </conditionalFormatting>
  <conditionalFormatting sqref="NL3:NO3">
    <cfRule type="containsText" dxfId="26348" priority="42969" stopIfTrue="1" operator="containsText" text="ENFANT MALADE">
      <formula>NOT(ISERROR(SEARCH("ENFANT MALADE",NL3)))</formula>
    </cfRule>
  </conditionalFormatting>
  <conditionalFormatting sqref="NN3:NO3">
    <cfRule type="containsText" dxfId="26347" priority="42967" stopIfTrue="1" operator="containsText" text="RECUP DEBIT">
      <formula>NOT(ISERROR(SEARCH("RECUP DEBIT",NN3)))</formula>
    </cfRule>
    <cfRule type="containsText" dxfId="26346" priority="42968" stopIfTrue="1" operator="containsText" text="Bonification">
      <formula>NOT(ISERROR(SEARCH("Bonification",NN3)))</formula>
    </cfRule>
  </conditionalFormatting>
  <conditionalFormatting sqref="NN3:NO3">
    <cfRule type="expression" dxfId="26345" priority="42959" stopIfTrue="1">
      <formula>WEEKDAY(NG$1)=1</formula>
    </cfRule>
    <cfRule type="expression" dxfId="26344" priority="42960" stopIfTrue="1">
      <formula>WEEKDAY(NG$1)=7</formula>
    </cfRule>
    <cfRule type="containsText" dxfId="26343" priority="42961" stopIfTrue="1" operator="containsText" text="Maladie">
      <formula>NOT(ISERROR(SEARCH("Maladie",NN3)))</formula>
    </cfRule>
    <cfRule type="endsWith" dxfId="26342" priority="42962" stopIfTrue="1" operator="endsWith" text="AT">
      <formula>RIGHT(NN3,LEN("AT"))="AT"</formula>
    </cfRule>
    <cfRule type="containsText" dxfId="26341" priority="42963" stopIfTrue="1" operator="containsText" text="Congés">
      <formula>NOT(ISERROR(SEARCH("Congés",NN3)))</formula>
    </cfRule>
    <cfRule type="containsText" dxfId="26340" priority="42964" stopIfTrue="1" operator="containsText" text="RTT">
      <formula>NOT(ISERROR(SEARCH("RTT",NN3)))</formula>
    </cfRule>
    <cfRule type="containsText" dxfId="26339" priority="42965" stopIfTrue="1" operator="containsText" text="REPOS">
      <formula>NOT(ISERROR(SEARCH("REPOS",NN3)))</formula>
    </cfRule>
    <cfRule type="containsText" dxfId="26338" priority="42966" stopIfTrue="1" operator="containsText" text="FORMATION">
      <formula>NOT(ISERROR(SEARCH("FORMATION",NN3)))</formula>
    </cfRule>
  </conditionalFormatting>
  <conditionalFormatting sqref="NO3">
    <cfRule type="expression" dxfId="26337" priority="42951" stopIfTrue="1">
      <formula>WEEKDAY(NH$1)=1</formula>
    </cfRule>
    <cfRule type="expression" dxfId="26336" priority="42952" stopIfTrue="1">
      <formula>WEEKDAY(NH$1)=7</formula>
    </cfRule>
    <cfRule type="containsText" dxfId="26335" priority="42953" stopIfTrue="1" operator="containsText" text="Maladie">
      <formula>NOT(ISERROR(SEARCH("Maladie",NO3)))</formula>
    </cfRule>
    <cfRule type="endsWith" dxfId="26334" priority="42954" stopIfTrue="1" operator="endsWith" text="AT">
      <formula>RIGHT(NO3,LEN("AT"))="AT"</formula>
    </cfRule>
    <cfRule type="containsText" dxfId="26333" priority="42955" stopIfTrue="1" operator="containsText" text="Congés">
      <formula>NOT(ISERROR(SEARCH("Congés",NO3)))</formula>
    </cfRule>
    <cfRule type="containsText" dxfId="26332" priority="42956" stopIfTrue="1" operator="containsText" text="RTT">
      <formula>NOT(ISERROR(SEARCH("RTT",NO3)))</formula>
    </cfRule>
    <cfRule type="containsText" dxfId="26331" priority="42957" stopIfTrue="1" operator="containsText" text="REPOS">
      <formula>NOT(ISERROR(SEARCH("REPOS",NO3)))</formula>
    </cfRule>
    <cfRule type="containsText" dxfId="26330" priority="42958" stopIfTrue="1" operator="containsText" text="FORMATION">
      <formula>NOT(ISERROR(SEARCH("FORMATION",NO3)))</formula>
    </cfRule>
  </conditionalFormatting>
  <conditionalFormatting sqref="NO3">
    <cfRule type="containsText" dxfId="26329" priority="42949" stopIfTrue="1" operator="containsText" text="RECUP DEBIT">
      <formula>NOT(ISERROR(SEARCH("RECUP DEBIT",NO3)))</formula>
    </cfRule>
    <cfRule type="containsText" dxfId="26328" priority="42950" stopIfTrue="1" operator="containsText" text="Bonification">
      <formula>NOT(ISERROR(SEARCH("Bonification",NO3)))</formula>
    </cfRule>
  </conditionalFormatting>
  <conditionalFormatting sqref="NO3">
    <cfRule type="containsText" dxfId="26327" priority="42947" stopIfTrue="1" operator="containsText" text="RECUP DEBIT">
      <formula>NOT(ISERROR(SEARCH("RECUP DEBIT",NO3)))</formula>
    </cfRule>
    <cfRule type="containsText" dxfId="26326" priority="42948" stopIfTrue="1" operator="containsText" text="Bonification">
      <formula>NOT(ISERROR(SEARCH("Bonification",NO3)))</formula>
    </cfRule>
  </conditionalFormatting>
  <conditionalFormatting sqref="NO3">
    <cfRule type="expression" dxfId="26325" priority="42939" stopIfTrue="1">
      <formula>WEEKDAY(NH$1)=1</formula>
    </cfRule>
    <cfRule type="expression" dxfId="26324" priority="42940" stopIfTrue="1">
      <formula>WEEKDAY(NH$1)=7</formula>
    </cfRule>
    <cfRule type="containsText" dxfId="26323" priority="42941" stopIfTrue="1" operator="containsText" text="Maladie">
      <formula>NOT(ISERROR(SEARCH("Maladie",NO3)))</formula>
    </cfRule>
    <cfRule type="endsWith" dxfId="26322" priority="42942" stopIfTrue="1" operator="endsWith" text="AT">
      <formula>RIGHT(NO3,LEN("AT"))="AT"</formula>
    </cfRule>
    <cfRule type="containsText" dxfId="26321" priority="42943" stopIfTrue="1" operator="containsText" text="Congés">
      <formula>NOT(ISERROR(SEARCH("Congés",NO3)))</formula>
    </cfRule>
    <cfRule type="containsText" dxfId="26320" priority="42944" stopIfTrue="1" operator="containsText" text="RTT">
      <formula>NOT(ISERROR(SEARCH("RTT",NO3)))</formula>
    </cfRule>
    <cfRule type="containsText" dxfId="26319" priority="42945" stopIfTrue="1" operator="containsText" text="REPOS">
      <formula>NOT(ISERROR(SEARCH("REPOS",NO3)))</formula>
    </cfRule>
    <cfRule type="containsText" dxfId="26318" priority="42946" stopIfTrue="1" operator="containsText" text="FORMATION">
      <formula>NOT(ISERROR(SEARCH("FORMATION",NO3)))</formula>
    </cfRule>
  </conditionalFormatting>
  <conditionalFormatting sqref="NO3">
    <cfRule type="expression" dxfId="26317" priority="42931" stopIfTrue="1">
      <formula>WEEKDAY(NH$1)=1</formula>
    </cfRule>
    <cfRule type="expression" dxfId="26316" priority="42932" stopIfTrue="1">
      <formula>WEEKDAY(NH$1)=7</formula>
    </cfRule>
    <cfRule type="containsText" dxfId="26315" priority="42933" stopIfTrue="1" operator="containsText" text="Maladie">
      <formula>NOT(ISERROR(SEARCH("Maladie",NO3)))</formula>
    </cfRule>
    <cfRule type="endsWith" dxfId="26314" priority="42934" stopIfTrue="1" operator="endsWith" text="AT">
      <formula>RIGHT(NO3,LEN("AT"))="AT"</formula>
    </cfRule>
    <cfRule type="containsText" dxfId="26313" priority="42935" stopIfTrue="1" operator="containsText" text="Congés">
      <formula>NOT(ISERROR(SEARCH("Congés",NO3)))</formula>
    </cfRule>
    <cfRule type="containsText" dxfId="26312" priority="42936" stopIfTrue="1" operator="containsText" text="RTT">
      <formula>NOT(ISERROR(SEARCH("RTT",NO3)))</formula>
    </cfRule>
    <cfRule type="containsText" dxfId="26311" priority="42937" stopIfTrue="1" operator="containsText" text="REPOS">
      <formula>NOT(ISERROR(SEARCH("REPOS",NO3)))</formula>
    </cfRule>
    <cfRule type="containsText" dxfId="26310" priority="42938" stopIfTrue="1" operator="containsText" text="FORMATION">
      <formula>NOT(ISERROR(SEARCH("FORMATION",NO3)))</formula>
    </cfRule>
  </conditionalFormatting>
  <conditionalFormatting sqref="NO3">
    <cfRule type="expression" dxfId="26309" priority="42923" stopIfTrue="1">
      <formula>WEEKDAY(NO$1)=1</formula>
    </cfRule>
    <cfRule type="expression" dxfId="26308" priority="42924" stopIfTrue="1">
      <formula>WEEKDAY(NO$1)=7</formula>
    </cfRule>
    <cfRule type="containsText" dxfId="26307" priority="42925" stopIfTrue="1" operator="containsText" text="Maladie">
      <formula>NOT(ISERROR(SEARCH("Maladie",NO3)))</formula>
    </cfRule>
    <cfRule type="endsWith" dxfId="26306" priority="42926" stopIfTrue="1" operator="endsWith" text="AT">
      <formula>RIGHT(NO3,LEN("AT"))="AT"</formula>
    </cfRule>
    <cfRule type="containsText" dxfId="26305" priority="42927" stopIfTrue="1" operator="containsText" text="Congés">
      <formula>NOT(ISERROR(SEARCH("Congés",NO3)))</formula>
    </cfRule>
    <cfRule type="containsText" dxfId="26304" priority="42928" stopIfTrue="1" operator="containsText" text="RTT">
      <formula>NOT(ISERROR(SEARCH("RTT",NO3)))</formula>
    </cfRule>
    <cfRule type="containsText" dxfId="26303" priority="42929" stopIfTrue="1" operator="containsText" text="FORMATION">
      <formula>NOT(ISERROR(SEARCH("FORMATION",NO3)))</formula>
    </cfRule>
    <cfRule type="containsText" dxfId="26302" priority="42930" stopIfTrue="1" operator="containsText" text="REPOS">
      <formula>NOT(ISERROR(SEARCH("REPOS",NO3)))</formula>
    </cfRule>
  </conditionalFormatting>
  <conditionalFormatting sqref="NO3">
    <cfRule type="containsText" dxfId="26301" priority="42921" stopIfTrue="1" operator="containsText" text="RECUP DEBIT">
      <formula>NOT(ISERROR(SEARCH("RECUP DEBIT",NO3)))</formula>
    </cfRule>
    <cfRule type="containsText" dxfId="26300" priority="42922" stopIfTrue="1" operator="containsText" text="Bonification">
      <formula>NOT(ISERROR(SEARCH("Bonification",NO3)))</formula>
    </cfRule>
  </conditionalFormatting>
  <conditionalFormatting sqref="NO3">
    <cfRule type="containsText" dxfId="26299" priority="42919" stopIfTrue="1" operator="containsText" text="RECUP DEBIT">
      <formula>NOT(ISERROR(SEARCH("RECUP DEBIT",NO3)))</formula>
    </cfRule>
    <cfRule type="containsText" dxfId="26298" priority="42920" stopIfTrue="1" operator="containsText" text="Bonification">
      <formula>NOT(ISERROR(SEARCH("Bonification",NO3)))</formula>
    </cfRule>
  </conditionalFormatting>
  <conditionalFormatting sqref="NO3">
    <cfRule type="expression" dxfId="26297" priority="42911" stopIfTrue="1">
      <formula>WEEKDAY(NH$1)=1</formula>
    </cfRule>
    <cfRule type="expression" dxfId="26296" priority="42912" stopIfTrue="1">
      <formula>WEEKDAY(NH$1)=7</formula>
    </cfRule>
    <cfRule type="containsText" dxfId="26295" priority="42913" stopIfTrue="1" operator="containsText" text="Maladie">
      <formula>NOT(ISERROR(SEARCH("Maladie",NO3)))</formula>
    </cfRule>
    <cfRule type="endsWith" dxfId="26294" priority="42914" stopIfTrue="1" operator="endsWith" text="AT">
      <formula>RIGHT(NO3,LEN("AT"))="AT"</formula>
    </cfRule>
    <cfRule type="containsText" dxfId="26293" priority="42915" stopIfTrue="1" operator="containsText" text="Congés">
      <formula>NOT(ISERROR(SEARCH("Congés",NO3)))</formula>
    </cfRule>
    <cfRule type="containsText" dxfId="26292" priority="42916" stopIfTrue="1" operator="containsText" text="RTT">
      <formula>NOT(ISERROR(SEARCH("RTT",NO3)))</formula>
    </cfRule>
    <cfRule type="containsText" dxfId="26291" priority="42917" stopIfTrue="1" operator="containsText" text="REPOS">
      <formula>NOT(ISERROR(SEARCH("REPOS",NO3)))</formula>
    </cfRule>
    <cfRule type="containsText" dxfId="26290" priority="42918" stopIfTrue="1" operator="containsText" text="FORMATION">
      <formula>NOT(ISERROR(SEARCH("FORMATION",NO3)))</formula>
    </cfRule>
  </conditionalFormatting>
  <conditionalFormatting sqref="NO3">
    <cfRule type="expression" dxfId="26289" priority="42903" stopIfTrue="1">
      <formula>WEEKDAY(NH$1)=1</formula>
    </cfRule>
    <cfRule type="expression" dxfId="26288" priority="42904" stopIfTrue="1">
      <formula>WEEKDAY(NH$1)=7</formula>
    </cfRule>
    <cfRule type="containsText" dxfId="26287" priority="42905" stopIfTrue="1" operator="containsText" text="Maladie">
      <formula>NOT(ISERROR(SEARCH("Maladie",NO3)))</formula>
    </cfRule>
    <cfRule type="endsWith" dxfId="26286" priority="42906" stopIfTrue="1" operator="endsWith" text="AT">
      <formula>RIGHT(NO3,LEN("AT"))="AT"</formula>
    </cfRule>
    <cfRule type="containsText" dxfId="26285" priority="42907" stopIfTrue="1" operator="containsText" text="Congés">
      <formula>NOT(ISERROR(SEARCH("Congés",NO3)))</formula>
    </cfRule>
    <cfRule type="containsText" dxfId="26284" priority="42908" stopIfTrue="1" operator="containsText" text="RTT">
      <formula>NOT(ISERROR(SEARCH("RTT",NO3)))</formula>
    </cfRule>
    <cfRule type="containsText" dxfId="26283" priority="42909" stopIfTrue="1" operator="containsText" text="REPOS">
      <formula>NOT(ISERROR(SEARCH("REPOS",NO3)))</formula>
    </cfRule>
    <cfRule type="containsText" dxfId="26282" priority="42910" stopIfTrue="1" operator="containsText" text="FORMATION">
      <formula>NOT(ISERROR(SEARCH("FORMATION",NO3)))</formula>
    </cfRule>
  </conditionalFormatting>
  <conditionalFormatting sqref="NM3">
    <cfRule type="expression" dxfId="26281" priority="42895" stopIfTrue="1">
      <formula>WEEKDAY(NM$1)=1</formula>
    </cfRule>
    <cfRule type="expression" dxfId="26280" priority="42896" stopIfTrue="1">
      <formula>WEEKDAY(NM$1)=7</formula>
    </cfRule>
    <cfRule type="containsText" dxfId="26279" priority="42897" stopIfTrue="1" operator="containsText" text="Maladie">
      <formula>NOT(ISERROR(SEARCH("Maladie",NM3)))</formula>
    </cfRule>
    <cfRule type="endsWith" dxfId="26278" priority="42898" stopIfTrue="1" operator="endsWith" text="AT">
      <formula>RIGHT(NM3,LEN("AT"))="AT"</formula>
    </cfRule>
    <cfRule type="containsText" dxfId="26277" priority="42899" stopIfTrue="1" operator="containsText" text="Congés">
      <formula>NOT(ISERROR(SEARCH("Congés",NM3)))</formula>
    </cfRule>
    <cfRule type="containsText" dxfId="26276" priority="42900" stopIfTrue="1" operator="containsText" text="RTT">
      <formula>NOT(ISERROR(SEARCH("RTT",NM3)))</formula>
    </cfRule>
    <cfRule type="containsText" dxfId="26275" priority="42901" stopIfTrue="1" operator="containsText" text="FORMATION">
      <formula>NOT(ISERROR(SEARCH("FORMATION",NM3)))</formula>
    </cfRule>
    <cfRule type="containsText" dxfId="26274" priority="42902" stopIfTrue="1" operator="containsText" text="REPOS">
      <formula>NOT(ISERROR(SEARCH("REPOS",NM3)))</formula>
    </cfRule>
  </conditionalFormatting>
  <conditionalFormatting sqref="NM3">
    <cfRule type="containsText" dxfId="26273" priority="42893" stopIfTrue="1" operator="containsText" text="RECUP DEBIT">
      <formula>NOT(ISERROR(SEARCH("RECUP DEBIT",NM3)))</formula>
    </cfRule>
    <cfRule type="containsText" dxfId="26272" priority="42894" stopIfTrue="1" operator="containsText" text="Bonification">
      <formula>NOT(ISERROR(SEARCH("Bonification",NM3)))</formula>
    </cfRule>
  </conditionalFormatting>
  <conditionalFormatting sqref="NP2:NV2">
    <cfRule type="expression" dxfId="26227" priority="42841" stopIfTrue="1">
      <formula>WEEKDAY(NP$1)=1</formula>
    </cfRule>
    <cfRule type="expression" dxfId="26226" priority="42842" stopIfTrue="1">
      <formula>WEEKDAY(NP$1)=7</formula>
    </cfRule>
    <cfRule type="containsText" dxfId="26225" priority="42843" stopIfTrue="1" operator="containsText" text="Maladie">
      <formula>NOT(ISERROR(SEARCH("Maladie",NP2)))</formula>
    </cfRule>
    <cfRule type="endsWith" dxfId="26224" priority="42844" stopIfTrue="1" operator="endsWith" text="AT">
      <formula>RIGHT(NP2,LEN("AT"))="AT"</formula>
    </cfRule>
    <cfRule type="containsText" dxfId="26223" priority="42845" stopIfTrue="1" operator="containsText" text="Congés">
      <formula>NOT(ISERROR(SEARCH("Congés",NP2)))</formula>
    </cfRule>
    <cfRule type="containsText" dxfId="26222" priority="42846" stopIfTrue="1" operator="containsText" text="RTT">
      <formula>NOT(ISERROR(SEARCH("RTT",NP2)))</formula>
    </cfRule>
    <cfRule type="containsText" dxfId="26221" priority="42847" stopIfTrue="1" operator="containsText" text="FORMATION">
      <formula>NOT(ISERROR(SEARCH("FORMATION",NP2)))</formula>
    </cfRule>
    <cfRule type="containsText" dxfId="26220" priority="42848" stopIfTrue="1" operator="containsText" text="REPOS">
      <formula>NOT(ISERROR(SEARCH("REPOS",NP2)))</formula>
    </cfRule>
  </conditionalFormatting>
  <conditionalFormatting sqref="NP2:NV2">
    <cfRule type="containsText" dxfId="26219" priority="42839" stopIfTrue="1" operator="containsText" text="RECUP DEBIT">
      <formula>NOT(ISERROR(SEARCH("RECUP DEBIT",NP2)))</formula>
    </cfRule>
    <cfRule type="containsText" dxfId="26218" priority="42840" stopIfTrue="1" operator="containsText" text="Bonification">
      <formula>NOT(ISERROR(SEARCH("Bonification",NP2)))</formula>
    </cfRule>
  </conditionalFormatting>
  <conditionalFormatting sqref="NP2:NV2">
    <cfRule type="containsText" dxfId="26217" priority="42837" stopIfTrue="1" operator="containsText" text="BONIFICATION">
      <formula>NOT(ISERROR(SEARCH("BONIFICATION",NP2)))</formula>
    </cfRule>
    <cfRule type="containsText" dxfId="26216" priority="42838" stopIfTrue="1" operator="containsText" text="RECUP DEBIT">
      <formula>NOT(ISERROR(SEARCH("RECUP DEBIT",NP2)))</formula>
    </cfRule>
  </conditionalFormatting>
  <conditionalFormatting sqref="NP2:NV2">
    <cfRule type="containsText" dxfId="26215" priority="42836" stopIfTrue="1" operator="containsText" text="ENFANT MALADE">
      <formula>NOT(ISERROR(SEARCH("ENFANT MALADE",NP2)))</formula>
    </cfRule>
  </conditionalFormatting>
  <conditionalFormatting sqref="NU2:NV2">
    <cfRule type="expression" dxfId="26214" priority="42828" stopIfTrue="1">
      <formula>WEEKDAY(NU$1)=1</formula>
    </cfRule>
    <cfRule type="expression" dxfId="26213" priority="42829" stopIfTrue="1">
      <formula>WEEKDAY(NU$1)=7</formula>
    </cfRule>
    <cfRule type="containsText" dxfId="26212" priority="42830" stopIfTrue="1" operator="containsText" text="Maladie">
      <formula>NOT(ISERROR(SEARCH("Maladie",NU2)))</formula>
    </cfRule>
    <cfRule type="endsWith" dxfId="26211" priority="42831" stopIfTrue="1" operator="endsWith" text="AT">
      <formula>RIGHT(NU2,LEN("AT"))="AT"</formula>
    </cfRule>
    <cfRule type="containsText" dxfId="26210" priority="42832" stopIfTrue="1" operator="containsText" text="Congés">
      <formula>NOT(ISERROR(SEARCH("Congés",NU2)))</formula>
    </cfRule>
    <cfRule type="containsText" dxfId="26209" priority="42833" stopIfTrue="1" operator="containsText" text="RTT">
      <formula>NOT(ISERROR(SEARCH("RTT",NU2)))</formula>
    </cfRule>
    <cfRule type="containsText" dxfId="26208" priority="42834" stopIfTrue="1" operator="containsText" text="FORMATION">
      <formula>NOT(ISERROR(SEARCH("FORMATION",NU2)))</formula>
    </cfRule>
    <cfRule type="containsText" dxfId="26207" priority="42835" stopIfTrue="1" operator="containsText" text="REPOS">
      <formula>NOT(ISERROR(SEARCH("REPOS",NU2)))</formula>
    </cfRule>
  </conditionalFormatting>
  <conditionalFormatting sqref="NU2:NV2">
    <cfRule type="containsText" dxfId="26206" priority="42826" stopIfTrue="1" operator="containsText" text="RECUP DEBIT">
      <formula>NOT(ISERROR(SEARCH("RECUP DEBIT",NU2)))</formula>
    </cfRule>
    <cfRule type="containsText" dxfId="26205" priority="42827" stopIfTrue="1" operator="containsText" text="Bonification">
      <formula>NOT(ISERROR(SEARCH("Bonification",NU2)))</formula>
    </cfRule>
  </conditionalFormatting>
  <conditionalFormatting sqref="NU2:NV2">
    <cfRule type="containsText" dxfId="26204" priority="42824" stopIfTrue="1" operator="containsText" text="BONIFICATION">
      <formula>NOT(ISERROR(SEARCH("BONIFICATION",NU2)))</formula>
    </cfRule>
    <cfRule type="containsText" dxfId="26203" priority="42825" stopIfTrue="1" operator="containsText" text="RECUP DEBIT">
      <formula>NOT(ISERROR(SEARCH("RECUP DEBIT",NU2)))</formula>
    </cfRule>
  </conditionalFormatting>
  <conditionalFormatting sqref="NU2:NV2">
    <cfRule type="containsText" dxfId="26202" priority="42823" stopIfTrue="1" operator="containsText" text="ENFANT MALADE">
      <formula>NOT(ISERROR(SEARCH("ENFANT MALADE",NU2)))</formula>
    </cfRule>
  </conditionalFormatting>
  <conditionalFormatting sqref="NU2:NV2">
    <cfRule type="containsText" dxfId="26201" priority="42821" stopIfTrue="1" operator="containsText" text="RECUP DEBIT">
      <formula>NOT(ISERROR(SEARCH("RECUP DEBIT",NU2)))</formula>
    </cfRule>
    <cfRule type="containsText" dxfId="26200" priority="42822" stopIfTrue="1" operator="containsText" text="Bonification">
      <formula>NOT(ISERROR(SEARCH("Bonification",NU2)))</formula>
    </cfRule>
  </conditionalFormatting>
  <conditionalFormatting sqref="NU2:NV2">
    <cfRule type="expression" dxfId="26199" priority="42813" stopIfTrue="1">
      <formula>WEEKDAY(NN$1)=1</formula>
    </cfRule>
    <cfRule type="expression" dxfId="26198" priority="42814" stopIfTrue="1">
      <formula>WEEKDAY(NN$1)=7</formula>
    </cfRule>
    <cfRule type="containsText" dxfId="26197" priority="42815" stopIfTrue="1" operator="containsText" text="Maladie">
      <formula>NOT(ISERROR(SEARCH("Maladie",NU2)))</formula>
    </cfRule>
    <cfRule type="endsWith" dxfId="26196" priority="42816" stopIfTrue="1" operator="endsWith" text="AT">
      <formula>RIGHT(NU2,LEN("AT"))="AT"</formula>
    </cfRule>
    <cfRule type="containsText" dxfId="26195" priority="42817" stopIfTrue="1" operator="containsText" text="Congés">
      <formula>NOT(ISERROR(SEARCH("Congés",NU2)))</formula>
    </cfRule>
    <cfRule type="containsText" dxfId="26194" priority="42818" stopIfTrue="1" operator="containsText" text="RTT">
      <formula>NOT(ISERROR(SEARCH("RTT",NU2)))</formula>
    </cfRule>
    <cfRule type="containsText" dxfId="26193" priority="42819" stopIfTrue="1" operator="containsText" text="REPOS">
      <formula>NOT(ISERROR(SEARCH("REPOS",NU2)))</formula>
    </cfRule>
    <cfRule type="containsText" dxfId="26192" priority="42820" stopIfTrue="1" operator="containsText" text="FORMATION">
      <formula>NOT(ISERROR(SEARCH("FORMATION",NU2)))</formula>
    </cfRule>
  </conditionalFormatting>
  <conditionalFormatting sqref="NU2:NV2">
    <cfRule type="containsText" dxfId="26191" priority="42811" stopIfTrue="1" operator="containsText" text="RECUP DEBIT">
      <formula>NOT(ISERROR(SEARCH("RECUP DEBIT",NU2)))</formula>
    </cfRule>
    <cfRule type="containsText" dxfId="26190" priority="42812" stopIfTrue="1" operator="containsText" text="Bonification">
      <formula>NOT(ISERROR(SEARCH("Bonification",NU2)))</formula>
    </cfRule>
  </conditionalFormatting>
  <conditionalFormatting sqref="NU2:NV2">
    <cfRule type="expression" dxfId="26189" priority="42803" stopIfTrue="1">
      <formula>WEEKDAY(NN$1)=1</formula>
    </cfRule>
    <cfRule type="expression" dxfId="26188" priority="42804" stopIfTrue="1">
      <formula>WEEKDAY(NN$1)=7</formula>
    </cfRule>
    <cfRule type="containsText" dxfId="26187" priority="42805" stopIfTrue="1" operator="containsText" text="Maladie">
      <formula>NOT(ISERROR(SEARCH("Maladie",NU2)))</formula>
    </cfRule>
    <cfRule type="endsWith" dxfId="26186" priority="42806" stopIfTrue="1" operator="endsWith" text="AT">
      <formula>RIGHT(NU2,LEN("AT"))="AT"</formula>
    </cfRule>
    <cfRule type="containsText" dxfId="26185" priority="42807" stopIfTrue="1" operator="containsText" text="Congés">
      <formula>NOT(ISERROR(SEARCH("Congés",NU2)))</formula>
    </cfRule>
    <cfRule type="containsText" dxfId="26184" priority="42808" stopIfTrue="1" operator="containsText" text="RTT">
      <formula>NOT(ISERROR(SEARCH("RTT",NU2)))</formula>
    </cfRule>
    <cfRule type="containsText" dxfId="26183" priority="42809" stopIfTrue="1" operator="containsText" text="REPOS">
      <formula>NOT(ISERROR(SEARCH("REPOS",NU2)))</formula>
    </cfRule>
    <cfRule type="containsText" dxfId="26182" priority="42810" stopIfTrue="1" operator="containsText" text="FORMATION">
      <formula>NOT(ISERROR(SEARCH("FORMATION",NU2)))</formula>
    </cfRule>
  </conditionalFormatting>
  <conditionalFormatting sqref="NP3:NV3">
    <cfRule type="expression" dxfId="26150" priority="42718" stopIfTrue="1">
      <formula>WEEKDAY(NP$1)=1</formula>
    </cfRule>
    <cfRule type="expression" dxfId="26149" priority="42719" stopIfTrue="1">
      <formula>WEEKDAY(NP$1)=7</formula>
    </cfRule>
    <cfRule type="containsText" dxfId="26148" priority="42720" stopIfTrue="1" operator="containsText" text="Maladie">
      <formula>NOT(ISERROR(SEARCH("Maladie",NP3)))</formula>
    </cfRule>
    <cfRule type="endsWith" dxfId="26147" priority="42721" stopIfTrue="1" operator="endsWith" text="AT">
      <formula>RIGHT(NP3,LEN("AT"))="AT"</formula>
    </cfRule>
    <cfRule type="containsText" dxfId="26146" priority="42722" stopIfTrue="1" operator="containsText" text="Congés">
      <formula>NOT(ISERROR(SEARCH("Congés",NP3)))</formula>
    </cfRule>
    <cfRule type="containsText" dxfId="26145" priority="42723" stopIfTrue="1" operator="containsText" text="RTT">
      <formula>NOT(ISERROR(SEARCH("RTT",NP3)))</formula>
    </cfRule>
    <cfRule type="containsText" dxfId="26144" priority="42724" stopIfTrue="1" operator="containsText" text="FORMATION">
      <formula>NOT(ISERROR(SEARCH("FORMATION",NP3)))</formula>
    </cfRule>
    <cfRule type="containsText" dxfId="26143" priority="42725" stopIfTrue="1" operator="containsText" text="REPOS">
      <formula>NOT(ISERROR(SEARCH("REPOS",NP3)))</formula>
    </cfRule>
  </conditionalFormatting>
  <conditionalFormatting sqref="NP3:NV3">
    <cfRule type="containsText" dxfId="26142" priority="42716" stopIfTrue="1" operator="containsText" text="RECUP DEBIT">
      <formula>NOT(ISERROR(SEARCH("RECUP DEBIT",NP3)))</formula>
    </cfRule>
    <cfRule type="containsText" dxfId="26141" priority="42717" stopIfTrue="1" operator="containsText" text="Bonification">
      <formula>NOT(ISERROR(SEARCH("Bonification",NP3)))</formula>
    </cfRule>
  </conditionalFormatting>
  <conditionalFormatting sqref="NP3:NV3">
    <cfRule type="containsText" dxfId="26140" priority="42714" stopIfTrue="1" operator="containsText" text="BONIFICATION">
      <formula>NOT(ISERROR(SEARCH("BONIFICATION",NP3)))</formula>
    </cfRule>
    <cfRule type="containsText" dxfId="26139" priority="42715" stopIfTrue="1" operator="containsText" text="RECUP DEBIT">
      <formula>NOT(ISERROR(SEARCH("RECUP DEBIT",NP3)))</formula>
    </cfRule>
  </conditionalFormatting>
  <conditionalFormatting sqref="NP3:NV3">
    <cfRule type="containsText" dxfId="26138" priority="42713" stopIfTrue="1" operator="containsText" text="ENFANT MALADE">
      <formula>NOT(ISERROR(SEARCH("ENFANT MALADE",NP3)))</formula>
    </cfRule>
  </conditionalFormatting>
  <conditionalFormatting sqref="NU3:NV3">
    <cfRule type="containsText" dxfId="26137" priority="42711" stopIfTrue="1" operator="containsText" text="RECUP DEBIT">
      <formula>NOT(ISERROR(SEARCH("RECUP DEBIT",NU3)))</formula>
    </cfRule>
    <cfRule type="containsText" dxfId="26136" priority="42712" stopIfTrue="1" operator="containsText" text="Bonification">
      <formula>NOT(ISERROR(SEARCH("Bonification",NU3)))</formula>
    </cfRule>
  </conditionalFormatting>
  <conditionalFormatting sqref="NU3:NV3">
    <cfRule type="expression" dxfId="26135" priority="42703" stopIfTrue="1">
      <formula>WEEKDAY(NN$1)=1</formula>
    </cfRule>
    <cfRule type="expression" dxfId="26134" priority="42704" stopIfTrue="1">
      <formula>WEEKDAY(NN$1)=7</formula>
    </cfRule>
    <cfRule type="containsText" dxfId="26133" priority="42705" stopIfTrue="1" operator="containsText" text="Maladie">
      <formula>NOT(ISERROR(SEARCH("Maladie",NU3)))</formula>
    </cfRule>
    <cfRule type="endsWith" dxfId="26132" priority="42706" stopIfTrue="1" operator="endsWith" text="AT">
      <formula>RIGHT(NU3,LEN("AT"))="AT"</formula>
    </cfRule>
    <cfRule type="containsText" dxfId="26131" priority="42707" stopIfTrue="1" operator="containsText" text="Congés">
      <formula>NOT(ISERROR(SEARCH("Congés",NU3)))</formula>
    </cfRule>
    <cfRule type="containsText" dxfId="26130" priority="42708" stopIfTrue="1" operator="containsText" text="RTT">
      <formula>NOT(ISERROR(SEARCH("RTT",NU3)))</formula>
    </cfRule>
    <cfRule type="containsText" dxfId="26129" priority="42709" stopIfTrue="1" operator="containsText" text="REPOS">
      <formula>NOT(ISERROR(SEARCH("REPOS",NU3)))</formula>
    </cfRule>
    <cfRule type="containsText" dxfId="26128" priority="42710" stopIfTrue="1" operator="containsText" text="FORMATION">
      <formula>NOT(ISERROR(SEARCH("FORMATION",NU3)))</formula>
    </cfRule>
  </conditionalFormatting>
  <conditionalFormatting sqref="NV3">
    <cfRule type="expression" dxfId="26127" priority="42695" stopIfTrue="1">
      <formula>WEEKDAY(NO$1)=1</formula>
    </cfRule>
    <cfRule type="expression" dxfId="26126" priority="42696" stopIfTrue="1">
      <formula>WEEKDAY(NO$1)=7</formula>
    </cfRule>
    <cfRule type="containsText" dxfId="26125" priority="42697" stopIfTrue="1" operator="containsText" text="Maladie">
      <formula>NOT(ISERROR(SEARCH("Maladie",NV3)))</formula>
    </cfRule>
    <cfRule type="endsWith" dxfId="26124" priority="42698" stopIfTrue="1" operator="endsWith" text="AT">
      <formula>RIGHT(NV3,LEN("AT"))="AT"</formula>
    </cfRule>
    <cfRule type="containsText" dxfId="26123" priority="42699" stopIfTrue="1" operator="containsText" text="Congés">
      <formula>NOT(ISERROR(SEARCH("Congés",NV3)))</formula>
    </cfRule>
    <cfRule type="containsText" dxfId="26122" priority="42700" stopIfTrue="1" operator="containsText" text="RTT">
      <formula>NOT(ISERROR(SEARCH("RTT",NV3)))</formula>
    </cfRule>
    <cfRule type="containsText" dxfId="26121" priority="42701" stopIfTrue="1" operator="containsText" text="REPOS">
      <formula>NOT(ISERROR(SEARCH("REPOS",NV3)))</formula>
    </cfRule>
    <cfRule type="containsText" dxfId="26120" priority="42702" stopIfTrue="1" operator="containsText" text="FORMATION">
      <formula>NOT(ISERROR(SEARCH("FORMATION",NV3)))</formula>
    </cfRule>
  </conditionalFormatting>
  <conditionalFormatting sqref="NV3">
    <cfRule type="containsText" dxfId="26119" priority="42693" stopIfTrue="1" operator="containsText" text="RECUP DEBIT">
      <formula>NOT(ISERROR(SEARCH("RECUP DEBIT",NV3)))</formula>
    </cfRule>
    <cfRule type="containsText" dxfId="26118" priority="42694" stopIfTrue="1" operator="containsText" text="Bonification">
      <formula>NOT(ISERROR(SEARCH("Bonification",NV3)))</formula>
    </cfRule>
  </conditionalFormatting>
  <conditionalFormatting sqref="NV3">
    <cfRule type="containsText" dxfId="26117" priority="42691" stopIfTrue="1" operator="containsText" text="RECUP DEBIT">
      <formula>NOT(ISERROR(SEARCH("RECUP DEBIT",NV3)))</formula>
    </cfRule>
    <cfRule type="containsText" dxfId="26116" priority="42692" stopIfTrue="1" operator="containsText" text="Bonification">
      <formula>NOT(ISERROR(SEARCH("Bonification",NV3)))</formula>
    </cfRule>
  </conditionalFormatting>
  <conditionalFormatting sqref="NV3">
    <cfRule type="expression" dxfId="26115" priority="42683" stopIfTrue="1">
      <formula>WEEKDAY(NO$1)=1</formula>
    </cfRule>
    <cfRule type="expression" dxfId="26114" priority="42684" stopIfTrue="1">
      <formula>WEEKDAY(NO$1)=7</formula>
    </cfRule>
    <cfRule type="containsText" dxfId="26113" priority="42685" stopIfTrue="1" operator="containsText" text="Maladie">
      <formula>NOT(ISERROR(SEARCH("Maladie",NV3)))</formula>
    </cfRule>
    <cfRule type="endsWith" dxfId="26112" priority="42686" stopIfTrue="1" operator="endsWith" text="AT">
      <formula>RIGHT(NV3,LEN("AT"))="AT"</formula>
    </cfRule>
    <cfRule type="containsText" dxfId="26111" priority="42687" stopIfTrue="1" operator="containsText" text="Congés">
      <formula>NOT(ISERROR(SEARCH("Congés",NV3)))</formula>
    </cfRule>
    <cfRule type="containsText" dxfId="26110" priority="42688" stopIfTrue="1" operator="containsText" text="RTT">
      <formula>NOT(ISERROR(SEARCH("RTT",NV3)))</formula>
    </cfRule>
    <cfRule type="containsText" dxfId="26109" priority="42689" stopIfTrue="1" operator="containsText" text="REPOS">
      <formula>NOT(ISERROR(SEARCH("REPOS",NV3)))</formula>
    </cfRule>
    <cfRule type="containsText" dxfId="26108" priority="42690" stopIfTrue="1" operator="containsText" text="FORMATION">
      <formula>NOT(ISERROR(SEARCH("FORMATION",NV3)))</formula>
    </cfRule>
  </conditionalFormatting>
  <conditionalFormatting sqref="NV3">
    <cfRule type="expression" dxfId="26107" priority="42675" stopIfTrue="1">
      <formula>WEEKDAY(NO$1)=1</formula>
    </cfRule>
    <cfRule type="expression" dxfId="26106" priority="42676" stopIfTrue="1">
      <formula>WEEKDAY(NO$1)=7</formula>
    </cfRule>
    <cfRule type="containsText" dxfId="26105" priority="42677" stopIfTrue="1" operator="containsText" text="Maladie">
      <formula>NOT(ISERROR(SEARCH("Maladie",NV3)))</formula>
    </cfRule>
    <cfRule type="endsWith" dxfId="26104" priority="42678" stopIfTrue="1" operator="endsWith" text="AT">
      <formula>RIGHT(NV3,LEN("AT"))="AT"</formula>
    </cfRule>
    <cfRule type="containsText" dxfId="26103" priority="42679" stopIfTrue="1" operator="containsText" text="Congés">
      <formula>NOT(ISERROR(SEARCH("Congés",NV3)))</formula>
    </cfRule>
    <cfRule type="containsText" dxfId="26102" priority="42680" stopIfTrue="1" operator="containsText" text="RTT">
      <formula>NOT(ISERROR(SEARCH("RTT",NV3)))</formula>
    </cfRule>
    <cfRule type="containsText" dxfId="26101" priority="42681" stopIfTrue="1" operator="containsText" text="REPOS">
      <formula>NOT(ISERROR(SEARCH("REPOS",NV3)))</formula>
    </cfRule>
    <cfRule type="containsText" dxfId="26100" priority="42682" stopIfTrue="1" operator="containsText" text="FORMATION">
      <formula>NOT(ISERROR(SEARCH("FORMATION",NV3)))</formula>
    </cfRule>
  </conditionalFormatting>
  <conditionalFormatting sqref="NV3">
    <cfRule type="expression" dxfId="26099" priority="42667" stopIfTrue="1">
      <formula>WEEKDAY(NV$1)=1</formula>
    </cfRule>
    <cfRule type="expression" dxfId="26098" priority="42668" stopIfTrue="1">
      <formula>WEEKDAY(NV$1)=7</formula>
    </cfRule>
    <cfRule type="containsText" dxfId="26097" priority="42669" stopIfTrue="1" operator="containsText" text="Maladie">
      <formula>NOT(ISERROR(SEARCH("Maladie",NV3)))</formula>
    </cfRule>
    <cfRule type="endsWith" dxfId="26096" priority="42670" stopIfTrue="1" operator="endsWith" text="AT">
      <formula>RIGHT(NV3,LEN("AT"))="AT"</formula>
    </cfRule>
    <cfRule type="containsText" dxfId="26095" priority="42671" stopIfTrue="1" operator="containsText" text="Congés">
      <formula>NOT(ISERROR(SEARCH("Congés",NV3)))</formula>
    </cfRule>
    <cfRule type="containsText" dxfId="26094" priority="42672" stopIfTrue="1" operator="containsText" text="RTT">
      <formula>NOT(ISERROR(SEARCH("RTT",NV3)))</formula>
    </cfRule>
    <cfRule type="containsText" dxfId="26093" priority="42673" stopIfTrue="1" operator="containsText" text="FORMATION">
      <formula>NOT(ISERROR(SEARCH("FORMATION",NV3)))</formula>
    </cfRule>
    <cfRule type="containsText" dxfId="26092" priority="42674" stopIfTrue="1" operator="containsText" text="REPOS">
      <formula>NOT(ISERROR(SEARCH("REPOS",NV3)))</formula>
    </cfRule>
  </conditionalFormatting>
  <conditionalFormatting sqref="NV3">
    <cfRule type="containsText" dxfId="26091" priority="42665" stopIfTrue="1" operator="containsText" text="RECUP DEBIT">
      <formula>NOT(ISERROR(SEARCH("RECUP DEBIT",NV3)))</formula>
    </cfRule>
    <cfRule type="containsText" dxfId="26090" priority="42666" stopIfTrue="1" operator="containsText" text="Bonification">
      <formula>NOT(ISERROR(SEARCH("Bonification",NV3)))</formula>
    </cfRule>
  </conditionalFormatting>
  <conditionalFormatting sqref="NV3">
    <cfRule type="containsText" dxfId="26089" priority="42663" stopIfTrue="1" operator="containsText" text="RECUP DEBIT">
      <formula>NOT(ISERROR(SEARCH("RECUP DEBIT",NV3)))</formula>
    </cfRule>
    <cfRule type="containsText" dxfId="26088" priority="42664" stopIfTrue="1" operator="containsText" text="Bonification">
      <formula>NOT(ISERROR(SEARCH("Bonification",NV3)))</formula>
    </cfRule>
  </conditionalFormatting>
  <conditionalFormatting sqref="NV3">
    <cfRule type="expression" dxfId="26087" priority="42655" stopIfTrue="1">
      <formula>WEEKDAY(NO$1)=1</formula>
    </cfRule>
    <cfRule type="expression" dxfId="26086" priority="42656" stopIfTrue="1">
      <formula>WEEKDAY(NO$1)=7</formula>
    </cfRule>
    <cfRule type="containsText" dxfId="26085" priority="42657" stopIfTrue="1" operator="containsText" text="Maladie">
      <formula>NOT(ISERROR(SEARCH("Maladie",NV3)))</formula>
    </cfRule>
    <cfRule type="endsWith" dxfId="26084" priority="42658" stopIfTrue="1" operator="endsWith" text="AT">
      <formula>RIGHT(NV3,LEN("AT"))="AT"</formula>
    </cfRule>
    <cfRule type="containsText" dxfId="26083" priority="42659" stopIfTrue="1" operator="containsText" text="Congés">
      <formula>NOT(ISERROR(SEARCH("Congés",NV3)))</formula>
    </cfRule>
    <cfRule type="containsText" dxfId="26082" priority="42660" stopIfTrue="1" operator="containsText" text="RTT">
      <formula>NOT(ISERROR(SEARCH("RTT",NV3)))</formula>
    </cfRule>
    <cfRule type="containsText" dxfId="26081" priority="42661" stopIfTrue="1" operator="containsText" text="REPOS">
      <formula>NOT(ISERROR(SEARCH("REPOS",NV3)))</formula>
    </cfRule>
    <cfRule type="containsText" dxfId="26080" priority="42662" stopIfTrue="1" operator="containsText" text="FORMATION">
      <formula>NOT(ISERROR(SEARCH("FORMATION",NV3)))</formula>
    </cfRule>
  </conditionalFormatting>
  <conditionalFormatting sqref="NV3">
    <cfRule type="expression" dxfId="26079" priority="42647" stopIfTrue="1">
      <formula>WEEKDAY(NO$1)=1</formula>
    </cfRule>
    <cfRule type="expression" dxfId="26078" priority="42648" stopIfTrue="1">
      <formula>WEEKDAY(NO$1)=7</formula>
    </cfRule>
    <cfRule type="containsText" dxfId="26077" priority="42649" stopIfTrue="1" operator="containsText" text="Maladie">
      <formula>NOT(ISERROR(SEARCH("Maladie",NV3)))</formula>
    </cfRule>
    <cfRule type="endsWith" dxfId="26076" priority="42650" stopIfTrue="1" operator="endsWith" text="AT">
      <formula>RIGHT(NV3,LEN("AT"))="AT"</formula>
    </cfRule>
    <cfRule type="containsText" dxfId="26075" priority="42651" stopIfTrue="1" operator="containsText" text="Congés">
      <formula>NOT(ISERROR(SEARCH("Congés",NV3)))</formula>
    </cfRule>
    <cfRule type="containsText" dxfId="26074" priority="42652" stopIfTrue="1" operator="containsText" text="RTT">
      <formula>NOT(ISERROR(SEARCH("RTT",NV3)))</formula>
    </cfRule>
    <cfRule type="containsText" dxfId="26073" priority="42653" stopIfTrue="1" operator="containsText" text="REPOS">
      <formula>NOT(ISERROR(SEARCH("REPOS",NV3)))</formula>
    </cfRule>
    <cfRule type="containsText" dxfId="26072" priority="42654" stopIfTrue="1" operator="containsText" text="FORMATION">
      <formula>NOT(ISERROR(SEARCH("FORMATION",NV3)))</formula>
    </cfRule>
  </conditionalFormatting>
  <conditionalFormatting sqref="NQ3">
    <cfRule type="expression" dxfId="26071" priority="42639" stopIfTrue="1">
      <formula>WEEKDAY(NQ$1)=1</formula>
    </cfRule>
    <cfRule type="expression" dxfId="26070" priority="42640" stopIfTrue="1">
      <formula>WEEKDAY(NQ$1)=7</formula>
    </cfRule>
    <cfRule type="containsText" dxfId="26069" priority="42641" stopIfTrue="1" operator="containsText" text="Maladie">
      <formula>NOT(ISERROR(SEARCH("Maladie",NQ3)))</formula>
    </cfRule>
    <cfRule type="endsWith" dxfId="26068" priority="42642" stopIfTrue="1" operator="endsWith" text="AT">
      <formula>RIGHT(NQ3,LEN("AT"))="AT"</formula>
    </cfRule>
    <cfRule type="containsText" dxfId="26067" priority="42643" stopIfTrue="1" operator="containsText" text="Congés">
      <formula>NOT(ISERROR(SEARCH("Congés",NQ3)))</formula>
    </cfRule>
    <cfRule type="containsText" dxfId="26066" priority="42644" stopIfTrue="1" operator="containsText" text="RTT">
      <formula>NOT(ISERROR(SEARCH("RTT",NQ3)))</formula>
    </cfRule>
    <cfRule type="containsText" dxfId="26065" priority="42645" stopIfTrue="1" operator="containsText" text="FORMATION">
      <formula>NOT(ISERROR(SEARCH("FORMATION",NQ3)))</formula>
    </cfRule>
    <cfRule type="containsText" dxfId="26064" priority="42646" stopIfTrue="1" operator="containsText" text="REPOS">
      <formula>NOT(ISERROR(SEARCH("REPOS",NQ3)))</formula>
    </cfRule>
  </conditionalFormatting>
  <conditionalFormatting sqref="NQ3">
    <cfRule type="containsText" dxfId="26063" priority="42637" stopIfTrue="1" operator="containsText" text="RECUP DEBIT">
      <formula>NOT(ISERROR(SEARCH("RECUP DEBIT",NQ3)))</formula>
    </cfRule>
    <cfRule type="containsText" dxfId="26062" priority="42638" stopIfTrue="1" operator="containsText" text="Bonification">
      <formula>NOT(ISERROR(SEARCH("Bonification",NQ3)))</formula>
    </cfRule>
  </conditionalFormatting>
  <conditionalFormatting sqref="NT3">
    <cfRule type="expression" dxfId="26061" priority="42629" stopIfTrue="1">
      <formula>WEEKDAY(NT$1)=1</formula>
    </cfRule>
    <cfRule type="expression" dxfId="26060" priority="42630" stopIfTrue="1">
      <formula>WEEKDAY(NT$1)=7</formula>
    </cfRule>
    <cfRule type="containsText" dxfId="26059" priority="42631" stopIfTrue="1" operator="containsText" text="Maladie">
      <formula>NOT(ISERROR(SEARCH("Maladie",NT3)))</formula>
    </cfRule>
    <cfRule type="endsWith" dxfId="26058" priority="42632" stopIfTrue="1" operator="endsWith" text="AT">
      <formula>RIGHT(NT3,LEN("AT"))="AT"</formula>
    </cfRule>
    <cfRule type="containsText" dxfId="26057" priority="42633" stopIfTrue="1" operator="containsText" text="Congés">
      <formula>NOT(ISERROR(SEARCH("Congés",NT3)))</formula>
    </cfRule>
    <cfRule type="containsText" dxfId="26056" priority="42634" stopIfTrue="1" operator="containsText" text="RTT">
      <formula>NOT(ISERROR(SEARCH("RTT",NT3)))</formula>
    </cfRule>
    <cfRule type="containsText" dxfId="26055" priority="42635" stopIfTrue="1" operator="containsText" text="FORMATION">
      <formula>NOT(ISERROR(SEARCH("FORMATION",NT3)))</formula>
    </cfRule>
    <cfRule type="containsText" dxfId="26054" priority="42636" stopIfTrue="1" operator="containsText" text="REPOS">
      <formula>NOT(ISERROR(SEARCH("REPOS",NT3)))</formula>
    </cfRule>
  </conditionalFormatting>
  <conditionalFormatting sqref="NT3">
    <cfRule type="containsText" dxfId="26053" priority="42627" stopIfTrue="1" operator="containsText" text="RECUP DEBIT">
      <formula>NOT(ISERROR(SEARCH("RECUP DEBIT",NT3)))</formula>
    </cfRule>
    <cfRule type="containsText" dxfId="26052" priority="42628" stopIfTrue="1" operator="containsText" text="Bonification">
      <formula>NOT(ISERROR(SEARCH("Bonification",NT3)))</formula>
    </cfRule>
  </conditionalFormatting>
  <conditionalFormatting sqref="NW2:OC2">
    <cfRule type="expression" dxfId="24869" priority="41437" stopIfTrue="1">
      <formula>WEEKDAY(NW$1)=1</formula>
    </cfRule>
    <cfRule type="expression" dxfId="24868" priority="41438" stopIfTrue="1">
      <formula>WEEKDAY(NW$1)=7</formula>
    </cfRule>
    <cfRule type="containsText" dxfId="24867" priority="41439" stopIfTrue="1" operator="containsText" text="Maladie">
      <formula>NOT(ISERROR(SEARCH("Maladie",NW2)))</formula>
    </cfRule>
    <cfRule type="endsWith" dxfId="24866" priority="41440" stopIfTrue="1" operator="endsWith" text="AT">
      <formula>RIGHT(NW2,LEN("AT"))="AT"</formula>
    </cfRule>
    <cfRule type="containsText" dxfId="24865" priority="41441" stopIfTrue="1" operator="containsText" text="Congés">
      <formula>NOT(ISERROR(SEARCH("Congés",NW2)))</formula>
    </cfRule>
    <cfRule type="containsText" dxfId="24864" priority="41442" stopIfTrue="1" operator="containsText" text="RTT">
      <formula>NOT(ISERROR(SEARCH("RTT",NW2)))</formula>
    </cfRule>
    <cfRule type="containsText" dxfId="24863" priority="41443" stopIfTrue="1" operator="containsText" text="FORMATION">
      <formula>NOT(ISERROR(SEARCH("FORMATION",NW2)))</formula>
    </cfRule>
    <cfRule type="containsText" dxfId="24862" priority="41444" stopIfTrue="1" operator="containsText" text="REPOS">
      <formula>NOT(ISERROR(SEARCH("REPOS",NW2)))</formula>
    </cfRule>
  </conditionalFormatting>
  <conditionalFormatting sqref="NW2:OC2">
    <cfRule type="containsText" dxfId="24861" priority="41435" stopIfTrue="1" operator="containsText" text="RECUP DEBIT">
      <formula>NOT(ISERROR(SEARCH("RECUP DEBIT",NW2)))</formula>
    </cfRule>
    <cfRule type="containsText" dxfId="24860" priority="41436" stopIfTrue="1" operator="containsText" text="Bonification">
      <formula>NOT(ISERROR(SEARCH("Bonification",NW2)))</formula>
    </cfRule>
  </conditionalFormatting>
  <conditionalFormatting sqref="NW2:OC2">
    <cfRule type="containsText" dxfId="24859" priority="41433" stopIfTrue="1" operator="containsText" text="BONIFICATION">
      <formula>NOT(ISERROR(SEARCH("BONIFICATION",NW2)))</formula>
    </cfRule>
    <cfRule type="containsText" dxfId="24858" priority="41434" stopIfTrue="1" operator="containsText" text="RECUP DEBIT">
      <formula>NOT(ISERROR(SEARCH("RECUP DEBIT",NW2)))</formula>
    </cfRule>
  </conditionalFormatting>
  <conditionalFormatting sqref="NW2:OC2">
    <cfRule type="containsText" dxfId="24857" priority="41432" stopIfTrue="1" operator="containsText" text="ENFANT MALADE">
      <formula>NOT(ISERROR(SEARCH("ENFANT MALADE",NW2)))</formula>
    </cfRule>
  </conditionalFormatting>
  <conditionalFormatting sqref="OB2:OC2">
    <cfRule type="expression" dxfId="24856" priority="41424" stopIfTrue="1">
      <formula>WEEKDAY(OB$1)=1</formula>
    </cfRule>
    <cfRule type="expression" dxfId="24855" priority="41425" stopIfTrue="1">
      <formula>WEEKDAY(OB$1)=7</formula>
    </cfRule>
    <cfRule type="containsText" dxfId="24854" priority="41426" stopIfTrue="1" operator="containsText" text="Maladie">
      <formula>NOT(ISERROR(SEARCH("Maladie",OB2)))</formula>
    </cfRule>
    <cfRule type="endsWith" dxfId="24853" priority="41427" stopIfTrue="1" operator="endsWith" text="AT">
      <formula>RIGHT(OB2,LEN("AT"))="AT"</formula>
    </cfRule>
    <cfRule type="containsText" dxfId="24852" priority="41428" stopIfTrue="1" operator="containsText" text="Congés">
      <formula>NOT(ISERROR(SEARCH("Congés",OB2)))</formula>
    </cfRule>
    <cfRule type="containsText" dxfId="24851" priority="41429" stopIfTrue="1" operator="containsText" text="RTT">
      <formula>NOT(ISERROR(SEARCH("RTT",OB2)))</formula>
    </cfRule>
    <cfRule type="containsText" dxfId="24850" priority="41430" stopIfTrue="1" operator="containsText" text="FORMATION">
      <formula>NOT(ISERROR(SEARCH("FORMATION",OB2)))</formula>
    </cfRule>
    <cfRule type="containsText" dxfId="24849" priority="41431" stopIfTrue="1" operator="containsText" text="REPOS">
      <formula>NOT(ISERROR(SEARCH("REPOS",OB2)))</formula>
    </cfRule>
  </conditionalFormatting>
  <conditionalFormatting sqref="OB2:OC2">
    <cfRule type="containsText" dxfId="24848" priority="41422" stopIfTrue="1" operator="containsText" text="RECUP DEBIT">
      <formula>NOT(ISERROR(SEARCH("RECUP DEBIT",OB2)))</formula>
    </cfRule>
    <cfRule type="containsText" dxfId="24847" priority="41423" stopIfTrue="1" operator="containsText" text="Bonification">
      <formula>NOT(ISERROR(SEARCH("Bonification",OB2)))</formula>
    </cfRule>
  </conditionalFormatting>
  <conditionalFormatting sqref="OB2:OC2">
    <cfRule type="containsText" dxfId="24846" priority="41420" stopIfTrue="1" operator="containsText" text="BONIFICATION">
      <formula>NOT(ISERROR(SEARCH("BONIFICATION",OB2)))</formula>
    </cfRule>
    <cfRule type="containsText" dxfId="24845" priority="41421" stopIfTrue="1" operator="containsText" text="RECUP DEBIT">
      <formula>NOT(ISERROR(SEARCH("RECUP DEBIT",OB2)))</formula>
    </cfRule>
  </conditionalFormatting>
  <conditionalFormatting sqref="OB2:OC2">
    <cfRule type="containsText" dxfId="24844" priority="41419" stopIfTrue="1" operator="containsText" text="ENFANT MALADE">
      <formula>NOT(ISERROR(SEARCH("ENFANT MALADE",OB2)))</formula>
    </cfRule>
  </conditionalFormatting>
  <conditionalFormatting sqref="OB2:OC2">
    <cfRule type="containsText" dxfId="24843" priority="41417" stopIfTrue="1" operator="containsText" text="RECUP DEBIT">
      <formula>NOT(ISERROR(SEARCH("RECUP DEBIT",OB2)))</formula>
    </cfRule>
    <cfRule type="containsText" dxfId="24842" priority="41418" stopIfTrue="1" operator="containsText" text="Bonification">
      <formula>NOT(ISERROR(SEARCH("Bonification",OB2)))</formula>
    </cfRule>
  </conditionalFormatting>
  <conditionalFormatting sqref="OB2:OC2">
    <cfRule type="expression" dxfId="24841" priority="41409" stopIfTrue="1">
      <formula>WEEKDAY(NU$1)=1</formula>
    </cfRule>
    <cfRule type="expression" dxfId="24840" priority="41410" stopIfTrue="1">
      <formula>WEEKDAY(NU$1)=7</formula>
    </cfRule>
    <cfRule type="containsText" dxfId="24839" priority="41411" stopIfTrue="1" operator="containsText" text="Maladie">
      <formula>NOT(ISERROR(SEARCH("Maladie",OB2)))</formula>
    </cfRule>
    <cfRule type="endsWith" dxfId="24838" priority="41412" stopIfTrue="1" operator="endsWith" text="AT">
      <formula>RIGHT(OB2,LEN("AT"))="AT"</formula>
    </cfRule>
    <cfRule type="containsText" dxfId="24837" priority="41413" stopIfTrue="1" operator="containsText" text="Congés">
      <formula>NOT(ISERROR(SEARCH("Congés",OB2)))</formula>
    </cfRule>
    <cfRule type="containsText" dxfId="24836" priority="41414" stopIfTrue="1" operator="containsText" text="RTT">
      <formula>NOT(ISERROR(SEARCH("RTT",OB2)))</formula>
    </cfRule>
    <cfRule type="containsText" dxfId="24835" priority="41415" stopIfTrue="1" operator="containsText" text="REPOS">
      <formula>NOT(ISERROR(SEARCH("REPOS",OB2)))</formula>
    </cfRule>
    <cfRule type="containsText" dxfId="24834" priority="41416" stopIfTrue="1" operator="containsText" text="FORMATION">
      <formula>NOT(ISERROR(SEARCH("FORMATION",OB2)))</formula>
    </cfRule>
  </conditionalFormatting>
  <conditionalFormatting sqref="OB2:OC2">
    <cfRule type="containsText" dxfId="24833" priority="41407" stopIfTrue="1" operator="containsText" text="RECUP DEBIT">
      <formula>NOT(ISERROR(SEARCH("RECUP DEBIT",OB2)))</formula>
    </cfRule>
    <cfRule type="containsText" dxfId="24832" priority="41408" stopIfTrue="1" operator="containsText" text="Bonification">
      <formula>NOT(ISERROR(SEARCH("Bonification",OB2)))</formula>
    </cfRule>
  </conditionalFormatting>
  <conditionalFormatting sqref="OB2:OC2">
    <cfRule type="expression" dxfId="24831" priority="41399" stopIfTrue="1">
      <formula>WEEKDAY(NU$1)=1</formula>
    </cfRule>
    <cfRule type="expression" dxfId="24830" priority="41400" stopIfTrue="1">
      <formula>WEEKDAY(NU$1)=7</formula>
    </cfRule>
    <cfRule type="containsText" dxfId="24829" priority="41401" stopIfTrue="1" operator="containsText" text="Maladie">
      <formula>NOT(ISERROR(SEARCH("Maladie",OB2)))</formula>
    </cfRule>
    <cfRule type="endsWith" dxfId="24828" priority="41402" stopIfTrue="1" operator="endsWith" text="AT">
      <formula>RIGHT(OB2,LEN("AT"))="AT"</formula>
    </cfRule>
    <cfRule type="containsText" dxfId="24827" priority="41403" stopIfTrue="1" operator="containsText" text="Congés">
      <formula>NOT(ISERROR(SEARCH("Congés",OB2)))</formula>
    </cfRule>
    <cfRule type="containsText" dxfId="24826" priority="41404" stopIfTrue="1" operator="containsText" text="RTT">
      <formula>NOT(ISERROR(SEARCH("RTT",OB2)))</formula>
    </cfRule>
    <cfRule type="containsText" dxfId="24825" priority="41405" stopIfTrue="1" operator="containsText" text="REPOS">
      <formula>NOT(ISERROR(SEARCH("REPOS",OB2)))</formula>
    </cfRule>
    <cfRule type="containsText" dxfId="24824" priority="41406" stopIfTrue="1" operator="containsText" text="FORMATION">
      <formula>NOT(ISERROR(SEARCH("FORMATION",OB2)))</formula>
    </cfRule>
  </conditionalFormatting>
  <conditionalFormatting sqref="NW3:OC3">
    <cfRule type="expression" dxfId="24805" priority="41327" stopIfTrue="1">
      <formula>WEEKDAY(NW$1)=1</formula>
    </cfRule>
    <cfRule type="expression" dxfId="24804" priority="41328" stopIfTrue="1">
      <formula>WEEKDAY(NW$1)=7</formula>
    </cfRule>
    <cfRule type="containsText" dxfId="24803" priority="41329" stopIfTrue="1" operator="containsText" text="Maladie">
      <formula>NOT(ISERROR(SEARCH("Maladie",NW3)))</formula>
    </cfRule>
    <cfRule type="endsWith" dxfId="24802" priority="41330" stopIfTrue="1" operator="endsWith" text="AT">
      <formula>RIGHT(NW3,LEN("AT"))="AT"</formula>
    </cfRule>
    <cfRule type="containsText" dxfId="24801" priority="41331" stopIfTrue="1" operator="containsText" text="Congés">
      <formula>NOT(ISERROR(SEARCH("Congés",NW3)))</formula>
    </cfRule>
    <cfRule type="containsText" dxfId="24800" priority="41332" stopIfTrue="1" operator="containsText" text="RTT">
      <formula>NOT(ISERROR(SEARCH("RTT",NW3)))</formula>
    </cfRule>
    <cfRule type="containsText" dxfId="24799" priority="41333" stopIfTrue="1" operator="containsText" text="FORMATION">
      <formula>NOT(ISERROR(SEARCH("FORMATION",NW3)))</formula>
    </cfRule>
    <cfRule type="containsText" dxfId="24798" priority="41334" stopIfTrue="1" operator="containsText" text="REPOS">
      <formula>NOT(ISERROR(SEARCH("REPOS",NW3)))</formula>
    </cfRule>
  </conditionalFormatting>
  <conditionalFormatting sqref="NW3:OC3">
    <cfRule type="containsText" dxfId="24797" priority="41325" stopIfTrue="1" operator="containsText" text="RECUP DEBIT">
      <formula>NOT(ISERROR(SEARCH("RECUP DEBIT",NW3)))</formula>
    </cfRule>
    <cfRule type="containsText" dxfId="24796" priority="41326" stopIfTrue="1" operator="containsText" text="Bonification">
      <formula>NOT(ISERROR(SEARCH("Bonification",NW3)))</formula>
    </cfRule>
  </conditionalFormatting>
  <conditionalFormatting sqref="NW3:OC3">
    <cfRule type="containsText" dxfId="24795" priority="41323" stopIfTrue="1" operator="containsText" text="BONIFICATION">
      <formula>NOT(ISERROR(SEARCH("BONIFICATION",NW3)))</formula>
    </cfRule>
    <cfRule type="containsText" dxfId="24794" priority="41324" stopIfTrue="1" operator="containsText" text="RECUP DEBIT">
      <formula>NOT(ISERROR(SEARCH("RECUP DEBIT",NW3)))</formula>
    </cfRule>
  </conditionalFormatting>
  <conditionalFormatting sqref="NW3:OC3">
    <cfRule type="containsText" dxfId="24793" priority="41322" stopIfTrue="1" operator="containsText" text="ENFANT MALADE">
      <formula>NOT(ISERROR(SEARCH("ENFANT MALADE",NW3)))</formula>
    </cfRule>
  </conditionalFormatting>
  <conditionalFormatting sqref="OB3:OC3">
    <cfRule type="containsText" dxfId="24792" priority="41320" stopIfTrue="1" operator="containsText" text="RECUP DEBIT">
      <formula>NOT(ISERROR(SEARCH("RECUP DEBIT",OB3)))</formula>
    </cfRule>
    <cfRule type="containsText" dxfId="24791" priority="41321" stopIfTrue="1" operator="containsText" text="Bonification">
      <formula>NOT(ISERROR(SEARCH("Bonification",OB3)))</formula>
    </cfRule>
  </conditionalFormatting>
  <conditionalFormatting sqref="OB3:OC3">
    <cfRule type="expression" dxfId="24790" priority="41312" stopIfTrue="1">
      <formula>WEEKDAY(NU$1)=1</formula>
    </cfRule>
    <cfRule type="expression" dxfId="24789" priority="41313" stopIfTrue="1">
      <formula>WEEKDAY(NU$1)=7</formula>
    </cfRule>
    <cfRule type="containsText" dxfId="24788" priority="41314" stopIfTrue="1" operator="containsText" text="Maladie">
      <formula>NOT(ISERROR(SEARCH("Maladie",OB3)))</formula>
    </cfRule>
    <cfRule type="endsWith" dxfId="24787" priority="41315" stopIfTrue="1" operator="endsWith" text="AT">
      <formula>RIGHT(OB3,LEN("AT"))="AT"</formula>
    </cfRule>
    <cfRule type="containsText" dxfId="24786" priority="41316" stopIfTrue="1" operator="containsText" text="Congés">
      <formula>NOT(ISERROR(SEARCH("Congés",OB3)))</formula>
    </cfRule>
    <cfRule type="containsText" dxfId="24785" priority="41317" stopIfTrue="1" operator="containsText" text="RTT">
      <formula>NOT(ISERROR(SEARCH("RTT",OB3)))</formula>
    </cfRule>
    <cfRule type="containsText" dxfId="24784" priority="41318" stopIfTrue="1" operator="containsText" text="REPOS">
      <formula>NOT(ISERROR(SEARCH("REPOS",OB3)))</formula>
    </cfRule>
    <cfRule type="containsText" dxfId="24783" priority="41319" stopIfTrue="1" operator="containsText" text="FORMATION">
      <formula>NOT(ISERROR(SEARCH("FORMATION",OB3)))</formula>
    </cfRule>
  </conditionalFormatting>
  <conditionalFormatting sqref="OC3">
    <cfRule type="expression" dxfId="24782" priority="41304" stopIfTrue="1">
      <formula>WEEKDAY(NV$1)=1</formula>
    </cfRule>
    <cfRule type="expression" dxfId="24781" priority="41305" stopIfTrue="1">
      <formula>WEEKDAY(NV$1)=7</formula>
    </cfRule>
    <cfRule type="containsText" dxfId="24780" priority="41306" stopIfTrue="1" operator="containsText" text="Maladie">
      <formula>NOT(ISERROR(SEARCH("Maladie",OC3)))</formula>
    </cfRule>
    <cfRule type="endsWith" dxfId="24779" priority="41307" stopIfTrue="1" operator="endsWith" text="AT">
      <formula>RIGHT(OC3,LEN("AT"))="AT"</formula>
    </cfRule>
    <cfRule type="containsText" dxfId="24778" priority="41308" stopIfTrue="1" operator="containsText" text="Congés">
      <formula>NOT(ISERROR(SEARCH("Congés",OC3)))</formula>
    </cfRule>
    <cfRule type="containsText" dxfId="24777" priority="41309" stopIfTrue="1" operator="containsText" text="RTT">
      <formula>NOT(ISERROR(SEARCH("RTT",OC3)))</formula>
    </cfRule>
    <cfRule type="containsText" dxfId="24776" priority="41310" stopIfTrue="1" operator="containsText" text="REPOS">
      <formula>NOT(ISERROR(SEARCH("REPOS",OC3)))</formula>
    </cfRule>
    <cfRule type="containsText" dxfId="24775" priority="41311" stopIfTrue="1" operator="containsText" text="FORMATION">
      <formula>NOT(ISERROR(SEARCH("FORMATION",OC3)))</formula>
    </cfRule>
  </conditionalFormatting>
  <conditionalFormatting sqref="OC3">
    <cfRule type="containsText" dxfId="24774" priority="41302" stopIfTrue="1" operator="containsText" text="RECUP DEBIT">
      <formula>NOT(ISERROR(SEARCH("RECUP DEBIT",OC3)))</formula>
    </cfRule>
    <cfRule type="containsText" dxfId="24773" priority="41303" stopIfTrue="1" operator="containsText" text="Bonification">
      <formula>NOT(ISERROR(SEARCH("Bonification",OC3)))</formula>
    </cfRule>
  </conditionalFormatting>
  <conditionalFormatting sqref="OC3">
    <cfRule type="containsText" dxfId="24772" priority="41300" stopIfTrue="1" operator="containsText" text="RECUP DEBIT">
      <formula>NOT(ISERROR(SEARCH("RECUP DEBIT",OC3)))</formula>
    </cfRule>
    <cfRule type="containsText" dxfId="24771" priority="41301" stopIfTrue="1" operator="containsText" text="Bonification">
      <formula>NOT(ISERROR(SEARCH("Bonification",OC3)))</formula>
    </cfRule>
  </conditionalFormatting>
  <conditionalFormatting sqref="OC3">
    <cfRule type="expression" dxfId="24770" priority="41292" stopIfTrue="1">
      <formula>WEEKDAY(NV$1)=1</formula>
    </cfRule>
    <cfRule type="expression" dxfId="24769" priority="41293" stopIfTrue="1">
      <formula>WEEKDAY(NV$1)=7</formula>
    </cfRule>
    <cfRule type="containsText" dxfId="24768" priority="41294" stopIfTrue="1" operator="containsText" text="Maladie">
      <formula>NOT(ISERROR(SEARCH("Maladie",OC3)))</formula>
    </cfRule>
    <cfRule type="endsWith" dxfId="24767" priority="41295" stopIfTrue="1" operator="endsWith" text="AT">
      <formula>RIGHT(OC3,LEN("AT"))="AT"</formula>
    </cfRule>
    <cfRule type="containsText" dxfId="24766" priority="41296" stopIfTrue="1" operator="containsText" text="Congés">
      <formula>NOT(ISERROR(SEARCH("Congés",OC3)))</formula>
    </cfRule>
    <cfRule type="containsText" dxfId="24765" priority="41297" stopIfTrue="1" operator="containsText" text="RTT">
      <formula>NOT(ISERROR(SEARCH("RTT",OC3)))</formula>
    </cfRule>
    <cfRule type="containsText" dxfId="24764" priority="41298" stopIfTrue="1" operator="containsText" text="REPOS">
      <formula>NOT(ISERROR(SEARCH("REPOS",OC3)))</formula>
    </cfRule>
    <cfRule type="containsText" dxfId="24763" priority="41299" stopIfTrue="1" operator="containsText" text="FORMATION">
      <formula>NOT(ISERROR(SEARCH("FORMATION",OC3)))</formula>
    </cfRule>
  </conditionalFormatting>
  <conditionalFormatting sqref="OC3">
    <cfRule type="expression" dxfId="24762" priority="41284" stopIfTrue="1">
      <formula>WEEKDAY(NV$1)=1</formula>
    </cfRule>
    <cfRule type="expression" dxfId="24761" priority="41285" stopIfTrue="1">
      <formula>WEEKDAY(NV$1)=7</formula>
    </cfRule>
    <cfRule type="containsText" dxfId="24760" priority="41286" stopIfTrue="1" operator="containsText" text="Maladie">
      <formula>NOT(ISERROR(SEARCH("Maladie",OC3)))</formula>
    </cfRule>
    <cfRule type="endsWith" dxfId="24759" priority="41287" stopIfTrue="1" operator="endsWith" text="AT">
      <formula>RIGHT(OC3,LEN("AT"))="AT"</formula>
    </cfRule>
    <cfRule type="containsText" dxfId="24758" priority="41288" stopIfTrue="1" operator="containsText" text="Congés">
      <formula>NOT(ISERROR(SEARCH("Congés",OC3)))</formula>
    </cfRule>
    <cfRule type="containsText" dxfId="24757" priority="41289" stopIfTrue="1" operator="containsText" text="RTT">
      <formula>NOT(ISERROR(SEARCH("RTT",OC3)))</formula>
    </cfRule>
    <cfRule type="containsText" dxfId="24756" priority="41290" stopIfTrue="1" operator="containsText" text="REPOS">
      <formula>NOT(ISERROR(SEARCH("REPOS",OC3)))</formula>
    </cfRule>
    <cfRule type="containsText" dxfId="24755" priority="41291" stopIfTrue="1" operator="containsText" text="FORMATION">
      <formula>NOT(ISERROR(SEARCH("FORMATION",OC3)))</formula>
    </cfRule>
  </conditionalFormatting>
  <conditionalFormatting sqref="OC3">
    <cfRule type="expression" dxfId="24754" priority="41276" stopIfTrue="1">
      <formula>WEEKDAY(OC$1)=1</formula>
    </cfRule>
    <cfRule type="expression" dxfId="24753" priority="41277" stopIfTrue="1">
      <formula>WEEKDAY(OC$1)=7</formula>
    </cfRule>
    <cfRule type="containsText" dxfId="24752" priority="41278" stopIfTrue="1" operator="containsText" text="Maladie">
      <formula>NOT(ISERROR(SEARCH("Maladie",OC3)))</formula>
    </cfRule>
    <cfRule type="endsWith" dxfId="24751" priority="41279" stopIfTrue="1" operator="endsWith" text="AT">
      <formula>RIGHT(OC3,LEN("AT"))="AT"</formula>
    </cfRule>
    <cfRule type="containsText" dxfId="24750" priority="41280" stopIfTrue="1" operator="containsText" text="Congés">
      <formula>NOT(ISERROR(SEARCH("Congés",OC3)))</formula>
    </cfRule>
    <cfRule type="containsText" dxfId="24749" priority="41281" stopIfTrue="1" operator="containsText" text="RTT">
      <formula>NOT(ISERROR(SEARCH("RTT",OC3)))</formula>
    </cfRule>
    <cfRule type="containsText" dxfId="24748" priority="41282" stopIfTrue="1" operator="containsText" text="FORMATION">
      <formula>NOT(ISERROR(SEARCH("FORMATION",OC3)))</formula>
    </cfRule>
    <cfRule type="containsText" dxfId="24747" priority="41283" stopIfTrue="1" operator="containsText" text="REPOS">
      <formula>NOT(ISERROR(SEARCH("REPOS",OC3)))</formula>
    </cfRule>
  </conditionalFormatting>
  <conditionalFormatting sqref="OC3">
    <cfRule type="containsText" dxfId="24746" priority="41274" stopIfTrue="1" operator="containsText" text="RECUP DEBIT">
      <formula>NOT(ISERROR(SEARCH("RECUP DEBIT",OC3)))</formula>
    </cfRule>
    <cfRule type="containsText" dxfId="24745" priority="41275" stopIfTrue="1" operator="containsText" text="Bonification">
      <formula>NOT(ISERROR(SEARCH("Bonification",OC3)))</formula>
    </cfRule>
  </conditionalFormatting>
  <conditionalFormatting sqref="OC3">
    <cfRule type="containsText" dxfId="24744" priority="41272" stopIfTrue="1" operator="containsText" text="RECUP DEBIT">
      <formula>NOT(ISERROR(SEARCH("RECUP DEBIT",OC3)))</formula>
    </cfRule>
    <cfRule type="containsText" dxfId="24743" priority="41273" stopIfTrue="1" operator="containsText" text="Bonification">
      <formula>NOT(ISERROR(SEARCH("Bonification",OC3)))</formula>
    </cfRule>
  </conditionalFormatting>
  <conditionalFormatting sqref="OC3">
    <cfRule type="expression" dxfId="24742" priority="41264" stopIfTrue="1">
      <formula>WEEKDAY(NV$1)=1</formula>
    </cfRule>
    <cfRule type="expression" dxfId="24741" priority="41265" stopIfTrue="1">
      <formula>WEEKDAY(NV$1)=7</formula>
    </cfRule>
    <cfRule type="containsText" dxfId="24740" priority="41266" stopIfTrue="1" operator="containsText" text="Maladie">
      <formula>NOT(ISERROR(SEARCH("Maladie",OC3)))</formula>
    </cfRule>
    <cfRule type="endsWith" dxfId="24739" priority="41267" stopIfTrue="1" operator="endsWith" text="AT">
      <formula>RIGHT(OC3,LEN("AT"))="AT"</formula>
    </cfRule>
    <cfRule type="containsText" dxfId="24738" priority="41268" stopIfTrue="1" operator="containsText" text="Congés">
      <formula>NOT(ISERROR(SEARCH("Congés",OC3)))</formula>
    </cfRule>
    <cfRule type="containsText" dxfId="24737" priority="41269" stopIfTrue="1" operator="containsText" text="RTT">
      <formula>NOT(ISERROR(SEARCH("RTT",OC3)))</formula>
    </cfRule>
    <cfRule type="containsText" dxfId="24736" priority="41270" stopIfTrue="1" operator="containsText" text="REPOS">
      <formula>NOT(ISERROR(SEARCH("REPOS",OC3)))</formula>
    </cfRule>
    <cfRule type="containsText" dxfId="24735" priority="41271" stopIfTrue="1" operator="containsText" text="FORMATION">
      <formula>NOT(ISERROR(SEARCH("FORMATION",OC3)))</formula>
    </cfRule>
  </conditionalFormatting>
  <conditionalFormatting sqref="OC3">
    <cfRule type="expression" dxfId="24734" priority="41256" stopIfTrue="1">
      <formula>WEEKDAY(NV$1)=1</formula>
    </cfRule>
    <cfRule type="expression" dxfId="24733" priority="41257" stopIfTrue="1">
      <formula>WEEKDAY(NV$1)=7</formula>
    </cfRule>
    <cfRule type="containsText" dxfId="24732" priority="41258" stopIfTrue="1" operator="containsText" text="Maladie">
      <formula>NOT(ISERROR(SEARCH("Maladie",OC3)))</formula>
    </cfRule>
    <cfRule type="endsWith" dxfId="24731" priority="41259" stopIfTrue="1" operator="endsWith" text="AT">
      <formula>RIGHT(OC3,LEN("AT"))="AT"</formula>
    </cfRule>
    <cfRule type="containsText" dxfId="24730" priority="41260" stopIfTrue="1" operator="containsText" text="Congés">
      <formula>NOT(ISERROR(SEARCH("Congés",OC3)))</formula>
    </cfRule>
    <cfRule type="containsText" dxfId="24729" priority="41261" stopIfTrue="1" operator="containsText" text="RTT">
      <formula>NOT(ISERROR(SEARCH("RTT",OC3)))</formula>
    </cfRule>
    <cfRule type="containsText" dxfId="24728" priority="41262" stopIfTrue="1" operator="containsText" text="REPOS">
      <formula>NOT(ISERROR(SEARCH("REPOS",OC3)))</formula>
    </cfRule>
    <cfRule type="containsText" dxfId="24727" priority="41263" stopIfTrue="1" operator="containsText" text="FORMATION">
      <formula>NOT(ISERROR(SEARCH("FORMATION",OC3)))</formula>
    </cfRule>
  </conditionalFormatting>
  <conditionalFormatting sqref="NX3">
    <cfRule type="expression" dxfId="24726" priority="41248" stopIfTrue="1">
      <formula>WEEKDAY(NX$1)=1</formula>
    </cfRule>
    <cfRule type="expression" dxfId="24725" priority="41249" stopIfTrue="1">
      <formula>WEEKDAY(NX$1)=7</formula>
    </cfRule>
    <cfRule type="containsText" dxfId="24724" priority="41250" stopIfTrue="1" operator="containsText" text="Maladie">
      <formula>NOT(ISERROR(SEARCH("Maladie",NX3)))</formula>
    </cfRule>
    <cfRule type="endsWith" dxfId="24723" priority="41251" stopIfTrue="1" operator="endsWith" text="AT">
      <formula>RIGHT(NX3,LEN("AT"))="AT"</formula>
    </cfRule>
    <cfRule type="containsText" dxfId="24722" priority="41252" stopIfTrue="1" operator="containsText" text="Congés">
      <formula>NOT(ISERROR(SEARCH("Congés",NX3)))</formula>
    </cfRule>
    <cfRule type="containsText" dxfId="24721" priority="41253" stopIfTrue="1" operator="containsText" text="RTT">
      <formula>NOT(ISERROR(SEARCH("RTT",NX3)))</formula>
    </cfRule>
    <cfRule type="containsText" dxfId="24720" priority="41254" stopIfTrue="1" operator="containsText" text="FORMATION">
      <formula>NOT(ISERROR(SEARCH("FORMATION",NX3)))</formula>
    </cfRule>
    <cfRule type="containsText" dxfId="24719" priority="41255" stopIfTrue="1" operator="containsText" text="REPOS">
      <formula>NOT(ISERROR(SEARCH("REPOS",NX3)))</formula>
    </cfRule>
  </conditionalFormatting>
  <conditionalFormatting sqref="NX3">
    <cfRule type="containsText" dxfId="24718" priority="41246" stopIfTrue="1" operator="containsText" text="RECUP DEBIT">
      <formula>NOT(ISERROR(SEARCH("RECUP DEBIT",NX3)))</formula>
    </cfRule>
    <cfRule type="containsText" dxfId="24717" priority="41247" stopIfTrue="1" operator="containsText" text="Bonification">
      <formula>NOT(ISERROR(SEARCH("Bonification",NX3)))</formula>
    </cfRule>
  </conditionalFormatting>
  <conditionalFormatting sqref="OA3">
    <cfRule type="expression" dxfId="24716" priority="41238" stopIfTrue="1">
      <formula>WEEKDAY(OA$1)=1</formula>
    </cfRule>
    <cfRule type="expression" dxfId="24715" priority="41239" stopIfTrue="1">
      <formula>WEEKDAY(OA$1)=7</formula>
    </cfRule>
    <cfRule type="containsText" dxfId="24714" priority="41240" stopIfTrue="1" operator="containsText" text="Maladie">
      <formula>NOT(ISERROR(SEARCH("Maladie",OA3)))</formula>
    </cfRule>
    <cfRule type="endsWith" dxfId="24713" priority="41241" stopIfTrue="1" operator="endsWith" text="AT">
      <formula>RIGHT(OA3,LEN("AT"))="AT"</formula>
    </cfRule>
    <cfRule type="containsText" dxfId="24712" priority="41242" stopIfTrue="1" operator="containsText" text="Congés">
      <formula>NOT(ISERROR(SEARCH("Congés",OA3)))</formula>
    </cfRule>
    <cfRule type="containsText" dxfId="24711" priority="41243" stopIfTrue="1" operator="containsText" text="RTT">
      <formula>NOT(ISERROR(SEARCH("RTT",OA3)))</formula>
    </cfRule>
    <cfRule type="containsText" dxfId="24710" priority="41244" stopIfTrue="1" operator="containsText" text="FORMATION">
      <formula>NOT(ISERROR(SEARCH("FORMATION",OA3)))</formula>
    </cfRule>
    <cfRule type="containsText" dxfId="24709" priority="41245" stopIfTrue="1" operator="containsText" text="REPOS">
      <formula>NOT(ISERROR(SEARCH("REPOS",OA3)))</formula>
    </cfRule>
  </conditionalFormatting>
  <conditionalFormatting sqref="OA3">
    <cfRule type="containsText" dxfId="24708" priority="41236" stopIfTrue="1" operator="containsText" text="RECUP DEBIT">
      <formula>NOT(ISERROR(SEARCH("RECUP DEBIT",OA3)))</formula>
    </cfRule>
    <cfRule type="containsText" dxfId="24707" priority="41237" stopIfTrue="1" operator="containsText" text="Bonification">
      <formula>NOT(ISERROR(SEARCH("Bonification",OA3)))</formula>
    </cfRule>
  </conditionalFormatting>
  <conditionalFormatting sqref="OD2:OJ2">
    <cfRule type="expression" dxfId="23994" priority="40516" stopIfTrue="1">
      <formula>WEEKDAY(OD$1)=1</formula>
    </cfRule>
    <cfRule type="expression" dxfId="23993" priority="40517" stopIfTrue="1">
      <formula>WEEKDAY(OD$1)=7</formula>
    </cfRule>
    <cfRule type="containsText" dxfId="23992" priority="40518" stopIfTrue="1" operator="containsText" text="Maladie">
      <formula>NOT(ISERROR(SEARCH("Maladie",OD2)))</formula>
    </cfRule>
    <cfRule type="endsWith" dxfId="23991" priority="40519" stopIfTrue="1" operator="endsWith" text="AT">
      <formula>RIGHT(OD2,LEN("AT"))="AT"</formula>
    </cfRule>
    <cfRule type="containsText" dxfId="23990" priority="40520" stopIfTrue="1" operator="containsText" text="Congés">
      <formula>NOT(ISERROR(SEARCH("Congés",OD2)))</formula>
    </cfRule>
    <cfRule type="containsText" dxfId="23989" priority="40521" stopIfTrue="1" operator="containsText" text="RTT">
      <formula>NOT(ISERROR(SEARCH("RTT",OD2)))</formula>
    </cfRule>
    <cfRule type="containsText" dxfId="23988" priority="40522" stopIfTrue="1" operator="containsText" text="FORMATION">
      <formula>NOT(ISERROR(SEARCH("FORMATION",OD2)))</formula>
    </cfRule>
    <cfRule type="containsText" dxfId="23987" priority="40523" stopIfTrue="1" operator="containsText" text="REPOS">
      <formula>NOT(ISERROR(SEARCH("REPOS",OD2)))</formula>
    </cfRule>
  </conditionalFormatting>
  <conditionalFormatting sqref="OD2:OJ2">
    <cfRule type="containsText" dxfId="23986" priority="40514" stopIfTrue="1" operator="containsText" text="RECUP DEBIT">
      <formula>NOT(ISERROR(SEARCH("RECUP DEBIT",OD2)))</formula>
    </cfRule>
    <cfRule type="containsText" dxfId="23985" priority="40515" stopIfTrue="1" operator="containsText" text="Bonification">
      <formula>NOT(ISERROR(SEARCH("Bonification",OD2)))</formula>
    </cfRule>
  </conditionalFormatting>
  <conditionalFormatting sqref="OD2:OJ2">
    <cfRule type="containsText" dxfId="23984" priority="40512" stopIfTrue="1" operator="containsText" text="BONIFICATION">
      <formula>NOT(ISERROR(SEARCH("BONIFICATION",OD2)))</formula>
    </cfRule>
    <cfRule type="containsText" dxfId="23983" priority="40513" stopIfTrue="1" operator="containsText" text="RECUP DEBIT">
      <formula>NOT(ISERROR(SEARCH("RECUP DEBIT",OD2)))</formula>
    </cfRule>
  </conditionalFormatting>
  <conditionalFormatting sqref="OD2:OJ2">
    <cfRule type="containsText" dxfId="23982" priority="40511" stopIfTrue="1" operator="containsText" text="ENFANT MALADE">
      <formula>NOT(ISERROR(SEARCH("ENFANT MALADE",OD2)))</formula>
    </cfRule>
  </conditionalFormatting>
  <conditionalFormatting sqref="OI2:OJ2">
    <cfRule type="expression" dxfId="23981" priority="40503" stopIfTrue="1">
      <formula>WEEKDAY(OI$1)=1</formula>
    </cfRule>
    <cfRule type="expression" dxfId="23980" priority="40504" stopIfTrue="1">
      <formula>WEEKDAY(OI$1)=7</formula>
    </cfRule>
    <cfRule type="containsText" dxfId="23979" priority="40505" stopIfTrue="1" operator="containsText" text="Maladie">
      <formula>NOT(ISERROR(SEARCH("Maladie",OI2)))</formula>
    </cfRule>
    <cfRule type="endsWith" dxfId="23978" priority="40506" stopIfTrue="1" operator="endsWith" text="AT">
      <formula>RIGHT(OI2,LEN("AT"))="AT"</formula>
    </cfRule>
    <cfRule type="containsText" dxfId="23977" priority="40507" stopIfTrue="1" operator="containsText" text="Congés">
      <formula>NOT(ISERROR(SEARCH("Congés",OI2)))</formula>
    </cfRule>
    <cfRule type="containsText" dxfId="23976" priority="40508" stopIfTrue="1" operator="containsText" text="RTT">
      <formula>NOT(ISERROR(SEARCH("RTT",OI2)))</formula>
    </cfRule>
    <cfRule type="containsText" dxfId="23975" priority="40509" stopIfTrue="1" operator="containsText" text="FORMATION">
      <formula>NOT(ISERROR(SEARCH("FORMATION",OI2)))</formula>
    </cfRule>
    <cfRule type="containsText" dxfId="23974" priority="40510" stopIfTrue="1" operator="containsText" text="REPOS">
      <formula>NOT(ISERROR(SEARCH("REPOS",OI2)))</formula>
    </cfRule>
  </conditionalFormatting>
  <conditionalFormatting sqref="OI2:OJ2">
    <cfRule type="containsText" dxfId="23973" priority="40501" stopIfTrue="1" operator="containsText" text="RECUP DEBIT">
      <formula>NOT(ISERROR(SEARCH("RECUP DEBIT",OI2)))</formula>
    </cfRule>
    <cfRule type="containsText" dxfId="23972" priority="40502" stopIfTrue="1" operator="containsText" text="Bonification">
      <formula>NOT(ISERROR(SEARCH("Bonification",OI2)))</formula>
    </cfRule>
  </conditionalFormatting>
  <conditionalFormatting sqref="OI2:OJ2">
    <cfRule type="containsText" dxfId="23971" priority="40499" stopIfTrue="1" operator="containsText" text="BONIFICATION">
      <formula>NOT(ISERROR(SEARCH("BONIFICATION",OI2)))</formula>
    </cfRule>
    <cfRule type="containsText" dxfId="23970" priority="40500" stopIfTrue="1" operator="containsText" text="RECUP DEBIT">
      <formula>NOT(ISERROR(SEARCH("RECUP DEBIT",OI2)))</formula>
    </cfRule>
  </conditionalFormatting>
  <conditionalFormatting sqref="OI2:OJ2">
    <cfRule type="containsText" dxfId="23969" priority="40498" stopIfTrue="1" operator="containsText" text="ENFANT MALADE">
      <formula>NOT(ISERROR(SEARCH("ENFANT MALADE",OI2)))</formula>
    </cfRule>
  </conditionalFormatting>
  <conditionalFormatting sqref="OI2:OJ2">
    <cfRule type="containsText" dxfId="23968" priority="40496" stopIfTrue="1" operator="containsText" text="RECUP DEBIT">
      <formula>NOT(ISERROR(SEARCH("RECUP DEBIT",OI2)))</formula>
    </cfRule>
    <cfRule type="containsText" dxfId="23967" priority="40497" stopIfTrue="1" operator="containsText" text="Bonification">
      <formula>NOT(ISERROR(SEARCH("Bonification",OI2)))</formula>
    </cfRule>
  </conditionalFormatting>
  <conditionalFormatting sqref="OI2:OJ2">
    <cfRule type="expression" dxfId="23966" priority="40488" stopIfTrue="1">
      <formula>WEEKDAY(OB$1)=1</formula>
    </cfRule>
    <cfRule type="expression" dxfId="23965" priority="40489" stopIfTrue="1">
      <formula>WEEKDAY(OB$1)=7</formula>
    </cfRule>
    <cfRule type="containsText" dxfId="23964" priority="40490" stopIfTrue="1" operator="containsText" text="Maladie">
      <formula>NOT(ISERROR(SEARCH("Maladie",OI2)))</formula>
    </cfRule>
    <cfRule type="endsWith" dxfId="23963" priority="40491" stopIfTrue="1" operator="endsWith" text="AT">
      <formula>RIGHT(OI2,LEN("AT"))="AT"</formula>
    </cfRule>
    <cfRule type="containsText" dxfId="23962" priority="40492" stopIfTrue="1" operator="containsText" text="Congés">
      <formula>NOT(ISERROR(SEARCH("Congés",OI2)))</formula>
    </cfRule>
    <cfRule type="containsText" dxfId="23961" priority="40493" stopIfTrue="1" operator="containsText" text="RTT">
      <formula>NOT(ISERROR(SEARCH("RTT",OI2)))</formula>
    </cfRule>
    <cfRule type="containsText" dxfId="23960" priority="40494" stopIfTrue="1" operator="containsText" text="REPOS">
      <formula>NOT(ISERROR(SEARCH("REPOS",OI2)))</formula>
    </cfRule>
    <cfRule type="containsText" dxfId="23959" priority="40495" stopIfTrue="1" operator="containsText" text="FORMATION">
      <formula>NOT(ISERROR(SEARCH("FORMATION",OI2)))</formula>
    </cfRule>
  </conditionalFormatting>
  <conditionalFormatting sqref="OI2:OJ2">
    <cfRule type="containsText" dxfId="23958" priority="40486" stopIfTrue="1" operator="containsText" text="RECUP DEBIT">
      <formula>NOT(ISERROR(SEARCH("RECUP DEBIT",OI2)))</formula>
    </cfRule>
    <cfRule type="containsText" dxfId="23957" priority="40487" stopIfTrue="1" operator="containsText" text="Bonification">
      <formula>NOT(ISERROR(SEARCH("Bonification",OI2)))</formula>
    </cfRule>
  </conditionalFormatting>
  <conditionalFormatting sqref="OI2:OJ2">
    <cfRule type="expression" dxfId="23956" priority="40478" stopIfTrue="1">
      <formula>WEEKDAY(OB$1)=1</formula>
    </cfRule>
    <cfRule type="expression" dxfId="23955" priority="40479" stopIfTrue="1">
      <formula>WEEKDAY(OB$1)=7</formula>
    </cfRule>
    <cfRule type="containsText" dxfId="23954" priority="40480" stopIfTrue="1" operator="containsText" text="Maladie">
      <formula>NOT(ISERROR(SEARCH("Maladie",OI2)))</formula>
    </cfRule>
    <cfRule type="endsWith" dxfId="23953" priority="40481" stopIfTrue="1" operator="endsWith" text="AT">
      <formula>RIGHT(OI2,LEN("AT"))="AT"</formula>
    </cfRule>
    <cfRule type="containsText" dxfId="23952" priority="40482" stopIfTrue="1" operator="containsText" text="Congés">
      <formula>NOT(ISERROR(SEARCH("Congés",OI2)))</formula>
    </cfRule>
    <cfRule type="containsText" dxfId="23951" priority="40483" stopIfTrue="1" operator="containsText" text="RTT">
      <formula>NOT(ISERROR(SEARCH("RTT",OI2)))</formula>
    </cfRule>
    <cfRule type="containsText" dxfId="23950" priority="40484" stopIfTrue="1" operator="containsText" text="REPOS">
      <formula>NOT(ISERROR(SEARCH("REPOS",OI2)))</formula>
    </cfRule>
    <cfRule type="containsText" dxfId="23949" priority="40485" stopIfTrue="1" operator="containsText" text="FORMATION">
      <formula>NOT(ISERROR(SEARCH("FORMATION",OI2)))</formula>
    </cfRule>
  </conditionalFormatting>
  <conditionalFormatting sqref="OD3:OJ3">
    <cfRule type="expression" dxfId="23930" priority="40406" stopIfTrue="1">
      <formula>WEEKDAY(OD$1)=1</formula>
    </cfRule>
    <cfRule type="expression" dxfId="23929" priority="40407" stopIfTrue="1">
      <formula>WEEKDAY(OD$1)=7</formula>
    </cfRule>
    <cfRule type="containsText" dxfId="23928" priority="40408" stopIfTrue="1" operator="containsText" text="Maladie">
      <formula>NOT(ISERROR(SEARCH("Maladie",OD3)))</formula>
    </cfRule>
    <cfRule type="endsWith" dxfId="23927" priority="40409" stopIfTrue="1" operator="endsWith" text="AT">
      <formula>RIGHT(OD3,LEN("AT"))="AT"</formula>
    </cfRule>
    <cfRule type="containsText" dxfId="23926" priority="40410" stopIfTrue="1" operator="containsText" text="Congés">
      <formula>NOT(ISERROR(SEARCH("Congés",OD3)))</formula>
    </cfRule>
    <cfRule type="containsText" dxfId="23925" priority="40411" stopIfTrue="1" operator="containsText" text="RTT">
      <formula>NOT(ISERROR(SEARCH("RTT",OD3)))</formula>
    </cfRule>
    <cfRule type="containsText" dxfId="23924" priority="40412" stopIfTrue="1" operator="containsText" text="FORMATION">
      <formula>NOT(ISERROR(SEARCH("FORMATION",OD3)))</formula>
    </cfRule>
    <cfRule type="containsText" dxfId="23923" priority="40413" stopIfTrue="1" operator="containsText" text="REPOS">
      <formula>NOT(ISERROR(SEARCH("REPOS",OD3)))</formula>
    </cfRule>
  </conditionalFormatting>
  <conditionalFormatting sqref="OD3:OJ3">
    <cfRule type="containsText" dxfId="23922" priority="40404" stopIfTrue="1" operator="containsText" text="RECUP DEBIT">
      <formula>NOT(ISERROR(SEARCH("RECUP DEBIT",OD3)))</formula>
    </cfRule>
    <cfRule type="containsText" dxfId="23921" priority="40405" stopIfTrue="1" operator="containsText" text="Bonification">
      <formula>NOT(ISERROR(SEARCH("Bonification",OD3)))</formula>
    </cfRule>
  </conditionalFormatting>
  <conditionalFormatting sqref="OD3:OJ3">
    <cfRule type="containsText" dxfId="23920" priority="40402" stopIfTrue="1" operator="containsText" text="BONIFICATION">
      <formula>NOT(ISERROR(SEARCH("BONIFICATION",OD3)))</formula>
    </cfRule>
    <cfRule type="containsText" dxfId="23919" priority="40403" stopIfTrue="1" operator="containsText" text="RECUP DEBIT">
      <formula>NOT(ISERROR(SEARCH("RECUP DEBIT",OD3)))</formula>
    </cfRule>
  </conditionalFormatting>
  <conditionalFormatting sqref="OD3:OJ3">
    <cfRule type="containsText" dxfId="23918" priority="40401" stopIfTrue="1" operator="containsText" text="ENFANT MALADE">
      <formula>NOT(ISERROR(SEARCH("ENFANT MALADE",OD3)))</formula>
    </cfRule>
  </conditionalFormatting>
  <conditionalFormatting sqref="OI3:OJ3">
    <cfRule type="containsText" dxfId="23917" priority="40399" stopIfTrue="1" operator="containsText" text="RECUP DEBIT">
      <formula>NOT(ISERROR(SEARCH("RECUP DEBIT",OI3)))</formula>
    </cfRule>
    <cfRule type="containsText" dxfId="23916" priority="40400" stopIfTrue="1" operator="containsText" text="Bonification">
      <formula>NOT(ISERROR(SEARCH("Bonification",OI3)))</formula>
    </cfRule>
  </conditionalFormatting>
  <conditionalFormatting sqref="OI3:OJ3">
    <cfRule type="expression" dxfId="23915" priority="40391" stopIfTrue="1">
      <formula>WEEKDAY(OB$1)=1</formula>
    </cfRule>
    <cfRule type="expression" dxfId="23914" priority="40392" stopIfTrue="1">
      <formula>WEEKDAY(OB$1)=7</formula>
    </cfRule>
    <cfRule type="containsText" dxfId="23913" priority="40393" stopIfTrue="1" operator="containsText" text="Maladie">
      <formula>NOT(ISERROR(SEARCH("Maladie",OI3)))</formula>
    </cfRule>
    <cfRule type="endsWith" dxfId="23912" priority="40394" stopIfTrue="1" operator="endsWith" text="AT">
      <formula>RIGHT(OI3,LEN("AT"))="AT"</formula>
    </cfRule>
    <cfRule type="containsText" dxfId="23911" priority="40395" stopIfTrue="1" operator="containsText" text="Congés">
      <formula>NOT(ISERROR(SEARCH("Congés",OI3)))</formula>
    </cfRule>
    <cfRule type="containsText" dxfId="23910" priority="40396" stopIfTrue="1" operator="containsText" text="RTT">
      <formula>NOT(ISERROR(SEARCH("RTT",OI3)))</formula>
    </cfRule>
    <cfRule type="containsText" dxfId="23909" priority="40397" stopIfTrue="1" operator="containsText" text="REPOS">
      <formula>NOT(ISERROR(SEARCH("REPOS",OI3)))</formula>
    </cfRule>
    <cfRule type="containsText" dxfId="23908" priority="40398" stopIfTrue="1" operator="containsText" text="FORMATION">
      <formula>NOT(ISERROR(SEARCH("FORMATION",OI3)))</formula>
    </cfRule>
  </conditionalFormatting>
  <conditionalFormatting sqref="OJ3">
    <cfRule type="expression" dxfId="23907" priority="40383" stopIfTrue="1">
      <formula>WEEKDAY(OC$1)=1</formula>
    </cfRule>
    <cfRule type="expression" dxfId="23906" priority="40384" stopIfTrue="1">
      <formula>WEEKDAY(OC$1)=7</formula>
    </cfRule>
    <cfRule type="containsText" dxfId="23905" priority="40385" stopIfTrue="1" operator="containsText" text="Maladie">
      <formula>NOT(ISERROR(SEARCH("Maladie",OJ3)))</formula>
    </cfRule>
    <cfRule type="endsWith" dxfId="23904" priority="40386" stopIfTrue="1" operator="endsWith" text="AT">
      <formula>RIGHT(OJ3,LEN("AT"))="AT"</formula>
    </cfRule>
    <cfRule type="containsText" dxfId="23903" priority="40387" stopIfTrue="1" operator="containsText" text="Congés">
      <formula>NOT(ISERROR(SEARCH("Congés",OJ3)))</formula>
    </cfRule>
    <cfRule type="containsText" dxfId="23902" priority="40388" stopIfTrue="1" operator="containsText" text="RTT">
      <formula>NOT(ISERROR(SEARCH("RTT",OJ3)))</formula>
    </cfRule>
    <cfRule type="containsText" dxfId="23901" priority="40389" stopIfTrue="1" operator="containsText" text="REPOS">
      <formula>NOT(ISERROR(SEARCH("REPOS",OJ3)))</formula>
    </cfRule>
    <cfRule type="containsText" dxfId="23900" priority="40390" stopIfTrue="1" operator="containsText" text="FORMATION">
      <formula>NOT(ISERROR(SEARCH("FORMATION",OJ3)))</formula>
    </cfRule>
  </conditionalFormatting>
  <conditionalFormatting sqref="OJ3">
    <cfRule type="containsText" dxfId="23899" priority="40381" stopIfTrue="1" operator="containsText" text="RECUP DEBIT">
      <formula>NOT(ISERROR(SEARCH("RECUP DEBIT",OJ3)))</formula>
    </cfRule>
    <cfRule type="containsText" dxfId="23898" priority="40382" stopIfTrue="1" operator="containsText" text="Bonification">
      <formula>NOT(ISERROR(SEARCH("Bonification",OJ3)))</formula>
    </cfRule>
  </conditionalFormatting>
  <conditionalFormatting sqref="OJ3">
    <cfRule type="containsText" dxfId="23897" priority="40379" stopIfTrue="1" operator="containsText" text="RECUP DEBIT">
      <formula>NOT(ISERROR(SEARCH("RECUP DEBIT",OJ3)))</formula>
    </cfRule>
    <cfRule type="containsText" dxfId="23896" priority="40380" stopIfTrue="1" operator="containsText" text="Bonification">
      <formula>NOT(ISERROR(SEARCH("Bonification",OJ3)))</formula>
    </cfRule>
  </conditionalFormatting>
  <conditionalFormatting sqref="OJ3">
    <cfRule type="expression" dxfId="23895" priority="40371" stopIfTrue="1">
      <formula>WEEKDAY(OC$1)=1</formula>
    </cfRule>
    <cfRule type="expression" dxfId="23894" priority="40372" stopIfTrue="1">
      <formula>WEEKDAY(OC$1)=7</formula>
    </cfRule>
    <cfRule type="containsText" dxfId="23893" priority="40373" stopIfTrue="1" operator="containsText" text="Maladie">
      <formula>NOT(ISERROR(SEARCH("Maladie",OJ3)))</formula>
    </cfRule>
    <cfRule type="endsWith" dxfId="23892" priority="40374" stopIfTrue="1" operator="endsWith" text="AT">
      <formula>RIGHT(OJ3,LEN("AT"))="AT"</formula>
    </cfRule>
    <cfRule type="containsText" dxfId="23891" priority="40375" stopIfTrue="1" operator="containsText" text="Congés">
      <formula>NOT(ISERROR(SEARCH("Congés",OJ3)))</formula>
    </cfRule>
    <cfRule type="containsText" dxfId="23890" priority="40376" stopIfTrue="1" operator="containsText" text="RTT">
      <formula>NOT(ISERROR(SEARCH("RTT",OJ3)))</formula>
    </cfRule>
    <cfRule type="containsText" dxfId="23889" priority="40377" stopIfTrue="1" operator="containsText" text="REPOS">
      <formula>NOT(ISERROR(SEARCH("REPOS",OJ3)))</formula>
    </cfRule>
    <cfRule type="containsText" dxfId="23888" priority="40378" stopIfTrue="1" operator="containsText" text="FORMATION">
      <formula>NOT(ISERROR(SEARCH("FORMATION",OJ3)))</formula>
    </cfRule>
  </conditionalFormatting>
  <conditionalFormatting sqref="OJ3">
    <cfRule type="expression" dxfId="23887" priority="40363" stopIfTrue="1">
      <formula>WEEKDAY(OC$1)=1</formula>
    </cfRule>
    <cfRule type="expression" dxfId="23886" priority="40364" stopIfTrue="1">
      <formula>WEEKDAY(OC$1)=7</formula>
    </cfRule>
    <cfRule type="containsText" dxfId="23885" priority="40365" stopIfTrue="1" operator="containsText" text="Maladie">
      <formula>NOT(ISERROR(SEARCH("Maladie",OJ3)))</formula>
    </cfRule>
    <cfRule type="endsWith" dxfId="23884" priority="40366" stopIfTrue="1" operator="endsWith" text="AT">
      <formula>RIGHT(OJ3,LEN("AT"))="AT"</formula>
    </cfRule>
    <cfRule type="containsText" dxfId="23883" priority="40367" stopIfTrue="1" operator="containsText" text="Congés">
      <formula>NOT(ISERROR(SEARCH("Congés",OJ3)))</formula>
    </cfRule>
    <cfRule type="containsText" dxfId="23882" priority="40368" stopIfTrue="1" operator="containsText" text="RTT">
      <formula>NOT(ISERROR(SEARCH("RTT",OJ3)))</formula>
    </cfRule>
    <cfRule type="containsText" dxfId="23881" priority="40369" stopIfTrue="1" operator="containsText" text="REPOS">
      <formula>NOT(ISERROR(SEARCH("REPOS",OJ3)))</formula>
    </cfRule>
    <cfRule type="containsText" dxfId="23880" priority="40370" stopIfTrue="1" operator="containsText" text="FORMATION">
      <formula>NOT(ISERROR(SEARCH("FORMATION",OJ3)))</formula>
    </cfRule>
  </conditionalFormatting>
  <conditionalFormatting sqref="OJ3">
    <cfRule type="expression" dxfId="23879" priority="40355" stopIfTrue="1">
      <formula>WEEKDAY(OJ$1)=1</formula>
    </cfRule>
    <cfRule type="expression" dxfId="23878" priority="40356" stopIfTrue="1">
      <formula>WEEKDAY(OJ$1)=7</formula>
    </cfRule>
    <cfRule type="containsText" dxfId="23877" priority="40357" stopIfTrue="1" operator="containsText" text="Maladie">
      <formula>NOT(ISERROR(SEARCH("Maladie",OJ3)))</formula>
    </cfRule>
    <cfRule type="endsWith" dxfId="23876" priority="40358" stopIfTrue="1" operator="endsWith" text="AT">
      <formula>RIGHT(OJ3,LEN("AT"))="AT"</formula>
    </cfRule>
    <cfRule type="containsText" dxfId="23875" priority="40359" stopIfTrue="1" operator="containsText" text="Congés">
      <formula>NOT(ISERROR(SEARCH("Congés",OJ3)))</formula>
    </cfRule>
    <cfRule type="containsText" dxfId="23874" priority="40360" stopIfTrue="1" operator="containsText" text="RTT">
      <formula>NOT(ISERROR(SEARCH("RTT",OJ3)))</formula>
    </cfRule>
    <cfRule type="containsText" dxfId="23873" priority="40361" stopIfTrue="1" operator="containsText" text="FORMATION">
      <formula>NOT(ISERROR(SEARCH("FORMATION",OJ3)))</formula>
    </cfRule>
    <cfRule type="containsText" dxfId="23872" priority="40362" stopIfTrue="1" operator="containsText" text="REPOS">
      <formula>NOT(ISERROR(SEARCH("REPOS",OJ3)))</formula>
    </cfRule>
  </conditionalFormatting>
  <conditionalFormatting sqref="OJ3">
    <cfRule type="containsText" dxfId="23871" priority="40353" stopIfTrue="1" operator="containsText" text="RECUP DEBIT">
      <formula>NOT(ISERROR(SEARCH("RECUP DEBIT",OJ3)))</formula>
    </cfRule>
    <cfRule type="containsText" dxfId="23870" priority="40354" stopIfTrue="1" operator="containsText" text="Bonification">
      <formula>NOT(ISERROR(SEARCH("Bonification",OJ3)))</formula>
    </cfRule>
  </conditionalFormatting>
  <conditionalFormatting sqref="OJ3">
    <cfRule type="containsText" dxfId="23869" priority="40351" stopIfTrue="1" operator="containsText" text="RECUP DEBIT">
      <formula>NOT(ISERROR(SEARCH("RECUP DEBIT",OJ3)))</formula>
    </cfRule>
    <cfRule type="containsText" dxfId="23868" priority="40352" stopIfTrue="1" operator="containsText" text="Bonification">
      <formula>NOT(ISERROR(SEARCH("Bonification",OJ3)))</formula>
    </cfRule>
  </conditionalFormatting>
  <conditionalFormatting sqref="OJ3">
    <cfRule type="expression" dxfId="23867" priority="40343" stopIfTrue="1">
      <formula>WEEKDAY(OC$1)=1</formula>
    </cfRule>
    <cfRule type="expression" dxfId="23866" priority="40344" stopIfTrue="1">
      <formula>WEEKDAY(OC$1)=7</formula>
    </cfRule>
    <cfRule type="containsText" dxfId="23865" priority="40345" stopIfTrue="1" operator="containsText" text="Maladie">
      <formula>NOT(ISERROR(SEARCH("Maladie",OJ3)))</formula>
    </cfRule>
    <cfRule type="endsWith" dxfId="23864" priority="40346" stopIfTrue="1" operator="endsWith" text="AT">
      <formula>RIGHT(OJ3,LEN("AT"))="AT"</formula>
    </cfRule>
    <cfRule type="containsText" dxfId="23863" priority="40347" stopIfTrue="1" operator="containsText" text="Congés">
      <formula>NOT(ISERROR(SEARCH("Congés",OJ3)))</formula>
    </cfRule>
    <cfRule type="containsText" dxfId="23862" priority="40348" stopIfTrue="1" operator="containsText" text="RTT">
      <formula>NOT(ISERROR(SEARCH("RTT",OJ3)))</formula>
    </cfRule>
    <cfRule type="containsText" dxfId="23861" priority="40349" stopIfTrue="1" operator="containsText" text="REPOS">
      <formula>NOT(ISERROR(SEARCH("REPOS",OJ3)))</formula>
    </cfRule>
    <cfRule type="containsText" dxfId="23860" priority="40350" stopIfTrue="1" operator="containsText" text="FORMATION">
      <formula>NOT(ISERROR(SEARCH("FORMATION",OJ3)))</formula>
    </cfRule>
  </conditionalFormatting>
  <conditionalFormatting sqref="OJ3">
    <cfRule type="expression" dxfId="23859" priority="40335" stopIfTrue="1">
      <formula>WEEKDAY(OC$1)=1</formula>
    </cfRule>
    <cfRule type="expression" dxfId="23858" priority="40336" stopIfTrue="1">
      <formula>WEEKDAY(OC$1)=7</formula>
    </cfRule>
    <cfRule type="containsText" dxfId="23857" priority="40337" stopIfTrue="1" operator="containsText" text="Maladie">
      <formula>NOT(ISERROR(SEARCH("Maladie",OJ3)))</formula>
    </cfRule>
    <cfRule type="endsWith" dxfId="23856" priority="40338" stopIfTrue="1" operator="endsWith" text="AT">
      <formula>RIGHT(OJ3,LEN("AT"))="AT"</formula>
    </cfRule>
    <cfRule type="containsText" dxfId="23855" priority="40339" stopIfTrue="1" operator="containsText" text="Congés">
      <formula>NOT(ISERROR(SEARCH("Congés",OJ3)))</formula>
    </cfRule>
    <cfRule type="containsText" dxfId="23854" priority="40340" stopIfTrue="1" operator="containsText" text="RTT">
      <formula>NOT(ISERROR(SEARCH("RTT",OJ3)))</formula>
    </cfRule>
    <cfRule type="containsText" dxfId="23853" priority="40341" stopIfTrue="1" operator="containsText" text="REPOS">
      <formula>NOT(ISERROR(SEARCH("REPOS",OJ3)))</formula>
    </cfRule>
    <cfRule type="containsText" dxfId="23852" priority="40342" stopIfTrue="1" operator="containsText" text="FORMATION">
      <formula>NOT(ISERROR(SEARCH("FORMATION",OJ3)))</formula>
    </cfRule>
  </conditionalFormatting>
  <conditionalFormatting sqref="OE3">
    <cfRule type="expression" dxfId="23851" priority="40327" stopIfTrue="1">
      <formula>WEEKDAY(OE$1)=1</formula>
    </cfRule>
    <cfRule type="expression" dxfId="23850" priority="40328" stopIfTrue="1">
      <formula>WEEKDAY(OE$1)=7</formula>
    </cfRule>
    <cfRule type="containsText" dxfId="23849" priority="40329" stopIfTrue="1" operator="containsText" text="Maladie">
      <formula>NOT(ISERROR(SEARCH("Maladie",OE3)))</formula>
    </cfRule>
    <cfRule type="endsWith" dxfId="23848" priority="40330" stopIfTrue="1" operator="endsWith" text="AT">
      <formula>RIGHT(OE3,LEN("AT"))="AT"</formula>
    </cfRule>
    <cfRule type="containsText" dxfId="23847" priority="40331" stopIfTrue="1" operator="containsText" text="Congés">
      <formula>NOT(ISERROR(SEARCH("Congés",OE3)))</formula>
    </cfRule>
    <cfRule type="containsText" dxfId="23846" priority="40332" stopIfTrue="1" operator="containsText" text="RTT">
      <formula>NOT(ISERROR(SEARCH("RTT",OE3)))</formula>
    </cfRule>
    <cfRule type="containsText" dxfId="23845" priority="40333" stopIfTrue="1" operator="containsText" text="FORMATION">
      <formula>NOT(ISERROR(SEARCH("FORMATION",OE3)))</formula>
    </cfRule>
    <cfRule type="containsText" dxfId="23844" priority="40334" stopIfTrue="1" operator="containsText" text="REPOS">
      <formula>NOT(ISERROR(SEARCH("REPOS",OE3)))</formula>
    </cfRule>
  </conditionalFormatting>
  <conditionalFormatting sqref="OE3">
    <cfRule type="containsText" dxfId="23843" priority="40325" stopIfTrue="1" operator="containsText" text="RECUP DEBIT">
      <formula>NOT(ISERROR(SEARCH("RECUP DEBIT",OE3)))</formula>
    </cfRule>
    <cfRule type="containsText" dxfId="23842" priority="40326" stopIfTrue="1" operator="containsText" text="Bonification">
      <formula>NOT(ISERROR(SEARCH("Bonification",OE3)))</formula>
    </cfRule>
  </conditionalFormatting>
  <conditionalFormatting sqref="OH3">
    <cfRule type="expression" dxfId="23841" priority="40317" stopIfTrue="1">
      <formula>WEEKDAY(OH$1)=1</formula>
    </cfRule>
    <cfRule type="expression" dxfId="23840" priority="40318" stopIfTrue="1">
      <formula>WEEKDAY(OH$1)=7</formula>
    </cfRule>
    <cfRule type="containsText" dxfId="23839" priority="40319" stopIfTrue="1" operator="containsText" text="Maladie">
      <formula>NOT(ISERROR(SEARCH("Maladie",OH3)))</formula>
    </cfRule>
    <cfRule type="endsWith" dxfId="23838" priority="40320" stopIfTrue="1" operator="endsWith" text="AT">
      <formula>RIGHT(OH3,LEN("AT"))="AT"</formula>
    </cfRule>
    <cfRule type="containsText" dxfId="23837" priority="40321" stopIfTrue="1" operator="containsText" text="Congés">
      <formula>NOT(ISERROR(SEARCH("Congés",OH3)))</formula>
    </cfRule>
    <cfRule type="containsText" dxfId="23836" priority="40322" stopIfTrue="1" operator="containsText" text="RTT">
      <formula>NOT(ISERROR(SEARCH("RTT",OH3)))</formula>
    </cfRule>
    <cfRule type="containsText" dxfId="23835" priority="40323" stopIfTrue="1" operator="containsText" text="FORMATION">
      <formula>NOT(ISERROR(SEARCH("FORMATION",OH3)))</formula>
    </cfRule>
    <cfRule type="containsText" dxfId="23834" priority="40324" stopIfTrue="1" operator="containsText" text="REPOS">
      <formula>NOT(ISERROR(SEARCH("REPOS",OH3)))</formula>
    </cfRule>
  </conditionalFormatting>
  <conditionalFormatting sqref="OH3">
    <cfRule type="containsText" dxfId="23833" priority="40315" stopIfTrue="1" operator="containsText" text="RECUP DEBIT">
      <formula>NOT(ISERROR(SEARCH("RECUP DEBIT",OH3)))</formula>
    </cfRule>
    <cfRule type="containsText" dxfId="23832" priority="40316" stopIfTrue="1" operator="containsText" text="Bonification">
      <formula>NOT(ISERROR(SEARCH("Bonification",OH3)))</formula>
    </cfRule>
  </conditionalFormatting>
  <conditionalFormatting sqref="NK1">
    <cfRule type="expression" dxfId="23145" priority="39621" stopIfTrue="1">
      <formula>WEEKDAY(NK$1)=1</formula>
    </cfRule>
    <cfRule type="expression" dxfId="23144" priority="39622" stopIfTrue="1">
      <formula>WEEKDAY(NK$1)=7</formula>
    </cfRule>
    <cfRule type="containsText" dxfId="23143" priority="39623" stopIfTrue="1" operator="containsText" text="Maladie">
      <formula>NOT(ISERROR(SEARCH("Maladie",NK1)))</formula>
    </cfRule>
    <cfRule type="endsWith" dxfId="23142" priority="39624" stopIfTrue="1" operator="endsWith" text="AT">
      <formula>RIGHT(NK1,LEN("AT"))="AT"</formula>
    </cfRule>
    <cfRule type="containsText" dxfId="23141" priority="39625" stopIfTrue="1" operator="containsText" text="Congés">
      <formula>NOT(ISERROR(SEARCH("Congés",NK1)))</formula>
    </cfRule>
    <cfRule type="containsText" dxfId="23140" priority="39626" stopIfTrue="1" operator="containsText" text="RTT">
      <formula>NOT(ISERROR(SEARCH("RTT",NK1)))</formula>
    </cfRule>
    <cfRule type="containsText" dxfId="23139" priority="39627" stopIfTrue="1" operator="containsText" text="FORMATION">
      <formula>NOT(ISERROR(SEARCH("FORMATION",NK1)))</formula>
    </cfRule>
    <cfRule type="containsText" dxfId="23138" priority="39628" stopIfTrue="1" operator="containsText" text="REPOS">
      <formula>NOT(ISERROR(SEARCH("REPOS",NK1)))</formula>
    </cfRule>
  </conditionalFormatting>
  <conditionalFormatting sqref="NK1">
    <cfRule type="containsText" dxfId="23137" priority="39619" stopIfTrue="1" operator="containsText" text="RECUP DEBIT">
      <formula>NOT(ISERROR(SEARCH("RECUP DEBIT",NK1)))</formula>
    </cfRule>
    <cfRule type="containsText" dxfId="23136" priority="39620" stopIfTrue="1" operator="containsText" text="Bonification">
      <formula>NOT(ISERROR(SEARCH("Bonification",NK1)))</formula>
    </cfRule>
  </conditionalFormatting>
  <conditionalFormatting sqref="NK1">
    <cfRule type="containsText" dxfId="23135" priority="39617" stopIfTrue="1" operator="containsText" text="BONIFICATION">
      <formula>NOT(ISERROR(SEARCH("BONIFICATION",NK1)))</formula>
    </cfRule>
    <cfRule type="containsText" dxfId="23134" priority="39618" stopIfTrue="1" operator="containsText" text="RECUP DEBIT">
      <formula>NOT(ISERROR(SEARCH("RECUP DEBIT",NK1)))</formula>
    </cfRule>
  </conditionalFormatting>
  <conditionalFormatting sqref="NK1">
    <cfRule type="containsText" dxfId="23133" priority="39616" stopIfTrue="1" operator="containsText" text="ENFANT MALADE">
      <formula>NOT(ISERROR(SEARCH("ENFANT MALADE",NK1)))</formula>
    </cfRule>
  </conditionalFormatting>
  <conditionalFormatting sqref="NK3">
    <cfRule type="expression" dxfId="23041" priority="39517" stopIfTrue="1">
      <formula>WEEKDAY(NK$1)=1</formula>
    </cfRule>
    <cfRule type="expression" dxfId="23040" priority="39518" stopIfTrue="1">
      <formula>WEEKDAY(NK$1)=7</formula>
    </cfRule>
    <cfRule type="containsText" dxfId="23039" priority="39519" stopIfTrue="1" operator="containsText" text="Maladie">
      <formula>NOT(ISERROR(SEARCH("Maladie",NK3)))</formula>
    </cfRule>
    <cfRule type="endsWith" dxfId="23038" priority="39520" stopIfTrue="1" operator="endsWith" text="AT">
      <formula>RIGHT(NK3,LEN("AT"))="AT"</formula>
    </cfRule>
    <cfRule type="containsText" dxfId="23037" priority="39521" stopIfTrue="1" operator="containsText" text="Congés">
      <formula>NOT(ISERROR(SEARCH("Congés",NK3)))</formula>
    </cfRule>
    <cfRule type="containsText" dxfId="23036" priority="39522" stopIfTrue="1" operator="containsText" text="RTT">
      <formula>NOT(ISERROR(SEARCH("RTT",NK3)))</formula>
    </cfRule>
    <cfRule type="containsText" dxfId="23035" priority="39523" stopIfTrue="1" operator="containsText" text="FORMATION">
      <formula>NOT(ISERROR(SEARCH("FORMATION",NK3)))</formula>
    </cfRule>
    <cfRule type="containsText" dxfId="23034" priority="39524" stopIfTrue="1" operator="containsText" text="REPOS">
      <formula>NOT(ISERROR(SEARCH("REPOS",NK3)))</formula>
    </cfRule>
  </conditionalFormatting>
  <conditionalFormatting sqref="NK3">
    <cfRule type="containsText" dxfId="23033" priority="39515" stopIfTrue="1" operator="containsText" text="RECUP DEBIT">
      <formula>NOT(ISERROR(SEARCH("RECUP DEBIT",NK3)))</formula>
    </cfRule>
    <cfRule type="containsText" dxfId="23032" priority="39516" stopIfTrue="1" operator="containsText" text="Bonification">
      <formula>NOT(ISERROR(SEARCH("Bonification",NK3)))</formula>
    </cfRule>
  </conditionalFormatting>
  <conditionalFormatting sqref="NK3">
    <cfRule type="containsText" dxfId="23031" priority="39513" stopIfTrue="1" operator="containsText" text="BONIFICATION">
      <formula>NOT(ISERROR(SEARCH("BONIFICATION",NK3)))</formula>
    </cfRule>
    <cfRule type="containsText" dxfId="23030" priority="39514" stopIfTrue="1" operator="containsText" text="RECUP DEBIT">
      <formula>NOT(ISERROR(SEARCH("RECUP DEBIT",NK3)))</formula>
    </cfRule>
  </conditionalFormatting>
  <conditionalFormatting sqref="NK3">
    <cfRule type="containsText" dxfId="23029" priority="39512" stopIfTrue="1" operator="containsText" text="ENFANT MALADE">
      <formula>NOT(ISERROR(SEARCH("ENFANT MALADE",NK3)))</formula>
    </cfRule>
  </conditionalFormatting>
  <conditionalFormatting sqref="NK2">
    <cfRule type="expression" dxfId="23028" priority="39504" stopIfTrue="1">
      <formula>WEEKDAY(NK$1)=1</formula>
    </cfRule>
    <cfRule type="expression" dxfId="23027" priority="39505" stopIfTrue="1">
      <formula>WEEKDAY(NK$1)=7</formula>
    </cfRule>
    <cfRule type="containsText" dxfId="23026" priority="39506" stopIfTrue="1" operator="containsText" text="Maladie">
      <formula>NOT(ISERROR(SEARCH("Maladie",NK2)))</formula>
    </cfRule>
    <cfRule type="endsWith" dxfId="23025" priority="39507" stopIfTrue="1" operator="endsWith" text="AT">
      <formula>RIGHT(NK2,LEN("AT"))="AT"</formula>
    </cfRule>
    <cfRule type="containsText" dxfId="23024" priority="39508" stopIfTrue="1" operator="containsText" text="Congés">
      <formula>NOT(ISERROR(SEARCH("Congés",NK2)))</formula>
    </cfRule>
    <cfRule type="containsText" dxfId="23023" priority="39509" stopIfTrue="1" operator="containsText" text="RTT">
      <formula>NOT(ISERROR(SEARCH("RTT",NK2)))</formula>
    </cfRule>
    <cfRule type="containsText" dxfId="23022" priority="39510" stopIfTrue="1" operator="containsText" text="FORMATION">
      <formula>NOT(ISERROR(SEARCH("FORMATION",NK2)))</formula>
    </cfRule>
    <cfRule type="containsText" dxfId="23021" priority="39511" stopIfTrue="1" operator="containsText" text="REPOS">
      <formula>NOT(ISERROR(SEARCH("REPOS",NK2)))</formula>
    </cfRule>
  </conditionalFormatting>
  <conditionalFormatting sqref="NK2">
    <cfRule type="containsText" dxfId="23020" priority="39502" stopIfTrue="1" operator="containsText" text="RECUP DEBIT">
      <formula>NOT(ISERROR(SEARCH("RECUP DEBIT",NK2)))</formula>
    </cfRule>
    <cfRule type="containsText" dxfId="23019" priority="39503" stopIfTrue="1" operator="containsText" text="Bonification">
      <formula>NOT(ISERROR(SEARCH("Bonification",NK2)))</formula>
    </cfRule>
  </conditionalFormatting>
  <conditionalFormatting sqref="NK2">
    <cfRule type="containsText" dxfId="23018" priority="39500" stopIfTrue="1" operator="containsText" text="BONIFICATION">
      <formula>NOT(ISERROR(SEARCH("BONIFICATION",NK2)))</formula>
    </cfRule>
    <cfRule type="containsText" dxfId="23017" priority="39501" stopIfTrue="1" operator="containsText" text="RECUP DEBIT">
      <formula>NOT(ISERROR(SEARCH("RECUP DEBIT",NK2)))</formula>
    </cfRule>
  </conditionalFormatting>
  <conditionalFormatting sqref="NK2">
    <cfRule type="containsText" dxfId="23016" priority="39499" stopIfTrue="1" operator="containsText" text="ENFANT MALADE">
      <formula>NOT(ISERROR(SEARCH("ENFANT MALADE",NK2)))</formula>
    </cfRule>
  </conditionalFormatting>
  <conditionalFormatting sqref="K1:NJ1">
    <cfRule type="expression" dxfId="23002" priority="39477" stopIfTrue="1">
      <formula>WEEKDAY(K$1)=1</formula>
    </cfRule>
    <cfRule type="expression" dxfId="23001" priority="39478" stopIfTrue="1">
      <formula>WEEKDAY(K$1)=7</formula>
    </cfRule>
    <cfRule type="containsText" dxfId="23000" priority="39479" stopIfTrue="1" operator="containsText" text="Maladie">
      <formula>NOT(ISERROR(SEARCH("Maladie",K1)))</formula>
    </cfRule>
    <cfRule type="endsWith" dxfId="22999" priority="39480" stopIfTrue="1" operator="endsWith" text="AT">
      <formula>RIGHT(K1,LEN("AT"))="AT"</formula>
    </cfRule>
    <cfRule type="containsText" dxfId="22998" priority="39481" stopIfTrue="1" operator="containsText" text="Congés">
      <formula>NOT(ISERROR(SEARCH("Congés",K1)))</formula>
    </cfRule>
    <cfRule type="containsText" dxfId="22997" priority="39482" stopIfTrue="1" operator="containsText" text="RTT">
      <formula>NOT(ISERROR(SEARCH("RTT",K1)))</formula>
    </cfRule>
    <cfRule type="containsText" dxfId="22996" priority="39483" stopIfTrue="1" operator="containsText" text="FORMATION">
      <formula>NOT(ISERROR(SEARCH("FORMATION",K1)))</formula>
    </cfRule>
    <cfRule type="containsText" dxfId="22995" priority="39484" stopIfTrue="1" operator="containsText" text="REPOS">
      <formula>NOT(ISERROR(SEARCH("REPOS",K1)))</formula>
    </cfRule>
  </conditionalFormatting>
  <conditionalFormatting sqref="K1:NJ1">
    <cfRule type="containsText" dxfId="22994" priority="39475" stopIfTrue="1" operator="containsText" text="RECUP DEBIT">
      <formula>NOT(ISERROR(SEARCH("RECUP DEBIT",K1)))</formula>
    </cfRule>
    <cfRule type="containsText" dxfId="22993" priority="39476" stopIfTrue="1" operator="containsText" text="Bonification">
      <formula>NOT(ISERROR(SEARCH("Bonification",K1)))</formula>
    </cfRule>
  </conditionalFormatting>
  <conditionalFormatting sqref="K1:NJ1">
    <cfRule type="containsText" dxfId="22992" priority="39473" stopIfTrue="1" operator="containsText" text="BONIFICATION">
      <formula>NOT(ISERROR(SEARCH("BONIFICATION",K1)))</formula>
    </cfRule>
    <cfRule type="containsText" dxfId="22991" priority="39474" stopIfTrue="1" operator="containsText" text="RECUP DEBIT">
      <formula>NOT(ISERROR(SEARCH("RECUP DEBIT",K1)))</formula>
    </cfRule>
  </conditionalFormatting>
  <conditionalFormatting sqref="K1:NJ1">
    <cfRule type="containsText" dxfId="22990" priority="39472" stopIfTrue="1" operator="containsText" text="ENFANT MALADE">
      <formula>NOT(ISERROR(SEARCH("ENFANT MALADE",K1)))</formula>
    </cfRule>
  </conditionalFormatting>
  <conditionalFormatting sqref="K2:N2">
    <cfRule type="expression" dxfId="22976" priority="39451" stopIfTrue="1">
      <formula>WEEKDAY(K$1)=1</formula>
    </cfRule>
    <cfRule type="expression" dxfId="22975" priority="39452" stopIfTrue="1">
      <formula>WEEKDAY(K$1)=7</formula>
    </cfRule>
    <cfRule type="containsText" dxfId="22974" priority="39453" stopIfTrue="1" operator="containsText" text="Maladie">
      <formula>NOT(ISERROR(SEARCH("Maladie",K2)))</formula>
    </cfRule>
    <cfRule type="endsWith" dxfId="22973" priority="39454" stopIfTrue="1" operator="endsWith" text="AT">
      <formula>RIGHT(K2,LEN("AT"))="AT"</formula>
    </cfRule>
    <cfRule type="containsText" dxfId="22972" priority="39455" stopIfTrue="1" operator="containsText" text="Congés">
      <formula>NOT(ISERROR(SEARCH("Congés",K2)))</formula>
    </cfRule>
    <cfRule type="containsText" dxfId="22971" priority="39456" stopIfTrue="1" operator="containsText" text="RTT">
      <formula>NOT(ISERROR(SEARCH("RTT",K2)))</formula>
    </cfRule>
    <cfRule type="containsText" dxfId="22970" priority="39457" stopIfTrue="1" operator="containsText" text="FORMATION">
      <formula>NOT(ISERROR(SEARCH("FORMATION",K2)))</formula>
    </cfRule>
    <cfRule type="containsText" dxfId="22969" priority="39458" stopIfTrue="1" operator="containsText" text="REPOS">
      <formula>NOT(ISERROR(SEARCH("REPOS",K2)))</formula>
    </cfRule>
  </conditionalFormatting>
  <conditionalFormatting sqref="K2:N2">
    <cfRule type="containsText" dxfId="22968" priority="39449" stopIfTrue="1" operator="containsText" text="RECUP DEBIT">
      <formula>NOT(ISERROR(SEARCH("RECUP DEBIT",K2)))</formula>
    </cfRule>
    <cfRule type="containsText" dxfId="22967" priority="39450" stopIfTrue="1" operator="containsText" text="Bonification">
      <formula>NOT(ISERROR(SEARCH("Bonification",K2)))</formula>
    </cfRule>
  </conditionalFormatting>
  <conditionalFormatting sqref="K2:N2">
    <cfRule type="containsText" dxfId="22966" priority="39447" stopIfTrue="1" operator="containsText" text="BONIFICATION">
      <formula>NOT(ISERROR(SEARCH("BONIFICATION",K2)))</formula>
    </cfRule>
    <cfRule type="containsText" dxfId="22965" priority="39448" stopIfTrue="1" operator="containsText" text="RECUP DEBIT">
      <formula>NOT(ISERROR(SEARCH("RECUP DEBIT",K2)))</formula>
    </cfRule>
  </conditionalFormatting>
  <conditionalFormatting sqref="K2:N2">
    <cfRule type="containsText" dxfId="22964" priority="39446" stopIfTrue="1" operator="containsText" text="ENFANT MALADE">
      <formula>NOT(ISERROR(SEARCH("ENFANT MALADE",K2)))</formula>
    </cfRule>
  </conditionalFormatting>
  <conditionalFormatting sqref="M2:N2">
    <cfRule type="expression" dxfId="22963" priority="39438" stopIfTrue="1">
      <formula>WEEKDAY(M$1)=1</formula>
    </cfRule>
    <cfRule type="expression" dxfId="22962" priority="39439" stopIfTrue="1">
      <formula>WEEKDAY(M$1)=7</formula>
    </cfRule>
    <cfRule type="containsText" dxfId="22961" priority="39440" stopIfTrue="1" operator="containsText" text="Maladie">
      <formula>NOT(ISERROR(SEARCH("Maladie",M2)))</formula>
    </cfRule>
    <cfRule type="endsWith" dxfId="22960" priority="39441" stopIfTrue="1" operator="endsWith" text="AT">
      <formula>RIGHT(M2,LEN("AT"))="AT"</formula>
    </cfRule>
    <cfRule type="containsText" dxfId="22959" priority="39442" stopIfTrue="1" operator="containsText" text="Congés">
      <formula>NOT(ISERROR(SEARCH("Congés",M2)))</formula>
    </cfRule>
    <cfRule type="containsText" dxfId="22958" priority="39443" stopIfTrue="1" operator="containsText" text="RTT">
      <formula>NOT(ISERROR(SEARCH("RTT",M2)))</formula>
    </cfRule>
    <cfRule type="containsText" dxfId="22957" priority="39444" stopIfTrue="1" operator="containsText" text="FORMATION">
      <formula>NOT(ISERROR(SEARCH("FORMATION",M2)))</formula>
    </cfRule>
    <cfRule type="containsText" dxfId="22956" priority="39445" stopIfTrue="1" operator="containsText" text="REPOS">
      <formula>NOT(ISERROR(SEARCH("REPOS",M2)))</formula>
    </cfRule>
  </conditionalFormatting>
  <conditionalFormatting sqref="M2:N2">
    <cfRule type="containsText" dxfId="22955" priority="39436" stopIfTrue="1" operator="containsText" text="RECUP DEBIT">
      <formula>NOT(ISERROR(SEARCH("RECUP DEBIT",M2)))</formula>
    </cfRule>
    <cfRule type="containsText" dxfId="22954" priority="39437" stopIfTrue="1" operator="containsText" text="Bonification">
      <formula>NOT(ISERROR(SEARCH("Bonification",M2)))</formula>
    </cfRule>
  </conditionalFormatting>
  <conditionalFormatting sqref="M2:N2">
    <cfRule type="containsText" dxfId="22953" priority="39434" stopIfTrue="1" operator="containsText" text="BONIFICATION">
      <formula>NOT(ISERROR(SEARCH("BONIFICATION",M2)))</formula>
    </cfRule>
    <cfRule type="containsText" dxfId="22952" priority="39435" stopIfTrue="1" operator="containsText" text="RECUP DEBIT">
      <formula>NOT(ISERROR(SEARCH("RECUP DEBIT",M2)))</formula>
    </cfRule>
  </conditionalFormatting>
  <conditionalFormatting sqref="M2:N2">
    <cfRule type="containsText" dxfId="22951" priority="39433" stopIfTrue="1" operator="containsText" text="ENFANT MALADE">
      <formula>NOT(ISERROR(SEARCH("ENFANT MALADE",M2)))</formula>
    </cfRule>
  </conditionalFormatting>
  <conditionalFormatting sqref="M2:N2">
    <cfRule type="containsText" dxfId="22950" priority="39431" stopIfTrue="1" operator="containsText" text="RECUP DEBIT">
      <formula>NOT(ISERROR(SEARCH("RECUP DEBIT",M2)))</formula>
    </cfRule>
    <cfRule type="containsText" dxfId="22949" priority="39432" stopIfTrue="1" operator="containsText" text="Bonification">
      <formula>NOT(ISERROR(SEARCH("Bonification",M2)))</formula>
    </cfRule>
  </conditionalFormatting>
  <conditionalFormatting sqref="M2:N2">
    <cfRule type="expression" dxfId="22948" priority="39423" stopIfTrue="1">
      <formula>WEEKDAY(F$1)=1</formula>
    </cfRule>
    <cfRule type="expression" dxfId="22947" priority="39424" stopIfTrue="1">
      <formula>WEEKDAY(F$1)=7</formula>
    </cfRule>
    <cfRule type="containsText" dxfId="22946" priority="39425" stopIfTrue="1" operator="containsText" text="Maladie">
      <formula>NOT(ISERROR(SEARCH("Maladie",M2)))</formula>
    </cfRule>
    <cfRule type="endsWith" dxfId="22945" priority="39426" stopIfTrue="1" operator="endsWith" text="AT">
      <formula>RIGHT(M2,LEN("AT"))="AT"</formula>
    </cfRule>
    <cfRule type="containsText" dxfId="22944" priority="39427" stopIfTrue="1" operator="containsText" text="Congés">
      <formula>NOT(ISERROR(SEARCH("Congés",M2)))</formula>
    </cfRule>
    <cfRule type="containsText" dxfId="22943" priority="39428" stopIfTrue="1" operator="containsText" text="RTT">
      <formula>NOT(ISERROR(SEARCH("RTT",M2)))</formula>
    </cfRule>
    <cfRule type="containsText" dxfId="22942" priority="39429" stopIfTrue="1" operator="containsText" text="REPOS">
      <formula>NOT(ISERROR(SEARCH("REPOS",M2)))</formula>
    </cfRule>
    <cfRule type="containsText" dxfId="22941" priority="39430" stopIfTrue="1" operator="containsText" text="FORMATION">
      <formula>NOT(ISERROR(SEARCH("FORMATION",M2)))</formula>
    </cfRule>
  </conditionalFormatting>
  <conditionalFormatting sqref="M2:N2">
    <cfRule type="containsText" dxfId="22940" priority="39421" stopIfTrue="1" operator="containsText" text="RECUP DEBIT">
      <formula>NOT(ISERROR(SEARCH("RECUP DEBIT",M2)))</formula>
    </cfRule>
    <cfRule type="containsText" dxfId="22939" priority="39422" stopIfTrue="1" operator="containsText" text="Bonification">
      <formula>NOT(ISERROR(SEARCH("Bonification",M2)))</formula>
    </cfRule>
  </conditionalFormatting>
  <conditionalFormatting sqref="M2:N2">
    <cfRule type="expression" dxfId="22938" priority="39413" stopIfTrue="1">
      <formula>WEEKDAY(F$1)=1</formula>
    </cfRule>
    <cfRule type="expression" dxfId="22937" priority="39414" stopIfTrue="1">
      <formula>WEEKDAY(F$1)=7</formula>
    </cfRule>
    <cfRule type="containsText" dxfId="22936" priority="39415" stopIfTrue="1" operator="containsText" text="Maladie">
      <formula>NOT(ISERROR(SEARCH("Maladie",M2)))</formula>
    </cfRule>
    <cfRule type="endsWith" dxfId="22935" priority="39416" stopIfTrue="1" operator="endsWith" text="AT">
      <formula>RIGHT(M2,LEN("AT"))="AT"</formula>
    </cfRule>
    <cfRule type="containsText" dxfId="22934" priority="39417" stopIfTrue="1" operator="containsText" text="Congés">
      <formula>NOT(ISERROR(SEARCH("Congés",M2)))</formula>
    </cfRule>
    <cfRule type="containsText" dxfId="22933" priority="39418" stopIfTrue="1" operator="containsText" text="RTT">
      <formula>NOT(ISERROR(SEARCH("RTT",M2)))</formula>
    </cfRule>
    <cfRule type="containsText" dxfId="22932" priority="39419" stopIfTrue="1" operator="containsText" text="REPOS">
      <formula>NOT(ISERROR(SEARCH("REPOS",M2)))</formula>
    </cfRule>
    <cfRule type="containsText" dxfId="22931" priority="39420" stopIfTrue="1" operator="containsText" text="FORMATION">
      <formula>NOT(ISERROR(SEARCH("FORMATION",M2)))</formula>
    </cfRule>
  </conditionalFormatting>
  <conditionalFormatting sqref="K3:N3">
    <cfRule type="expression" dxfId="22930" priority="39359" stopIfTrue="1">
      <formula>WEEKDAY(K$1)=1</formula>
    </cfRule>
    <cfRule type="expression" dxfId="22929" priority="39360" stopIfTrue="1">
      <formula>WEEKDAY(K$1)=7</formula>
    </cfRule>
    <cfRule type="containsText" dxfId="22928" priority="39361" stopIfTrue="1" operator="containsText" text="Maladie">
      <formula>NOT(ISERROR(SEARCH("Maladie",K3)))</formula>
    </cfRule>
    <cfRule type="endsWith" dxfId="22927" priority="39362" stopIfTrue="1" operator="endsWith" text="AT">
      <formula>RIGHT(K3,LEN("AT"))="AT"</formula>
    </cfRule>
    <cfRule type="containsText" dxfId="22926" priority="39363" stopIfTrue="1" operator="containsText" text="Congés">
      <formula>NOT(ISERROR(SEARCH("Congés",K3)))</formula>
    </cfRule>
    <cfRule type="containsText" dxfId="22925" priority="39364" stopIfTrue="1" operator="containsText" text="RTT">
      <formula>NOT(ISERROR(SEARCH("RTT",K3)))</formula>
    </cfRule>
    <cfRule type="containsText" dxfId="22924" priority="39365" stopIfTrue="1" operator="containsText" text="FORMATION">
      <formula>NOT(ISERROR(SEARCH("FORMATION",K3)))</formula>
    </cfRule>
    <cfRule type="containsText" dxfId="22923" priority="39366" stopIfTrue="1" operator="containsText" text="REPOS">
      <formula>NOT(ISERROR(SEARCH("REPOS",K3)))</formula>
    </cfRule>
  </conditionalFormatting>
  <conditionalFormatting sqref="K3:N3">
    <cfRule type="containsText" dxfId="22922" priority="39357" stopIfTrue="1" operator="containsText" text="RECUP DEBIT">
      <formula>NOT(ISERROR(SEARCH("RECUP DEBIT",K3)))</formula>
    </cfRule>
    <cfRule type="containsText" dxfId="22921" priority="39358" stopIfTrue="1" operator="containsText" text="Bonification">
      <formula>NOT(ISERROR(SEARCH("Bonification",K3)))</formula>
    </cfRule>
  </conditionalFormatting>
  <conditionalFormatting sqref="K3:N3">
    <cfRule type="containsText" dxfId="22920" priority="39355" stopIfTrue="1" operator="containsText" text="BONIFICATION">
      <formula>NOT(ISERROR(SEARCH("BONIFICATION",K3)))</formula>
    </cfRule>
    <cfRule type="containsText" dxfId="22919" priority="39356" stopIfTrue="1" operator="containsText" text="RECUP DEBIT">
      <formula>NOT(ISERROR(SEARCH("RECUP DEBIT",K3)))</formula>
    </cfRule>
  </conditionalFormatting>
  <conditionalFormatting sqref="K3:N3">
    <cfRule type="containsText" dxfId="22918" priority="39354" stopIfTrue="1" operator="containsText" text="ENFANT MALADE">
      <formula>NOT(ISERROR(SEARCH("ENFANT MALADE",K3)))</formula>
    </cfRule>
  </conditionalFormatting>
  <conditionalFormatting sqref="M3:N3">
    <cfRule type="containsText" dxfId="22917" priority="39352" stopIfTrue="1" operator="containsText" text="RECUP DEBIT">
      <formula>NOT(ISERROR(SEARCH("RECUP DEBIT",M3)))</formula>
    </cfRule>
    <cfRule type="containsText" dxfId="22916" priority="39353" stopIfTrue="1" operator="containsText" text="Bonification">
      <formula>NOT(ISERROR(SEARCH("Bonification",M3)))</formula>
    </cfRule>
  </conditionalFormatting>
  <conditionalFormatting sqref="M3:N3">
    <cfRule type="expression" dxfId="22915" priority="39344" stopIfTrue="1">
      <formula>WEEKDAY(F$1)=1</formula>
    </cfRule>
    <cfRule type="expression" dxfId="22914" priority="39345" stopIfTrue="1">
      <formula>WEEKDAY(F$1)=7</formula>
    </cfRule>
    <cfRule type="containsText" dxfId="22913" priority="39346" stopIfTrue="1" operator="containsText" text="Maladie">
      <formula>NOT(ISERROR(SEARCH("Maladie",M3)))</formula>
    </cfRule>
    <cfRule type="endsWith" dxfId="22912" priority="39347" stopIfTrue="1" operator="endsWith" text="AT">
      <formula>RIGHT(M3,LEN("AT"))="AT"</formula>
    </cfRule>
    <cfRule type="containsText" dxfId="22911" priority="39348" stopIfTrue="1" operator="containsText" text="Congés">
      <formula>NOT(ISERROR(SEARCH("Congés",M3)))</formula>
    </cfRule>
    <cfRule type="containsText" dxfId="22910" priority="39349" stopIfTrue="1" operator="containsText" text="RTT">
      <formula>NOT(ISERROR(SEARCH("RTT",M3)))</formula>
    </cfRule>
    <cfRule type="containsText" dxfId="22909" priority="39350" stopIfTrue="1" operator="containsText" text="REPOS">
      <formula>NOT(ISERROR(SEARCH("REPOS",M3)))</formula>
    </cfRule>
    <cfRule type="containsText" dxfId="22908" priority="39351" stopIfTrue="1" operator="containsText" text="FORMATION">
      <formula>NOT(ISERROR(SEARCH("FORMATION",M3)))</formula>
    </cfRule>
  </conditionalFormatting>
  <conditionalFormatting sqref="N3">
    <cfRule type="expression" dxfId="22907" priority="39336" stopIfTrue="1">
      <formula>WEEKDAY(G$1)=1</formula>
    </cfRule>
    <cfRule type="expression" dxfId="22906" priority="39337" stopIfTrue="1">
      <formula>WEEKDAY(G$1)=7</formula>
    </cfRule>
    <cfRule type="containsText" dxfId="22905" priority="39338" stopIfTrue="1" operator="containsText" text="Maladie">
      <formula>NOT(ISERROR(SEARCH("Maladie",N3)))</formula>
    </cfRule>
    <cfRule type="endsWith" dxfId="22904" priority="39339" stopIfTrue="1" operator="endsWith" text="AT">
      <formula>RIGHT(N3,LEN("AT"))="AT"</formula>
    </cfRule>
    <cfRule type="containsText" dxfId="22903" priority="39340" stopIfTrue="1" operator="containsText" text="Congés">
      <formula>NOT(ISERROR(SEARCH("Congés",N3)))</formula>
    </cfRule>
    <cfRule type="containsText" dxfId="22902" priority="39341" stopIfTrue="1" operator="containsText" text="RTT">
      <formula>NOT(ISERROR(SEARCH("RTT",N3)))</formula>
    </cfRule>
    <cfRule type="containsText" dxfId="22901" priority="39342" stopIfTrue="1" operator="containsText" text="REPOS">
      <formula>NOT(ISERROR(SEARCH("REPOS",N3)))</formula>
    </cfRule>
    <cfRule type="containsText" dxfId="22900" priority="39343" stopIfTrue="1" operator="containsText" text="FORMATION">
      <formula>NOT(ISERROR(SEARCH("FORMATION",N3)))</formula>
    </cfRule>
  </conditionalFormatting>
  <conditionalFormatting sqref="N3">
    <cfRule type="containsText" dxfId="22899" priority="39334" stopIfTrue="1" operator="containsText" text="RECUP DEBIT">
      <formula>NOT(ISERROR(SEARCH("RECUP DEBIT",N3)))</formula>
    </cfRule>
    <cfRule type="containsText" dxfId="22898" priority="39335" stopIfTrue="1" operator="containsText" text="Bonification">
      <formula>NOT(ISERROR(SEARCH("Bonification",N3)))</formula>
    </cfRule>
  </conditionalFormatting>
  <conditionalFormatting sqref="N3">
    <cfRule type="containsText" dxfId="22897" priority="39332" stopIfTrue="1" operator="containsText" text="RECUP DEBIT">
      <formula>NOT(ISERROR(SEARCH("RECUP DEBIT",N3)))</formula>
    </cfRule>
    <cfRule type="containsText" dxfId="22896" priority="39333" stopIfTrue="1" operator="containsText" text="Bonification">
      <formula>NOT(ISERROR(SEARCH("Bonification",N3)))</formula>
    </cfRule>
  </conditionalFormatting>
  <conditionalFormatting sqref="N3">
    <cfRule type="expression" dxfId="22895" priority="39324" stopIfTrue="1">
      <formula>WEEKDAY(G$1)=1</formula>
    </cfRule>
    <cfRule type="expression" dxfId="22894" priority="39325" stopIfTrue="1">
      <formula>WEEKDAY(G$1)=7</formula>
    </cfRule>
    <cfRule type="containsText" dxfId="22893" priority="39326" stopIfTrue="1" operator="containsText" text="Maladie">
      <formula>NOT(ISERROR(SEARCH("Maladie",N3)))</formula>
    </cfRule>
    <cfRule type="endsWith" dxfId="22892" priority="39327" stopIfTrue="1" operator="endsWith" text="AT">
      <formula>RIGHT(N3,LEN("AT"))="AT"</formula>
    </cfRule>
    <cfRule type="containsText" dxfId="22891" priority="39328" stopIfTrue="1" operator="containsText" text="Congés">
      <formula>NOT(ISERROR(SEARCH("Congés",N3)))</formula>
    </cfRule>
    <cfRule type="containsText" dxfId="22890" priority="39329" stopIfTrue="1" operator="containsText" text="RTT">
      <formula>NOT(ISERROR(SEARCH("RTT",N3)))</formula>
    </cfRule>
    <cfRule type="containsText" dxfId="22889" priority="39330" stopIfTrue="1" operator="containsText" text="REPOS">
      <formula>NOT(ISERROR(SEARCH("REPOS",N3)))</formula>
    </cfRule>
    <cfRule type="containsText" dxfId="22888" priority="39331" stopIfTrue="1" operator="containsText" text="FORMATION">
      <formula>NOT(ISERROR(SEARCH("FORMATION",N3)))</formula>
    </cfRule>
  </conditionalFormatting>
  <conditionalFormatting sqref="N3">
    <cfRule type="expression" dxfId="22887" priority="39316" stopIfTrue="1">
      <formula>WEEKDAY(G$1)=1</formula>
    </cfRule>
    <cfRule type="expression" dxfId="22886" priority="39317" stopIfTrue="1">
      <formula>WEEKDAY(G$1)=7</formula>
    </cfRule>
    <cfRule type="containsText" dxfId="22885" priority="39318" stopIfTrue="1" operator="containsText" text="Maladie">
      <formula>NOT(ISERROR(SEARCH("Maladie",N3)))</formula>
    </cfRule>
    <cfRule type="endsWith" dxfId="22884" priority="39319" stopIfTrue="1" operator="endsWith" text="AT">
      <formula>RIGHT(N3,LEN("AT"))="AT"</formula>
    </cfRule>
    <cfRule type="containsText" dxfId="22883" priority="39320" stopIfTrue="1" operator="containsText" text="Congés">
      <formula>NOT(ISERROR(SEARCH("Congés",N3)))</formula>
    </cfRule>
    <cfRule type="containsText" dxfId="22882" priority="39321" stopIfTrue="1" operator="containsText" text="RTT">
      <formula>NOT(ISERROR(SEARCH("RTT",N3)))</formula>
    </cfRule>
    <cfRule type="containsText" dxfId="22881" priority="39322" stopIfTrue="1" operator="containsText" text="REPOS">
      <formula>NOT(ISERROR(SEARCH("REPOS",N3)))</formula>
    </cfRule>
    <cfRule type="containsText" dxfId="22880" priority="39323" stopIfTrue="1" operator="containsText" text="FORMATION">
      <formula>NOT(ISERROR(SEARCH("FORMATION",N3)))</formula>
    </cfRule>
  </conditionalFormatting>
  <conditionalFormatting sqref="N3">
    <cfRule type="expression" dxfId="22879" priority="39308" stopIfTrue="1">
      <formula>WEEKDAY(N$1)=1</formula>
    </cfRule>
    <cfRule type="expression" dxfId="22878" priority="39309" stopIfTrue="1">
      <formula>WEEKDAY(N$1)=7</formula>
    </cfRule>
    <cfRule type="containsText" dxfId="22877" priority="39310" stopIfTrue="1" operator="containsText" text="Maladie">
      <formula>NOT(ISERROR(SEARCH("Maladie",N3)))</formula>
    </cfRule>
    <cfRule type="endsWith" dxfId="22876" priority="39311" stopIfTrue="1" operator="endsWith" text="AT">
      <formula>RIGHT(N3,LEN("AT"))="AT"</formula>
    </cfRule>
    <cfRule type="containsText" dxfId="22875" priority="39312" stopIfTrue="1" operator="containsText" text="Congés">
      <formula>NOT(ISERROR(SEARCH("Congés",N3)))</formula>
    </cfRule>
    <cfRule type="containsText" dxfId="22874" priority="39313" stopIfTrue="1" operator="containsText" text="RTT">
      <formula>NOT(ISERROR(SEARCH("RTT",N3)))</formula>
    </cfRule>
    <cfRule type="containsText" dxfId="22873" priority="39314" stopIfTrue="1" operator="containsText" text="FORMATION">
      <formula>NOT(ISERROR(SEARCH("FORMATION",N3)))</formula>
    </cfRule>
    <cfRule type="containsText" dxfId="22872" priority="39315" stopIfTrue="1" operator="containsText" text="REPOS">
      <formula>NOT(ISERROR(SEARCH("REPOS",N3)))</formula>
    </cfRule>
  </conditionalFormatting>
  <conditionalFormatting sqref="N3">
    <cfRule type="containsText" dxfId="22871" priority="39306" stopIfTrue="1" operator="containsText" text="RECUP DEBIT">
      <formula>NOT(ISERROR(SEARCH("RECUP DEBIT",N3)))</formula>
    </cfRule>
    <cfRule type="containsText" dxfId="22870" priority="39307" stopIfTrue="1" operator="containsText" text="Bonification">
      <formula>NOT(ISERROR(SEARCH("Bonification",N3)))</formula>
    </cfRule>
  </conditionalFormatting>
  <conditionalFormatting sqref="N3">
    <cfRule type="containsText" dxfId="22869" priority="39304" stopIfTrue="1" operator="containsText" text="RECUP DEBIT">
      <formula>NOT(ISERROR(SEARCH("RECUP DEBIT",N3)))</formula>
    </cfRule>
    <cfRule type="containsText" dxfId="22868" priority="39305" stopIfTrue="1" operator="containsText" text="Bonification">
      <formula>NOT(ISERROR(SEARCH("Bonification",N3)))</formula>
    </cfRule>
  </conditionalFormatting>
  <conditionalFormatting sqref="N3">
    <cfRule type="expression" dxfId="22867" priority="39296" stopIfTrue="1">
      <formula>WEEKDAY(G$1)=1</formula>
    </cfRule>
    <cfRule type="expression" dxfId="22866" priority="39297" stopIfTrue="1">
      <formula>WEEKDAY(G$1)=7</formula>
    </cfRule>
    <cfRule type="containsText" dxfId="22865" priority="39298" stopIfTrue="1" operator="containsText" text="Maladie">
      <formula>NOT(ISERROR(SEARCH("Maladie",N3)))</formula>
    </cfRule>
    <cfRule type="endsWith" dxfId="22864" priority="39299" stopIfTrue="1" operator="endsWith" text="AT">
      <formula>RIGHT(N3,LEN("AT"))="AT"</formula>
    </cfRule>
    <cfRule type="containsText" dxfId="22863" priority="39300" stopIfTrue="1" operator="containsText" text="Congés">
      <formula>NOT(ISERROR(SEARCH("Congés",N3)))</formula>
    </cfRule>
    <cfRule type="containsText" dxfId="22862" priority="39301" stopIfTrue="1" operator="containsText" text="RTT">
      <formula>NOT(ISERROR(SEARCH("RTT",N3)))</formula>
    </cfRule>
    <cfRule type="containsText" dxfId="22861" priority="39302" stopIfTrue="1" operator="containsText" text="REPOS">
      <formula>NOT(ISERROR(SEARCH("REPOS",N3)))</formula>
    </cfRule>
    <cfRule type="containsText" dxfId="22860" priority="39303" stopIfTrue="1" operator="containsText" text="FORMATION">
      <formula>NOT(ISERROR(SEARCH("FORMATION",N3)))</formula>
    </cfRule>
  </conditionalFormatting>
  <conditionalFormatting sqref="N3">
    <cfRule type="expression" dxfId="22859" priority="39288" stopIfTrue="1">
      <formula>WEEKDAY(G$1)=1</formula>
    </cfRule>
    <cfRule type="expression" dxfId="22858" priority="39289" stopIfTrue="1">
      <formula>WEEKDAY(G$1)=7</formula>
    </cfRule>
    <cfRule type="containsText" dxfId="22857" priority="39290" stopIfTrue="1" operator="containsText" text="Maladie">
      <formula>NOT(ISERROR(SEARCH("Maladie",N3)))</formula>
    </cfRule>
    <cfRule type="endsWith" dxfId="22856" priority="39291" stopIfTrue="1" operator="endsWith" text="AT">
      <formula>RIGHT(N3,LEN("AT"))="AT"</formula>
    </cfRule>
    <cfRule type="containsText" dxfId="22855" priority="39292" stopIfTrue="1" operator="containsText" text="Congés">
      <formula>NOT(ISERROR(SEARCH("Congés",N3)))</formula>
    </cfRule>
    <cfRule type="containsText" dxfId="22854" priority="39293" stopIfTrue="1" operator="containsText" text="RTT">
      <formula>NOT(ISERROR(SEARCH("RTT",N3)))</formula>
    </cfRule>
    <cfRule type="containsText" dxfId="22853" priority="39294" stopIfTrue="1" operator="containsText" text="REPOS">
      <formula>NOT(ISERROR(SEARCH("REPOS",N3)))</formula>
    </cfRule>
    <cfRule type="containsText" dxfId="22852" priority="39295" stopIfTrue="1" operator="containsText" text="FORMATION">
      <formula>NOT(ISERROR(SEARCH("FORMATION",N3)))</formula>
    </cfRule>
  </conditionalFormatting>
  <conditionalFormatting sqref="L3">
    <cfRule type="expression" dxfId="22851" priority="39280" stopIfTrue="1">
      <formula>WEEKDAY(L$1)=1</formula>
    </cfRule>
    <cfRule type="expression" dxfId="22850" priority="39281" stopIfTrue="1">
      <formula>WEEKDAY(L$1)=7</formula>
    </cfRule>
    <cfRule type="containsText" dxfId="22849" priority="39282" stopIfTrue="1" operator="containsText" text="Maladie">
      <formula>NOT(ISERROR(SEARCH("Maladie",L3)))</formula>
    </cfRule>
    <cfRule type="endsWith" dxfId="22848" priority="39283" stopIfTrue="1" operator="endsWith" text="AT">
      <formula>RIGHT(L3,LEN("AT"))="AT"</formula>
    </cfRule>
    <cfRule type="containsText" dxfId="22847" priority="39284" stopIfTrue="1" operator="containsText" text="Congés">
      <formula>NOT(ISERROR(SEARCH("Congés",L3)))</formula>
    </cfRule>
    <cfRule type="containsText" dxfId="22846" priority="39285" stopIfTrue="1" operator="containsText" text="RTT">
      <formula>NOT(ISERROR(SEARCH("RTT",L3)))</formula>
    </cfRule>
    <cfRule type="containsText" dxfId="22845" priority="39286" stopIfTrue="1" operator="containsText" text="FORMATION">
      <formula>NOT(ISERROR(SEARCH("FORMATION",L3)))</formula>
    </cfRule>
    <cfRule type="containsText" dxfId="22844" priority="39287" stopIfTrue="1" operator="containsText" text="REPOS">
      <formula>NOT(ISERROR(SEARCH("REPOS",L3)))</formula>
    </cfRule>
  </conditionalFormatting>
  <conditionalFormatting sqref="L3">
    <cfRule type="containsText" dxfId="22843" priority="39278" stopIfTrue="1" operator="containsText" text="RECUP DEBIT">
      <formula>NOT(ISERROR(SEARCH("RECUP DEBIT",L3)))</formula>
    </cfRule>
    <cfRule type="containsText" dxfId="22842" priority="39279" stopIfTrue="1" operator="containsText" text="Bonification">
      <formula>NOT(ISERROR(SEARCH("Bonification",L3)))</formula>
    </cfRule>
  </conditionalFormatting>
  <conditionalFormatting sqref="O2:U2">
    <cfRule type="expression" dxfId="22797" priority="39226" stopIfTrue="1">
      <formula>WEEKDAY(O$1)=1</formula>
    </cfRule>
    <cfRule type="expression" dxfId="22796" priority="39227" stopIfTrue="1">
      <formula>WEEKDAY(O$1)=7</formula>
    </cfRule>
    <cfRule type="containsText" dxfId="22795" priority="39228" stopIfTrue="1" operator="containsText" text="Maladie">
      <formula>NOT(ISERROR(SEARCH("Maladie",O2)))</formula>
    </cfRule>
    <cfRule type="endsWith" dxfId="22794" priority="39229" stopIfTrue="1" operator="endsWith" text="AT">
      <formula>RIGHT(O2,LEN("AT"))="AT"</formula>
    </cfRule>
    <cfRule type="containsText" dxfId="22793" priority="39230" stopIfTrue="1" operator="containsText" text="Congés">
      <formula>NOT(ISERROR(SEARCH("Congés",O2)))</formula>
    </cfRule>
    <cfRule type="containsText" dxfId="22792" priority="39231" stopIfTrue="1" operator="containsText" text="RTT">
      <formula>NOT(ISERROR(SEARCH("RTT",O2)))</formula>
    </cfRule>
    <cfRule type="containsText" dxfId="22791" priority="39232" stopIfTrue="1" operator="containsText" text="FORMATION">
      <formula>NOT(ISERROR(SEARCH("FORMATION",O2)))</formula>
    </cfRule>
    <cfRule type="containsText" dxfId="22790" priority="39233" stopIfTrue="1" operator="containsText" text="REPOS">
      <formula>NOT(ISERROR(SEARCH("REPOS",O2)))</formula>
    </cfRule>
  </conditionalFormatting>
  <conditionalFormatting sqref="O2:U2">
    <cfRule type="containsText" dxfId="22789" priority="39224" stopIfTrue="1" operator="containsText" text="RECUP DEBIT">
      <formula>NOT(ISERROR(SEARCH("RECUP DEBIT",O2)))</formula>
    </cfRule>
    <cfRule type="containsText" dxfId="22788" priority="39225" stopIfTrue="1" operator="containsText" text="Bonification">
      <formula>NOT(ISERROR(SEARCH("Bonification",O2)))</formula>
    </cfRule>
  </conditionalFormatting>
  <conditionalFormatting sqref="O2:U2">
    <cfRule type="containsText" dxfId="22787" priority="39222" stopIfTrue="1" operator="containsText" text="BONIFICATION">
      <formula>NOT(ISERROR(SEARCH("BONIFICATION",O2)))</formula>
    </cfRule>
    <cfRule type="containsText" dxfId="22786" priority="39223" stopIfTrue="1" operator="containsText" text="RECUP DEBIT">
      <formula>NOT(ISERROR(SEARCH("RECUP DEBIT",O2)))</formula>
    </cfRule>
  </conditionalFormatting>
  <conditionalFormatting sqref="O2:U2">
    <cfRule type="containsText" dxfId="22785" priority="39221" stopIfTrue="1" operator="containsText" text="ENFANT MALADE">
      <formula>NOT(ISERROR(SEARCH("ENFANT MALADE",O2)))</formula>
    </cfRule>
  </conditionalFormatting>
  <conditionalFormatting sqref="T2:U2">
    <cfRule type="expression" dxfId="22784" priority="39213" stopIfTrue="1">
      <formula>WEEKDAY(T$1)=1</formula>
    </cfRule>
    <cfRule type="expression" dxfId="22783" priority="39214" stopIfTrue="1">
      <formula>WEEKDAY(T$1)=7</formula>
    </cfRule>
    <cfRule type="containsText" dxfId="22782" priority="39215" stopIfTrue="1" operator="containsText" text="Maladie">
      <formula>NOT(ISERROR(SEARCH("Maladie",T2)))</formula>
    </cfRule>
    <cfRule type="endsWith" dxfId="22781" priority="39216" stopIfTrue="1" operator="endsWith" text="AT">
      <formula>RIGHT(T2,LEN("AT"))="AT"</formula>
    </cfRule>
    <cfRule type="containsText" dxfId="22780" priority="39217" stopIfTrue="1" operator="containsText" text="Congés">
      <formula>NOT(ISERROR(SEARCH("Congés",T2)))</formula>
    </cfRule>
    <cfRule type="containsText" dxfId="22779" priority="39218" stopIfTrue="1" operator="containsText" text="RTT">
      <formula>NOT(ISERROR(SEARCH("RTT",T2)))</formula>
    </cfRule>
    <cfRule type="containsText" dxfId="22778" priority="39219" stopIfTrue="1" operator="containsText" text="FORMATION">
      <formula>NOT(ISERROR(SEARCH("FORMATION",T2)))</formula>
    </cfRule>
    <cfRule type="containsText" dxfId="22777" priority="39220" stopIfTrue="1" operator="containsText" text="REPOS">
      <formula>NOT(ISERROR(SEARCH("REPOS",T2)))</formula>
    </cfRule>
  </conditionalFormatting>
  <conditionalFormatting sqref="T2:U2">
    <cfRule type="containsText" dxfId="22776" priority="39211" stopIfTrue="1" operator="containsText" text="RECUP DEBIT">
      <formula>NOT(ISERROR(SEARCH("RECUP DEBIT",T2)))</formula>
    </cfRule>
    <cfRule type="containsText" dxfId="22775" priority="39212" stopIfTrue="1" operator="containsText" text="Bonification">
      <formula>NOT(ISERROR(SEARCH("Bonification",T2)))</formula>
    </cfRule>
  </conditionalFormatting>
  <conditionalFormatting sqref="T2:U2">
    <cfRule type="containsText" dxfId="22774" priority="39209" stopIfTrue="1" operator="containsText" text="BONIFICATION">
      <formula>NOT(ISERROR(SEARCH("BONIFICATION",T2)))</formula>
    </cfRule>
    <cfRule type="containsText" dxfId="22773" priority="39210" stopIfTrue="1" operator="containsText" text="RECUP DEBIT">
      <formula>NOT(ISERROR(SEARCH("RECUP DEBIT",T2)))</formula>
    </cfRule>
  </conditionalFormatting>
  <conditionalFormatting sqref="T2:U2">
    <cfRule type="containsText" dxfId="22772" priority="39208" stopIfTrue="1" operator="containsText" text="ENFANT MALADE">
      <formula>NOT(ISERROR(SEARCH("ENFANT MALADE",T2)))</formula>
    </cfRule>
  </conditionalFormatting>
  <conditionalFormatting sqref="T2:U2">
    <cfRule type="containsText" dxfId="22771" priority="39206" stopIfTrue="1" operator="containsText" text="RECUP DEBIT">
      <formula>NOT(ISERROR(SEARCH("RECUP DEBIT",T2)))</formula>
    </cfRule>
    <cfRule type="containsText" dxfId="22770" priority="39207" stopIfTrue="1" operator="containsText" text="Bonification">
      <formula>NOT(ISERROR(SEARCH("Bonification",T2)))</formula>
    </cfRule>
  </conditionalFormatting>
  <conditionalFormatting sqref="T2:U2">
    <cfRule type="expression" dxfId="22769" priority="39198" stopIfTrue="1">
      <formula>WEEKDAY(M$1)=1</formula>
    </cfRule>
    <cfRule type="expression" dxfId="22768" priority="39199" stopIfTrue="1">
      <formula>WEEKDAY(M$1)=7</formula>
    </cfRule>
    <cfRule type="containsText" dxfId="22767" priority="39200" stopIfTrue="1" operator="containsText" text="Maladie">
      <formula>NOT(ISERROR(SEARCH("Maladie",T2)))</formula>
    </cfRule>
    <cfRule type="endsWith" dxfId="22766" priority="39201" stopIfTrue="1" operator="endsWith" text="AT">
      <formula>RIGHT(T2,LEN("AT"))="AT"</formula>
    </cfRule>
    <cfRule type="containsText" dxfId="22765" priority="39202" stopIfTrue="1" operator="containsText" text="Congés">
      <formula>NOT(ISERROR(SEARCH("Congés",T2)))</formula>
    </cfRule>
    <cfRule type="containsText" dxfId="22764" priority="39203" stopIfTrue="1" operator="containsText" text="RTT">
      <formula>NOT(ISERROR(SEARCH("RTT",T2)))</formula>
    </cfRule>
    <cfRule type="containsText" dxfId="22763" priority="39204" stopIfTrue="1" operator="containsText" text="REPOS">
      <formula>NOT(ISERROR(SEARCH("REPOS",T2)))</formula>
    </cfRule>
    <cfRule type="containsText" dxfId="22762" priority="39205" stopIfTrue="1" operator="containsText" text="FORMATION">
      <formula>NOT(ISERROR(SEARCH("FORMATION",T2)))</formula>
    </cfRule>
  </conditionalFormatting>
  <conditionalFormatting sqref="T2:U2">
    <cfRule type="containsText" dxfId="22761" priority="39196" stopIfTrue="1" operator="containsText" text="RECUP DEBIT">
      <formula>NOT(ISERROR(SEARCH("RECUP DEBIT",T2)))</formula>
    </cfRule>
    <cfRule type="containsText" dxfId="22760" priority="39197" stopIfTrue="1" operator="containsText" text="Bonification">
      <formula>NOT(ISERROR(SEARCH("Bonification",T2)))</formula>
    </cfRule>
  </conditionalFormatting>
  <conditionalFormatting sqref="T2:U2">
    <cfRule type="expression" dxfId="22759" priority="39188" stopIfTrue="1">
      <formula>WEEKDAY(M$1)=1</formula>
    </cfRule>
    <cfRule type="expression" dxfId="22758" priority="39189" stopIfTrue="1">
      <formula>WEEKDAY(M$1)=7</formula>
    </cfRule>
    <cfRule type="containsText" dxfId="22757" priority="39190" stopIfTrue="1" operator="containsText" text="Maladie">
      <formula>NOT(ISERROR(SEARCH("Maladie",T2)))</formula>
    </cfRule>
    <cfRule type="endsWith" dxfId="22756" priority="39191" stopIfTrue="1" operator="endsWith" text="AT">
      <formula>RIGHT(T2,LEN("AT"))="AT"</formula>
    </cfRule>
    <cfRule type="containsText" dxfId="22755" priority="39192" stopIfTrue="1" operator="containsText" text="Congés">
      <formula>NOT(ISERROR(SEARCH("Congés",T2)))</formula>
    </cfRule>
    <cfRule type="containsText" dxfId="22754" priority="39193" stopIfTrue="1" operator="containsText" text="RTT">
      <formula>NOT(ISERROR(SEARCH("RTT",T2)))</formula>
    </cfRule>
    <cfRule type="containsText" dxfId="22753" priority="39194" stopIfTrue="1" operator="containsText" text="REPOS">
      <formula>NOT(ISERROR(SEARCH("REPOS",T2)))</formula>
    </cfRule>
    <cfRule type="containsText" dxfId="22752" priority="39195" stopIfTrue="1" operator="containsText" text="FORMATION">
      <formula>NOT(ISERROR(SEARCH("FORMATION",T2)))</formula>
    </cfRule>
  </conditionalFormatting>
  <conditionalFormatting sqref="O3:U3">
    <cfRule type="expression" dxfId="22720" priority="39103" stopIfTrue="1">
      <formula>WEEKDAY(O$1)=1</formula>
    </cfRule>
    <cfRule type="expression" dxfId="22719" priority="39104" stopIfTrue="1">
      <formula>WEEKDAY(O$1)=7</formula>
    </cfRule>
    <cfRule type="containsText" dxfId="22718" priority="39105" stopIfTrue="1" operator="containsText" text="Maladie">
      <formula>NOT(ISERROR(SEARCH("Maladie",O3)))</formula>
    </cfRule>
    <cfRule type="endsWith" dxfId="22717" priority="39106" stopIfTrue="1" operator="endsWith" text="AT">
      <formula>RIGHT(O3,LEN("AT"))="AT"</formula>
    </cfRule>
    <cfRule type="containsText" dxfId="22716" priority="39107" stopIfTrue="1" operator="containsText" text="Congés">
      <formula>NOT(ISERROR(SEARCH("Congés",O3)))</formula>
    </cfRule>
    <cfRule type="containsText" dxfId="22715" priority="39108" stopIfTrue="1" operator="containsText" text="RTT">
      <formula>NOT(ISERROR(SEARCH("RTT",O3)))</formula>
    </cfRule>
    <cfRule type="containsText" dxfId="22714" priority="39109" stopIfTrue="1" operator="containsText" text="FORMATION">
      <formula>NOT(ISERROR(SEARCH("FORMATION",O3)))</formula>
    </cfRule>
    <cfRule type="containsText" dxfId="22713" priority="39110" stopIfTrue="1" operator="containsText" text="REPOS">
      <formula>NOT(ISERROR(SEARCH("REPOS",O3)))</formula>
    </cfRule>
  </conditionalFormatting>
  <conditionalFormatting sqref="O3:U3">
    <cfRule type="containsText" dxfId="22712" priority="39101" stopIfTrue="1" operator="containsText" text="RECUP DEBIT">
      <formula>NOT(ISERROR(SEARCH("RECUP DEBIT",O3)))</formula>
    </cfRule>
    <cfRule type="containsText" dxfId="22711" priority="39102" stopIfTrue="1" operator="containsText" text="Bonification">
      <formula>NOT(ISERROR(SEARCH("Bonification",O3)))</formula>
    </cfRule>
  </conditionalFormatting>
  <conditionalFormatting sqref="O3:U3">
    <cfRule type="containsText" dxfId="22710" priority="39099" stopIfTrue="1" operator="containsText" text="BONIFICATION">
      <formula>NOT(ISERROR(SEARCH("BONIFICATION",O3)))</formula>
    </cfRule>
    <cfRule type="containsText" dxfId="22709" priority="39100" stopIfTrue="1" operator="containsText" text="RECUP DEBIT">
      <formula>NOT(ISERROR(SEARCH("RECUP DEBIT",O3)))</formula>
    </cfRule>
  </conditionalFormatting>
  <conditionalFormatting sqref="O3:U3">
    <cfRule type="containsText" dxfId="22708" priority="39098" stopIfTrue="1" operator="containsText" text="ENFANT MALADE">
      <formula>NOT(ISERROR(SEARCH("ENFANT MALADE",O3)))</formula>
    </cfRule>
  </conditionalFormatting>
  <conditionalFormatting sqref="T3:U3">
    <cfRule type="containsText" dxfId="22707" priority="39096" stopIfTrue="1" operator="containsText" text="RECUP DEBIT">
      <formula>NOT(ISERROR(SEARCH("RECUP DEBIT",T3)))</formula>
    </cfRule>
    <cfRule type="containsText" dxfId="22706" priority="39097" stopIfTrue="1" operator="containsText" text="Bonification">
      <formula>NOT(ISERROR(SEARCH("Bonification",T3)))</formula>
    </cfRule>
  </conditionalFormatting>
  <conditionalFormatting sqref="T3:U3">
    <cfRule type="expression" dxfId="22705" priority="39088" stopIfTrue="1">
      <formula>WEEKDAY(M$1)=1</formula>
    </cfRule>
    <cfRule type="expression" dxfId="22704" priority="39089" stopIfTrue="1">
      <formula>WEEKDAY(M$1)=7</formula>
    </cfRule>
    <cfRule type="containsText" dxfId="22703" priority="39090" stopIfTrue="1" operator="containsText" text="Maladie">
      <formula>NOT(ISERROR(SEARCH("Maladie",T3)))</formula>
    </cfRule>
    <cfRule type="endsWith" dxfId="22702" priority="39091" stopIfTrue="1" operator="endsWith" text="AT">
      <formula>RIGHT(T3,LEN("AT"))="AT"</formula>
    </cfRule>
    <cfRule type="containsText" dxfId="22701" priority="39092" stopIfTrue="1" operator="containsText" text="Congés">
      <formula>NOT(ISERROR(SEARCH("Congés",T3)))</formula>
    </cfRule>
    <cfRule type="containsText" dxfId="22700" priority="39093" stopIfTrue="1" operator="containsText" text="RTT">
      <formula>NOT(ISERROR(SEARCH("RTT",T3)))</formula>
    </cfRule>
    <cfRule type="containsText" dxfId="22699" priority="39094" stopIfTrue="1" operator="containsText" text="REPOS">
      <formula>NOT(ISERROR(SEARCH("REPOS",T3)))</formula>
    </cfRule>
    <cfRule type="containsText" dxfId="22698" priority="39095" stopIfTrue="1" operator="containsText" text="FORMATION">
      <formula>NOT(ISERROR(SEARCH("FORMATION",T3)))</formula>
    </cfRule>
  </conditionalFormatting>
  <conditionalFormatting sqref="U3">
    <cfRule type="expression" dxfId="22697" priority="39080" stopIfTrue="1">
      <formula>WEEKDAY(N$1)=1</formula>
    </cfRule>
    <cfRule type="expression" dxfId="22696" priority="39081" stopIfTrue="1">
      <formula>WEEKDAY(N$1)=7</formula>
    </cfRule>
    <cfRule type="containsText" dxfId="22695" priority="39082" stopIfTrue="1" operator="containsText" text="Maladie">
      <formula>NOT(ISERROR(SEARCH("Maladie",U3)))</formula>
    </cfRule>
    <cfRule type="endsWith" dxfId="22694" priority="39083" stopIfTrue="1" operator="endsWith" text="AT">
      <formula>RIGHT(U3,LEN("AT"))="AT"</formula>
    </cfRule>
    <cfRule type="containsText" dxfId="22693" priority="39084" stopIfTrue="1" operator="containsText" text="Congés">
      <formula>NOT(ISERROR(SEARCH("Congés",U3)))</formula>
    </cfRule>
    <cfRule type="containsText" dxfId="22692" priority="39085" stopIfTrue="1" operator="containsText" text="RTT">
      <formula>NOT(ISERROR(SEARCH("RTT",U3)))</formula>
    </cfRule>
    <cfRule type="containsText" dxfId="22691" priority="39086" stopIfTrue="1" operator="containsText" text="REPOS">
      <formula>NOT(ISERROR(SEARCH("REPOS",U3)))</formula>
    </cfRule>
    <cfRule type="containsText" dxfId="22690" priority="39087" stopIfTrue="1" operator="containsText" text="FORMATION">
      <formula>NOT(ISERROR(SEARCH("FORMATION",U3)))</formula>
    </cfRule>
  </conditionalFormatting>
  <conditionalFormatting sqref="U3">
    <cfRule type="containsText" dxfId="22689" priority="39078" stopIfTrue="1" operator="containsText" text="RECUP DEBIT">
      <formula>NOT(ISERROR(SEARCH("RECUP DEBIT",U3)))</formula>
    </cfRule>
    <cfRule type="containsText" dxfId="22688" priority="39079" stopIfTrue="1" operator="containsText" text="Bonification">
      <formula>NOT(ISERROR(SEARCH("Bonification",U3)))</formula>
    </cfRule>
  </conditionalFormatting>
  <conditionalFormatting sqref="U3">
    <cfRule type="containsText" dxfId="22687" priority="39076" stopIfTrue="1" operator="containsText" text="RECUP DEBIT">
      <formula>NOT(ISERROR(SEARCH("RECUP DEBIT",U3)))</formula>
    </cfRule>
    <cfRule type="containsText" dxfId="22686" priority="39077" stopIfTrue="1" operator="containsText" text="Bonification">
      <formula>NOT(ISERROR(SEARCH("Bonification",U3)))</formula>
    </cfRule>
  </conditionalFormatting>
  <conditionalFormatting sqref="U3">
    <cfRule type="expression" dxfId="22685" priority="39068" stopIfTrue="1">
      <formula>WEEKDAY(N$1)=1</formula>
    </cfRule>
    <cfRule type="expression" dxfId="22684" priority="39069" stopIfTrue="1">
      <formula>WEEKDAY(N$1)=7</formula>
    </cfRule>
    <cfRule type="containsText" dxfId="22683" priority="39070" stopIfTrue="1" operator="containsText" text="Maladie">
      <formula>NOT(ISERROR(SEARCH("Maladie",U3)))</formula>
    </cfRule>
    <cfRule type="endsWith" dxfId="22682" priority="39071" stopIfTrue="1" operator="endsWith" text="AT">
      <formula>RIGHT(U3,LEN("AT"))="AT"</formula>
    </cfRule>
    <cfRule type="containsText" dxfId="22681" priority="39072" stopIfTrue="1" operator="containsText" text="Congés">
      <formula>NOT(ISERROR(SEARCH("Congés",U3)))</formula>
    </cfRule>
    <cfRule type="containsText" dxfId="22680" priority="39073" stopIfTrue="1" operator="containsText" text="RTT">
      <formula>NOT(ISERROR(SEARCH("RTT",U3)))</formula>
    </cfRule>
    <cfRule type="containsText" dxfId="22679" priority="39074" stopIfTrue="1" operator="containsText" text="REPOS">
      <formula>NOT(ISERROR(SEARCH("REPOS",U3)))</formula>
    </cfRule>
    <cfRule type="containsText" dxfId="22678" priority="39075" stopIfTrue="1" operator="containsText" text="FORMATION">
      <formula>NOT(ISERROR(SEARCH("FORMATION",U3)))</formula>
    </cfRule>
  </conditionalFormatting>
  <conditionalFormatting sqref="U3">
    <cfRule type="expression" dxfId="22677" priority="39060" stopIfTrue="1">
      <formula>WEEKDAY(N$1)=1</formula>
    </cfRule>
    <cfRule type="expression" dxfId="22676" priority="39061" stopIfTrue="1">
      <formula>WEEKDAY(N$1)=7</formula>
    </cfRule>
    <cfRule type="containsText" dxfId="22675" priority="39062" stopIfTrue="1" operator="containsText" text="Maladie">
      <formula>NOT(ISERROR(SEARCH("Maladie",U3)))</formula>
    </cfRule>
    <cfRule type="endsWith" dxfId="22674" priority="39063" stopIfTrue="1" operator="endsWith" text="AT">
      <formula>RIGHT(U3,LEN("AT"))="AT"</formula>
    </cfRule>
    <cfRule type="containsText" dxfId="22673" priority="39064" stopIfTrue="1" operator="containsText" text="Congés">
      <formula>NOT(ISERROR(SEARCH("Congés",U3)))</formula>
    </cfRule>
    <cfRule type="containsText" dxfId="22672" priority="39065" stopIfTrue="1" operator="containsText" text="RTT">
      <formula>NOT(ISERROR(SEARCH("RTT",U3)))</formula>
    </cfRule>
    <cfRule type="containsText" dxfId="22671" priority="39066" stopIfTrue="1" operator="containsText" text="REPOS">
      <formula>NOT(ISERROR(SEARCH("REPOS",U3)))</formula>
    </cfRule>
    <cfRule type="containsText" dxfId="22670" priority="39067" stopIfTrue="1" operator="containsText" text="FORMATION">
      <formula>NOT(ISERROR(SEARCH("FORMATION",U3)))</formula>
    </cfRule>
  </conditionalFormatting>
  <conditionalFormatting sqref="U3">
    <cfRule type="expression" dxfId="22669" priority="39052" stopIfTrue="1">
      <formula>WEEKDAY(U$1)=1</formula>
    </cfRule>
    <cfRule type="expression" dxfId="22668" priority="39053" stopIfTrue="1">
      <formula>WEEKDAY(U$1)=7</formula>
    </cfRule>
    <cfRule type="containsText" dxfId="22667" priority="39054" stopIfTrue="1" operator="containsText" text="Maladie">
      <formula>NOT(ISERROR(SEARCH("Maladie",U3)))</formula>
    </cfRule>
    <cfRule type="endsWith" dxfId="22666" priority="39055" stopIfTrue="1" operator="endsWith" text="AT">
      <formula>RIGHT(U3,LEN("AT"))="AT"</formula>
    </cfRule>
    <cfRule type="containsText" dxfId="22665" priority="39056" stopIfTrue="1" operator="containsText" text="Congés">
      <formula>NOT(ISERROR(SEARCH("Congés",U3)))</formula>
    </cfRule>
    <cfRule type="containsText" dxfId="22664" priority="39057" stopIfTrue="1" operator="containsText" text="RTT">
      <formula>NOT(ISERROR(SEARCH("RTT",U3)))</formula>
    </cfRule>
    <cfRule type="containsText" dxfId="22663" priority="39058" stopIfTrue="1" operator="containsText" text="FORMATION">
      <formula>NOT(ISERROR(SEARCH("FORMATION",U3)))</formula>
    </cfRule>
    <cfRule type="containsText" dxfId="22662" priority="39059" stopIfTrue="1" operator="containsText" text="REPOS">
      <formula>NOT(ISERROR(SEARCH("REPOS",U3)))</formula>
    </cfRule>
  </conditionalFormatting>
  <conditionalFormatting sqref="U3">
    <cfRule type="containsText" dxfId="22661" priority="39050" stopIfTrue="1" operator="containsText" text="RECUP DEBIT">
      <formula>NOT(ISERROR(SEARCH("RECUP DEBIT",U3)))</formula>
    </cfRule>
    <cfRule type="containsText" dxfId="22660" priority="39051" stopIfTrue="1" operator="containsText" text="Bonification">
      <formula>NOT(ISERROR(SEARCH("Bonification",U3)))</formula>
    </cfRule>
  </conditionalFormatting>
  <conditionalFormatting sqref="U3">
    <cfRule type="containsText" dxfId="22659" priority="39048" stopIfTrue="1" operator="containsText" text="RECUP DEBIT">
      <formula>NOT(ISERROR(SEARCH("RECUP DEBIT",U3)))</formula>
    </cfRule>
    <cfRule type="containsText" dxfId="22658" priority="39049" stopIfTrue="1" operator="containsText" text="Bonification">
      <formula>NOT(ISERROR(SEARCH("Bonification",U3)))</formula>
    </cfRule>
  </conditionalFormatting>
  <conditionalFormatting sqref="U3">
    <cfRule type="expression" dxfId="22657" priority="39040" stopIfTrue="1">
      <formula>WEEKDAY(N$1)=1</formula>
    </cfRule>
    <cfRule type="expression" dxfId="22656" priority="39041" stopIfTrue="1">
      <formula>WEEKDAY(N$1)=7</formula>
    </cfRule>
    <cfRule type="containsText" dxfId="22655" priority="39042" stopIfTrue="1" operator="containsText" text="Maladie">
      <formula>NOT(ISERROR(SEARCH("Maladie",U3)))</formula>
    </cfRule>
    <cfRule type="endsWith" dxfId="22654" priority="39043" stopIfTrue="1" operator="endsWith" text="AT">
      <formula>RIGHT(U3,LEN("AT"))="AT"</formula>
    </cfRule>
    <cfRule type="containsText" dxfId="22653" priority="39044" stopIfTrue="1" operator="containsText" text="Congés">
      <formula>NOT(ISERROR(SEARCH("Congés",U3)))</formula>
    </cfRule>
    <cfRule type="containsText" dxfId="22652" priority="39045" stopIfTrue="1" operator="containsText" text="RTT">
      <formula>NOT(ISERROR(SEARCH("RTT",U3)))</formula>
    </cfRule>
    <cfRule type="containsText" dxfId="22651" priority="39046" stopIfTrue="1" operator="containsText" text="REPOS">
      <formula>NOT(ISERROR(SEARCH("REPOS",U3)))</formula>
    </cfRule>
    <cfRule type="containsText" dxfId="22650" priority="39047" stopIfTrue="1" operator="containsText" text="FORMATION">
      <formula>NOT(ISERROR(SEARCH("FORMATION",U3)))</formula>
    </cfRule>
  </conditionalFormatting>
  <conditionalFormatting sqref="U3">
    <cfRule type="expression" dxfId="22649" priority="39032" stopIfTrue="1">
      <formula>WEEKDAY(N$1)=1</formula>
    </cfRule>
    <cfRule type="expression" dxfId="22648" priority="39033" stopIfTrue="1">
      <formula>WEEKDAY(N$1)=7</formula>
    </cfRule>
    <cfRule type="containsText" dxfId="22647" priority="39034" stopIfTrue="1" operator="containsText" text="Maladie">
      <formula>NOT(ISERROR(SEARCH("Maladie",U3)))</formula>
    </cfRule>
    <cfRule type="endsWith" dxfId="22646" priority="39035" stopIfTrue="1" operator="endsWith" text="AT">
      <formula>RIGHT(U3,LEN("AT"))="AT"</formula>
    </cfRule>
    <cfRule type="containsText" dxfId="22645" priority="39036" stopIfTrue="1" operator="containsText" text="Congés">
      <formula>NOT(ISERROR(SEARCH("Congés",U3)))</formula>
    </cfRule>
    <cfRule type="containsText" dxfId="22644" priority="39037" stopIfTrue="1" operator="containsText" text="RTT">
      <formula>NOT(ISERROR(SEARCH("RTT",U3)))</formula>
    </cfRule>
    <cfRule type="containsText" dxfId="22643" priority="39038" stopIfTrue="1" operator="containsText" text="REPOS">
      <formula>NOT(ISERROR(SEARCH("REPOS",U3)))</formula>
    </cfRule>
    <cfRule type="containsText" dxfId="22642" priority="39039" stopIfTrue="1" operator="containsText" text="FORMATION">
      <formula>NOT(ISERROR(SEARCH("FORMATION",U3)))</formula>
    </cfRule>
  </conditionalFormatting>
  <conditionalFormatting sqref="P3">
    <cfRule type="expression" dxfId="22641" priority="39024" stopIfTrue="1">
      <formula>WEEKDAY(P$1)=1</formula>
    </cfRule>
    <cfRule type="expression" dxfId="22640" priority="39025" stopIfTrue="1">
      <formula>WEEKDAY(P$1)=7</formula>
    </cfRule>
    <cfRule type="containsText" dxfId="22639" priority="39026" stopIfTrue="1" operator="containsText" text="Maladie">
      <formula>NOT(ISERROR(SEARCH("Maladie",P3)))</formula>
    </cfRule>
    <cfRule type="endsWith" dxfId="22638" priority="39027" stopIfTrue="1" operator="endsWith" text="AT">
      <formula>RIGHT(P3,LEN("AT"))="AT"</formula>
    </cfRule>
    <cfRule type="containsText" dxfId="22637" priority="39028" stopIfTrue="1" operator="containsText" text="Congés">
      <formula>NOT(ISERROR(SEARCH("Congés",P3)))</formula>
    </cfRule>
    <cfRule type="containsText" dxfId="22636" priority="39029" stopIfTrue="1" operator="containsText" text="RTT">
      <formula>NOT(ISERROR(SEARCH("RTT",P3)))</formula>
    </cfRule>
    <cfRule type="containsText" dxfId="22635" priority="39030" stopIfTrue="1" operator="containsText" text="FORMATION">
      <formula>NOT(ISERROR(SEARCH("FORMATION",P3)))</formula>
    </cfRule>
    <cfRule type="containsText" dxfId="22634" priority="39031" stopIfTrue="1" operator="containsText" text="REPOS">
      <formula>NOT(ISERROR(SEARCH("REPOS",P3)))</formula>
    </cfRule>
  </conditionalFormatting>
  <conditionalFormatting sqref="P3">
    <cfRule type="containsText" dxfId="22633" priority="39022" stopIfTrue="1" operator="containsText" text="RECUP DEBIT">
      <formula>NOT(ISERROR(SEARCH("RECUP DEBIT",P3)))</formula>
    </cfRule>
    <cfRule type="containsText" dxfId="22632" priority="39023" stopIfTrue="1" operator="containsText" text="Bonification">
      <formula>NOT(ISERROR(SEARCH("Bonification",P3)))</formula>
    </cfRule>
  </conditionalFormatting>
  <conditionalFormatting sqref="S3">
    <cfRule type="expression" dxfId="22631" priority="39014" stopIfTrue="1">
      <formula>WEEKDAY(S$1)=1</formula>
    </cfRule>
    <cfRule type="expression" dxfId="22630" priority="39015" stopIfTrue="1">
      <formula>WEEKDAY(S$1)=7</formula>
    </cfRule>
    <cfRule type="containsText" dxfId="22629" priority="39016" stopIfTrue="1" operator="containsText" text="Maladie">
      <formula>NOT(ISERROR(SEARCH("Maladie",S3)))</formula>
    </cfRule>
    <cfRule type="endsWith" dxfId="22628" priority="39017" stopIfTrue="1" operator="endsWith" text="AT">
      <formula>RIGHT(S3,LEN("AT"))="AT"</formula>
    </cfRule>
    <cfRule type="containsText" dxfId="22627" priority="39018" stopIfTrue="1" operator="containsText" text="Congés">
      <formula>NOT(ISERROR(SEARCH("Congés",S3)))</formula>
    </cfRule>
    <cfRule type="containsText" dxfId="22626" priority="39019" stopIfTrue="1" operator="containsText" text="RTT">
      <formula>NOT(ISERROR(SEARCH("RTT",S3)))</formula>
    </cfRule>
    <cfRule type="containsText" dxfId="22625" priority="39020" stopIfTrue="1" operator="containsText" text="FORMATION">
      <formula>NOT(ISERROR(SEARCH("FORMATION",S3)))</formula>
    </cfRule>
    <cfRule type="containsText" dxfId="22624" priority="39021" stopIfTrue="1" operator="containsText" text="REPOS">
      <formula>NOT(ISERROR(SEARCH("REPOS",S3)))</formula>
    </cfRule>
  </conditionalFormatting>
  <conditionalFormatting sqref="S3">
    <cfRule type="containsText" dxfId="22623" priority="39012" stopIfTrue="1" operator="containsText" text="RECUP DEBIT">
      <formula>NOT(ISERROR(SEARCH("RECUP DEBIT",S3)))</formula>
    </cfRule>
    <cfRule type="containsText" dxfId="22622" priority="39013" stopIfTrue="1" operator="containsText" text="Bonification">
      <formula>NOT(ISERROR(SEARCH("Bonification",S3)))</formula>
    </cfRule>
  </conditionalFormatting>
  <conditionalFormatting sqref="V2:AB2">
    <cfRule type="expression" dxfId="21439" priority="37822" stopIfTrue="1">
      <formula>WEEKDAY(V$1)=1</formula>
    </cfRule>
    <cfRule type="expression" dxfId="21438" priority="37823" stopIfTrue="1">
      <formula>WEEKDAY(V$1)=7</formula>
    </cfRule>
    <cfRule type="containsText" dxfId="21437" priority="37824" stopIfTrue="1" operator="containsText" text="Maladie">
      <formula>NOT(ISERROR(SEARCH("Maladie",V2)))</formula>
    </cfRule>
    <cfRule type="endsWith" dxfId="21436" priority="37825" stopIfTrue="1" operator="endsWith" text="AT">
      <formula>RIGHT(V2,LEN("AT"))="AT"</formula>
    </cfRule>
    <cfRule type="containsText" dxfId="21435" priority="37826" stopIfTrue="1" operator="containsText" text="Congés">
      <formula>NOT(ISERROR(SEARCH("Congés",V2)))</formula>
    </cfRule>
    <cfRule type="containsText" dxfId="21434" priority="37827" stopIfTrue="1" operator="containsText" text="RTT">
      <formula>NOT(ISERROR(SEARCH("RTT",V2)))</formula>
    </cfRule>
    <cfRule type="containsText" dxfId="21433" priority="37828" stopIfTrue="1" operator="containsText" text="FORMATION">
      <formula>NOT(ISERROR(SEARCH("FORMATION",V2)))</formula>
    </cfRule>
    <cfRule type="containsText" dxfId="21432" priority="37829" stopIfTrue="1" operator="containsText" text="REPOS">
      <formula>NOT(ISERROR(SEARCH("REPOS",V2)))</formula>
    </cfRule>
  </conditionalFormatting>
  <conditionalFormatting sqref="V2:AB2">
    <cfRule type="containsText" dxfId="21431" priority="37820" stopIfTrue="1" operator="containsText" text="RECUP DEBIT">
      <formula>NOT(ISERROR(SEARCH("RECUP DEBIT",V2)))</formula>
    </cfRule>
    <cfRule type="containsText" dxfId="21430" priority="37821" stopIfTrue="1" operator="containsText" text="Bonification">
      <formula>NOT(ISERROR(SEARCH("Bonification",V2)))</formula>
    </cfRule>
  </conditionalFormatting>
  <conditionalFormatting sqref="V2:AB2">
    <cfRule type="containsText" dxfId="21429" priority="37818" stopIfTrue="1" operator="containsText" text="BONIFICATION">
      <formula>NOT(ISERROR(SEARCH("BONIFICATION",V2)))</formula>
    </cfRule>
    <cfRule type="containsText" dxfId="21428" priority="37819" stopIfTrue="1" operator="containsText" text="RECUP DEBIT">
      <formula>NOT(ISERROR(SEARCH("RECUP DEBIT",V2)))</formula>
    </cfRule>
  </conditionalFormatting>
  <conditionalFormatting sqref="V2:AB2">
    <cfRule type="containsText" dxfId="21427" priority="37817" stopIfTrue="1" operator="containsText" text="ENFANT MALADE">
      <formula>NOT(ISERROR(SEARCH("ENFANT MALADE",V2)))</formula>
    </cfRule>
  </conditionalFormatting>
  <conditionalFormatting sqref="AA2:AB2">
    <cfRule type="expression" dxfId="21426" priority="37809" stopIfTrue="1">
      <formula>WEEKDAY(AA$1)=1</formula>
    </cfRule>
    <cfRule type="expression" dxfId="21425" priority="37810" stopIfTrue="1">
      <formula>WEEKDAY(AA$1)=7</formula>
    </cfRule>
    <cfRule type="containsText" dxfId="21424" priority="37811" stopIfTrue="1" operator="containsText" text="Maladie">
      <formula>NOT(ISERROR(SEARCH("Maladie",AA2)))</formula>
    </cfRule>
    <cfRule type="endsWith" dxfId="21423" priority="37812" stopIfTrue="1" operator="endsWith" text="AT">
      <formula>RIGHT(AA2,LEN("AT"))="AT"</formula>
    </cfRule>
    <cfRule type="containsText" dxfId="21422" priority="37813" stopIfTrue="1" operator="containsText" text="Congés">
      <formula>NOT(ISERROR(SEARCH("Congés",AA2)))</formula>
    </cfRule>
    <cfRule type="containsText" dxfId="21421" priority="37814" stopIfTrue="1" operator="containsText" text="RTT">
      <formula>NOT(ISERROR(SEARCH("RTT",AA2)))</formula>
    </cfRule>
    <cfRule type="containsText" dxfId="21420" priority="37815" stopIfTrue="1" operator="containsText" text="FORMATION">
      <formula>NOT(ISERROR(SEARCH("FORMATION",AA2)))</formula>
    </cfRule>
    <cfRule type="containsText" dxfId="21419" priority="37816" stopIfTrue="1" operator="containsText" text="REPOS">
      <formula>NOT(ISERROR(SEARCH("REPOS",AA2)))</formula>
    </cfRule>
  </conditionalFormatting>
  <conditionalFormatting sqref="AA2:AB2">
    <cfRule type="containsText" dxfId="21418" priority="37807" stopIfTrue="1" operator="containsText" text="RECUP DEBIT">
      <formula>NOT(ISERROR(SEARCH("RECUP DEBIT",AA2)))</formula>
    </cfRule>
    <cfRule type="containsText" dxfId="21417" priority="37808" stopIfTrue="1" operator="containsText" text="Bonification">
      <formula>NOT(ISERROR(SEARCH("Bonification",AA2)))</formula>
    </cfRule>
  </conditionalFormatting>
  <conditionalFormatting sqref="AA2:AB2">
    <cfRule type="containsText" dxfId="21416" priority="37805" stopIfTrue="1" operator="containsText" text="BONIFICATION">
      <formula>NOT(ISERROR(SEARCH("BONIFICATION",AA2)))</formula>
    </cfRule>
    <cfRule type="containsText" dxfId="21415" priority="37806" stopIfTrue="1" operator="containsText" text="RECUP DEBIT">
      <formula>NOT(ISERROR(SEARCH("RECUP DEBIT",AA2)))</formula>
    </cfRule>
  </conditionalFormatting>
  <conditionalFormatting sqref="AA2:AB2">
    <cfRule type="containsText" dxfId="21414" priority="37804" stopIfTrue="1" operator="containsText" text="ENFANT MALADE">
      <formula>NOT(ISERROR(SEARCH("ENFANT MALADE",AA2)))</formula>
    </cfRule>
  </conditionalFormatting>
  <conditionalFormatting sqref="AA2:AB2">
    <cfRule type="containsText" dxfId="21413" priority="37802" stopIfTrue="1" operator="containsText" text="RECUP DEBIT">
      <formula>NOT(ISERROR(SEARCH("RECUP DEBIT",AA2)))</formula>
    </cfRule>
    <cfRule type="containsText" dxfId="21412" priority="37803" stopIfTrue="1" operator="containsText" text="Bonification">
      <formula>NOT(ISERROR(SEARCH("Bonification",AA2)))</formula>
    </cfRule>
  </conditionalFormatting>
  <conditionalFormatting sqref="AA2:AB2">
    <cfRule type="expression" dxfId="21411" priority="37794" stopIfTrue="1">
      <formula>WEEKDAY(T$1)=1</formula>
    </cfRule>
    <cfRule type="expression" dxfId="21410" priority="37795" stopIfTrue="1">
      <formula>WEEKDAY(T$1)=7</formula>
    </cfRule>
    <cfRule type="containsText" dxfId="21409" priority="37796" stopIfTrue="1" operator="containsText" text="Maladie">
      <formula>NOT(ISERROR(SEARCH("Maladie",AA2)))</formula>
    </cfRule>
    <cfRule type="endsWith" dxfId="21408" priority="37797" stopIfTrue="1" operator="endsWith" text="AT">
      <formula>RIGHT(AA2,LEN("AT"))="AT"</formula>
    </cfRule>
    <cfRule type="containsText" dxfId="21407" priority="37798" stopIfTrue="1" operator="containsText" text="Congés">
      <formula>NOT(ISERROR(SEARCH("Congés",AA2)))</formula>
    </cfRule>
    <cfRule type="containsText" dxfId="21406" priority="37799" stopIfTrue="1" operator="containsText" text="RTT">
      <formula>NOT(ISERROR(SEARCH("RTT",AA2)))</formula>
    </cfRule>
    <cfRule type="containsText" dxfId="21405" priority="37800" stopIfTrue="1" operator="containsText" text="REPOS">
      <formula>NOT(ISERROR(SEARCH("REPOS",AA2)))</formula>
    </cfRule>
    <cfRule type="containsText" dxfId="21404" priority="37801" stopIfTrue="1" operator="containsText" text="FORMATION">
      <formula>NOT(ISERROR(SEARCH("FORMATION",AA2)))</formula>
    </cfRule>
  </conditionalFormatting>
  <conditionalFormatting sqref="AA2:AB2">
    <cfRule type="containsText" dxfId="21403" priority="37792" stopIfTrue="1" operator="containsText" text="RECUP DEBIT">
      <formula>NOT(ISERROR(SEARCH("RECUP DEBIT",AA2)))</formula>
    </cfRule>
    <cfRule type="containsText" dxfId="21402" priority="37793" stopIfTrue="1" operator="containsText" text="Bonification">
      <formula>NOT(ISERROR(SEARCH("Bonification",AA2)))</formula>
    </cfRule>
  </conditionalFormatting>
  <conditionalFormatting sqref="AA2:AB2">
    <cfRule type="expression" dxfId="21401" priority="37784" stopIfTrue="1">
      <formula>WEEKDAY(T$1)=1</formula>
    </cfRule>
    <cfRule type="expression" dxfId="21400" priority="37785" stopIfTrue="1">
      <formula>WEEKDAY(T$1)=7</formula>
    </cfRule>
    <cfRule type="containsText" dxfId="21399" priority="37786" stopIfTrue="1" operator="containsText" text="Maladie">
      <formula>NOT(ISERROR(SEARCH("Maladie",AA2)))</formula>
    </cfRule>
    <cfRule type="endsWith" dxfId="21398" priority="37787" stopIfTrue="1" operator="endsWith" text="AT">
      <formula>RIGHT(AA2,LEN("AT"))="AT"</formula>
    </cfRule>
    <cfRule type="containsText" dxfId="21397" priority="37788" stopIfTrue="1" operator="containsText" text="Congés">
      <formula>NOT(ISERROR(SEARCH("Congés",AA2)))</formula>
    </cfRule>
    <cfRule type="containsText" dxfId="21396" priority="37789" stopIfTrue="1" operator="containsText" text="RTT">
      <formula>NOT(ISERROR(SEARCH("RTT",AA2)))</formula>
    </cfRule>
    <cfRule type="containsText" dxfId="21395" priority="37790" stopIfTrue="1" operator="containsText" text="REPOS">
      <formula>NOT(ISERROR(SEARCH("REPOS",AA2)))</formula>
    </cfRule>
    <cfRule type="containsText" dxfId="21394" priority="37791" stopIfTrue="1" operator="containsText" text="FORMATION">
      <formula>NOT(ISERROR(SEARCH("FORMATION",AA2)))</formula>
    </cfRule>
  </conditionalFormatting>
  <conditionalFormatting sqref="V3:AB3">
    <cfRule type="expression" dxfId="21375" priority="37712" stopIfTrue="1">
      <formula>WEEKDAY(V$1)=1</formula>
    </cfRule>
    <cfRule type="expression" dxfId="21374" priority="37713" stopIfTrue="1">
      <formula>WEEKDAY(V$1)=7</formula>
    </cfRule>
    <cfRule type="containsText" dxfId="21373" priority="37714" stopIfTrue="1" operator="containsText" text="Maladie">
      <formula>NOT(ISERROR(SEARCH("Maladie",V3)))</formula>
    </cfRule>
    <cfRule type="endsWith" dxfId="21372" priority="37715" stopIfTrue="1" operator="endsWith" text="AT">
      <formula>RIGHT(V3,LEN("AT"))="AT"</formula>
    </cfRule>
    <cfRule type="containsText" dxfId="21371" priority="37716" stopIfTrue="1" operator="containsText" text="Congés">
      <formula>NOT(ISERROR(SEARCH("Congés",V3)))</formula>
    </cfRule>
    <cfRule type="containsText" dxfId="21370" priority="37717" stopIfTrue="1" operator="containsText" text="RTT">
      <formula>NOT(ISERROR(SEARCH("RTT",V3)))</formula>
    </cfRule>
    <cfRule type="containsText" dxfId="21369" priority="37718" stopIfTrue="1" operator="containsText" text="FORMATION">
      <formula>NOT(ISERROR(SEARCH("FORMATION",V3)))</formula>
    </cfRule>
    <cfRule type="containsText" dxfId="21368" priority="37719" stopIfTrue="1" operator="containsText" text="REPOS">
      <formula>NOT(ISERROR(SEARCH("REPOS",V3)))</formula>
    </cfRule>
  </conditionalFormatting>
  <conditionalFormatting sqref="V3:AB3">
    <cfRule type="containsText" dxfId="21367" priority="37710" stopIfTrue="1" operator="containsText" text="RECUP DEBIT">
      <formula>NOT(ISERROR(SEARCH("RECUP DEBIT",V3)))</formula>
    </cfRule>
    <cfRule type="containsText" dxfId="21366" priority="37711" stopIfTrue="1" operator="containsText" text="Bonification">
      <formula>NOT(ISERROR(SEARCH("Bonification",V3)))</formula>
    </cfRule>
  </conditionalFormatting>
  <conditionalFormatting sqref="V3:AB3">
    <cfRule type="containsText" dxfId="21365" priority="37708" stopIfTrue="1" operator="containsText" text="BONIFICATION">
      <formula>NOT(ISERROR(SEARCH("BONIFICATION",V3)))</formula>
    </cfRule>
    <cfRule type="containsText" dxfId="21364" priority="37709" stopIfTrue="1" operator="containsText" text="RECUP DEBIT">
      <formula>NOT(ISERROR(SEARCH("RECUP DEBIT",V3)))</formula>
    </cfRule>
  </conditionalFormatting>
  <conditionalFormatting sqref="V3:AB3">
    <cfRule type="containsText" dxfId="21363" priority="37707" stopIfTrue="1" operator="containsText" text="ENFANT MALADE">
      <formula>NOT(ISERROR(SEARCH("ENFANT MALADE",V3)))</formula>
    </cfRule>
  </conditionalFormatting>
  <conditionalFormatting sqref="AA3:AB3">
    <cfRule type="containsText" dxfId="21362" priority="37705" stopIfTrue="1" operator="containsText" text="RECUP DEBIT">
      <formula>NOT(ISERROR(SEARCH("RECUP DEBIT",AA3)))</formula>
    </cfRule>
    <cfRule type="containsText" dxfId="21361" priority="37706" stopIfTrue="1" operator="containsText" text="Bonification">
      <formula>NOT(ISERROR(SEARCH("Bonification",AA3)))</formula>
    </cfRule>
  </conditionalFormatting>
  <conditionalFormatting sqref="AA3:AB3">
    <cfRule type="expression" dxfId="21360" priority="37697" stopIfTrue="1">
      <formula>WEEKDAY(T$1)=1</formula>
    </cfRule>
    <cfRule type="expression" dxfId="21359" priority="37698" stopIfTrue="1">
      <formula>WEEKDAY(T$1)=7</formula>
    </cfRule>
    <cfRule type="containsText" dxfId="21358" priority="37699" stopIfTrue="1" operator="containsText" text="Maladie">
      <formula>NOT(ISERROR(SEARCH("Maladie",AA3)))</formula>
    </cfRule>
    <cfRule type="endsWith" dxfId="21357" priority="37700" stopIfTrue="1" operator="endsWith" text="AT">
      <formula>RIGHT(AA3,LEN("AT"))="AT"</formula>
    </cfRule>
    <cfRule type="containsText" dxfId="21356" priority="37701" stopIfTrue="1" operator="containsText" text="Congés">
      <formula>NOT(ISERROR(SEARCH("Congés",AA3)))</formula>
    </cfRule>
    <cfRule type="containsText" dxfId="21355" priority="37702" stopIfTrue="1" operator="containsText" text="RTT">
      <formula>NOT(ISERROR(SEARCH("RTT",AA3)))</formula>
    </cfRule>
    <cfRule type="containsText" dxfId="21354" priority="37703" stopIfTrue="1" operator="containsText" text="REPOS">
      <formula>NOT(ISERROR(SEARCH("REPOS",AA3)))</formula>
    </cfRule>
    <cfRule type="containsText" dxfId="21353" priority="37704" stopIfTrue="1" operator="containsText" text="FORMATION">
      <formula>NOT(ISERROR(SEARCH("FORMATION",AA3)))</formula>
    </cfRule>
  </conditionalFormatting>
  <conditionalFormatting sqref="AB3">
    <cfRule type="expression" dxfId="21352" priority="37689" stopIfTrue="1">
      <formula>WEEKDAY(U$1)=1</formula>
    </cfRule>
    <cfRule type="expression" dxfId="21351" priority="37690" stopIfTrue="1">
      <formula>WEEKDAY(U$1)=7</formula>
    </cfRule>
    <cfRule type="containsText" dxfId="21350" priority="37691" stopIfTrue="1" operator="containsText" text="Maladie">
      <formula>NOT(ISERROR(SEARCH("Maladie",AB3)))</formula>
    </cfRule>
    <cfRule type="endsWith" dxfId="21349" priority="37692" stopIfTrue="1" operator="endsWith" text="AT">
      <formula>RIGHT(AB3,LEN("AT"))="AT"</formula>
    </cfRule>
    <cfRule type="containsText" dxfId="21348" priority="37693" stopIfTrue="1" operator="containsText" text="Congés">
      <formula>NOT(ISERROR(SEARCH("Congés",AB3)))</formula>
    </cfRule>
    <cfRule type="containsText" dxfId="21347" priority="37694" stopIfTrue="1" operator="containsText" text="RTT">
      <formula>NOT(ISERROR(SEARCH("RTT",AB3)))</formula>
    </cfRule>
    <cfRule type="containsText" dxfId="21346" priority="37695" stopIfTrue="1" operator="containsText" text="REPOS">
      <formula>NOT(ISERROR(SEARCH("REPOS",AB3)))</formula>
    </cfRule>
    <cfRule type="containsText" dxfId="21345" priority="37696" stopIfTrue="1" operator="containsText" text="FORMATION">
      <formula>NOT(ISERROR(SEARCH("FORMATION",AB3)))</formula>
    </cfRule>
  </conditionalFormatting>
  <conditionalFormatting sqref="AB3">
    <cfRule type="containsText" dxfId="21344" priority="37687" stopIfTrue="1" operator="containsText" text="RECUP DEBIT">
      <formula>NOT(ISERROR(SEARCH("RECUP DEBIT",AB3)))</formula>
    </cfRule>
    <cfRule type="containsText" dxfId="21343" priority="37688" stopIfTrue="1" operator="containsText" text="Bonification">
      <formula>NOT(ISERROR(SEARCH("Bonification",AB3)))</formula>
    </cfRule>
  </conditionalFormatting>
  <conditionalFormatting sqref="AB3">
    <cfRule type="containsText" dxfId="21342" priority="37685" stopIfTrue="1" operator="containsText" text="RECUP DEBIT">
      <formula>NOT(ISERROR(SEARCH("RECUP DEBIT",AB3)))</formula>
    </cfRule>
    <cfRule type="containsText" dxfId="21341" priority="37686" stopIfTrue="1" operator="containsText" text="Bonification">
      <formula>NOT(ISERROR(SEARCH("Bonification",AB3)))</formula>
    </cfRule>
  </conditionalFormatting>
  <conditionalFormatting sqref="AB3">
    <cfRule type="expression" dxfId="21340" priority="37677" stopIfTrue="1">
      <formula>WEEKDAY(U$1)=1</formula>
    </cfRule>
    <cfRule type="expression" dxfId="21339" priority="37678" stopIfTrue="1">
      <formula>WEEKDAY(U$1)=7</formula>
    </cfRule>
    <cfRule type="containsText" dxfId="21338" priority="37679" stopIfTrue="1" operator="containsText" text="Maladie">
      <formula>NOT(ISERROR(SEARCH("Maladie",AB3)))</formula>
    </cfRule>
    <cfRule type="endsWith" dxfId="21337" priority="37680" stopIfTrue="1" operator="endsWith" text="AT">
      <formula>RIGHT(AB3,LEN("AT"))="AT"</formula>
    </cfRule>
    <cfRule type="containsText" dxfId="21336" priority="37681" stopIfTrue="1" operator="containsText" text="Congés">
      <formula>NOT(ISERROR(SEARCH("Congés",AB3)))</formula>
    </cfRule>
    <cfRule type="containsText" dxfId="21335" priority="37682" stopIfTrue="1" operator="containsText" text="RTT">
      <formula>NOT(ISERROR(SEARCH("RTT",AB3)))</formula>
    </cfRule>
    <cfRule type="containsText" dxfId="21334" priority="37683" stopIfTrue="1" operator="containsText" text="REPOS">
      <formula>NOT(ISERROR(SEARCH("REPOS",AB3)))</formula>
    </cfRule>
    <cfRule type="containsText" dxfId="21333" priority="37684" stopIfTrue="1" operator="containsText" text="FORMATION">
      <formula>NOT(ISERROR(SEARCH("FORMATION",AB3)))</formula>
    </cfRule>
  </conditionalFormatting>
  <conditionalFormatting sqref="AB3">
    <cfRule type="expression" dxfId="21332" priority="37669" stopIfTrue="1">
      <formula>WEEKDAY(U$1)=1</formula>
    </cfRule>
    <cfRule type="expression" dxfId="21331" priority="37670" stopIfTrue="1">
      <formula>WEEKDAY(U$1)=7</formula>
    </cfRule>
    <cfRule type="containsText" dxfId="21330" priority="37671" stopIfTrue="1" operator="containsText" text="Maladie">
      <formula>NOT(ISERROR(SEARCH("Maladie",AB3)))</formula>
    </cfRule>
    <cfRule type="endsWith" dxfId="21329" priority="37672" stopIfTrue="1" operator="endsWith" text="AT">
      <formula>RIGHT(AB3,LEN("AT"))="AT"</formula>
    </cfRule>
    <cfRule type="containsText" dxfId="21328" priority="37673" stopIfTrue="1" operator="containsText" text="Congés">
      <formula>NOT(ISERROR(SEARCH("Congés",AB3)))</formula>
    </cfRule>
    <cfRule type="containsText" dxfId="21327" priority="37674" stopIfTrue="1" operator="containsText" text="RTT">
      <formula>NOT(ISERROR(SEARCH("RTT",AB3)))</formula>
    </cfRule>
    <cfRule type="containsText" dxfId="21326" priority="37675" stopIfTrue="1" operator="containsText" text="REPOS">
      <formula>NOT(ISERROR(SEARCH("REPOS",AB3)))</formula>
    </cfRule>
    <cfRule type="containsText" dxfId="21325" priority="37676" stopIfTrue="1" operator="containsText" text="FORMATION">
      <formula>NOT(ISERROR(SEARCH("FORMATION",AB3)))</formula>
    </cfRule>
  </conditionalFormatting>
  <conditionalFormatting sqref="AB3">
    <cfRule type="expression" dxfId="21324" priority="37661" stopIfTrue="1">
      <formula>WEEKDAY(AB$1)=1</formula>
    </cfRule>
    <cfRule type="expression" dxfId="21323" priority="37662" stopIfTrue="1">
      <formula>WEEKDAY(AB$1)=7</formula>
    </cfRule>
    <cfRule type="containsText" dxfId="21322" priority="37663" stopIfTrue="1" operator="containsText" text="Maladie">
      <formula>NOT(ISERROR(SEARCH("Maladie",AB3)))</formula>
    </cfRule>
    <cfRule type="endsWith" dxfId="21321" priority="37664" stopIfTrue="1" operator="endsWith" text="AT">
      <formula>RIGHT(AB3,LEN("AT"))="AT"</formula>
    </cfRule>
    <cfRule type="containsText" dxfId="21320" priority="37665" stopIfTrue="1" operator="containsText" text="Congés">
      <formula>NOT(ISERROR(SEARCH("Congés",AB3)))</formula>
    </cfRule>
    <cfRule type="containsText" dxfId="21319" priority="37666" stopIfTrue="1" operator="containsText" text="RTT">
      <formula>NOT(ISERROR(SEARCH("RTT",AB3)))</formula>
    </cfRule>
    <cfRule type="containsText" dxfId="21318" priority="37667" stopIfTrue="1" operator="containsText" text="FORMATION">
      <formula>NOT(ISERROR(SEARCH("FORMATION",AB3)))</formula>
    </cfRule>
    <cfRule type="containsText" dxfId="21317" priority="37668" stopIfTrue="1" operator="containsText" text="REPOS">
      <formula>NOT(ISERROR(SEARCH("REPOS",AB3)))</formula>
    </cfRule>
  </conditionalFormatting>
  <conditionalFormatting sqref="AB3">
    <cfRule type="containsText" dxfId="21316" priority="37659" stopIfTrue="1" operator="containsText" text="RECUP DEBIT">
      <formula>NOT(ISERROR(SEARCH("RECUP DEBIT",AB3)))</formula>
    </cfRule>
    <cfRule type="containsText" dxfId="21315" priority="37660" stopIfTrue="1" operator="containsText" text="Bonification">
      <formula>NOT(ISERROR(SEARCH("Bonification",AB3)))</formula>
    </cfRule>
  </conditionalFormatting>
  <conditionalFormatting sqref="AB3">
    <cfRule type="containsText" dxfId="21314" priority="37657" stopIfTrue="1" operator="containsText" text="RECUP DEBIT">
      <formula>NOT(ISERROR(SEARCH("RECUP DEBIT",AB3)))</formula>
    </cfRule>
    <cfRule type="containsText" dxfId="21313" priority="37658" stopIfTrue="1" operator="containsText" text="Bonification">
      <formula>NOT(ISERROR(SEARCH("Bonification",AB3)))</formula>
    </cfRule>
  </conditionalFormatting>
  <conditionalFormatting sqref="AB3">
    <cfRule type="expression" dxfId="21312" priority="37649" stopIfTrue="1">
      <formula>WEEKDAY(U$1)=1</formula>
    </cfRule>
    <cfRule type="expression" dxfId="21311" priority="37650" stopIfTrue="1">
      <formula>WEEKDAY(U$1)=7</formula>
    </cfRule>
    <cfRule type="containsText" dxfId="21310" priority="37651" stopIfTrue="1" operator="containsText" text="Maladie">
      <formula>NOT(ISERROR(SEARCH("Maladie",AB3)))</formula>
    </cfRule>
    <cfRule type="endsWith" dxfId="21309" priority="37652" stopIfTrue="1" operator="endsWith" text="AT">
      <formula>RIGHT(AB3,LEN("AT"))="AT"</formula>
    </cfRule>
    <cfRule type="containsText" dxfId="21308" priority="37653" stopIfTrue="1" operator="containsText" text="Congés">
      <formula>NOT(ISERROR(SEARCH("Congés",AB3)))</formula>
    </cfRule>
    <cfRule type="containsText" dxfId="21307" priority="37654" stopIfTrue="1" operator="containsText" text="RTT">
      <formula>NOT(ISERROR(SEARCH("RTT",AB3)))</formula>
    </cfRule>
    <cfRule type="containsText" dxfId="21306" priority="37655" stopIfTrue="1" operator="containsText" text="REPOS">
      <formula>NOT(ISERROR(SEARCH("REPOS",AB3)))</formula>
    </cfRule>
    <cfRule type="containsText" dxfId="21305" priority="37656" stopIfTrue="1" operator="containsText" text="FORMATION">
      <formula>NOT(ISERROR(SEARCH("FORMATION",AB3)))</formula>
    </cfRule>
  </conditionalFormatting>
  <conditionalFormatting sqref="AB3">
    <cfRule type="expression" dxfId="21304" priority="37641" stopIfTrue="1">
      <formula>WEEKDAY(U$1)=1</formula>
    </cfRule>
    <cfRule type="expression" dxfId="21303" priority="37642" stopIfTrue="1">
      <formula>WEEKDAY(U$1)=7</formula>
    </cfRule>
    <cfRule type="containsText" dxfId="21302" priority="37643" stopIfTrue="1" operator="containsText" text="Maladie">
      <formula>NOT(ISERROR(SEARCH("Maladie",AB3)))</formula>
    </cfRule>
    <cfRule type="endsWith" dxfId="21301" priority="37644" stopIfTrue="1" operator="endsWith" text="AT">
      <formula>RIGHT(AB3,LEN("AT"))="AT"</formula>
    </cfRule>
    <cfRule type="containsText" dxfId="21300" priority="37645" stopIfTrue="1" operator="containsText" text="Congés">
      <formula>NOT(ISERROR(SEARCH("Congés",AB3)))</formula>
    </cfRule>
    <cfRule type="containsText" dxfId="21299" priority="37646" stopIfTrue="1" operator="containsText" text="RTT">
      <formula>NOT(ISERROR(SEARCH("RTT",AB3)))</formula>
    </cfRule>
    <cfRule type="containsText" dxfId="21298" priority="37647" stopIfTrue="1" operator="containsText" text="REPOS">
      <formula>NOT(ISERROR(SEARCH("REPOS",AB3)))</formula>
    </cfRule>
    <cfRule type="containsText" dxfId="21297" priority="37648" stopIfTrue="1" operator="containsText" text="FORMATION">
      <formula>NOT(ISERROR(SEARCH("FORMATION",AB3)))</formula>
    </cfRule>
  </conditionalFormatting>
  <conditionalFormatting sqref="W3">
    <cfRule type="expression" dxfId="21296" priority="37633" stopIfTrue="1">
      <formula>WEEKDAY(W$1)=1</formula>
    </cfRule>
    <cfRule type="expression" dxfId="21295" priority="37634" stopIfTrue="1">
      <formula>WEEKDAY(W$1)=7</formula>
    </cfRule>
    <cfRule type="containsText" dxfId="21294" priority="37635" stopIfTrue="1" operator="containsText" text="Maladie">
      <formula>NOT(ISERROR(SEARCH("Maladie",W3)))</formula>
    </cfRule>
    <cfRule type="endsWith" dxfId="21293" priority="37636" stopIfTrue="1" operator="endsWith" text="AT">
      <formula>RIGHT(W3,LEN("AT"))="AT"</formula>
    </cfRule>
    <cfRule type="containsText" dxfId="21292" priority="37637" stopIfTrue="1" operator="containsText" text="Congés">
      <formula>NOT(ISERROR(SEARCH("Congés",W3)))</formula>
    </cfRule>
    <cfRule type="containsText" dxfId="21291" priority="37638" stopIfTrue="1" operator="containsText" text="RTT">
      <formula>NOT(ISERROR(SEARCH("RTT",W3)))</formula>
    </cfRule>
    <cfRule type="containsText" dxfId="21290" priority="37639" stopIfTrue="1" operator="containsText" text="FORMATION">
      <formula>NOT(ISERROR(SEARCH("FORMATION",W3)))</formula>
    </cfRule>
    <cfRule type="containsText" dxfId="21289" priority="37640" stopIfTrue="1" operator="containsText" text="REPOS">
      <formula>NOT(ISERROR(SEARCH("REPOS",W3)))</formula>
    </cfRule>
  </conditionalFormatting>
  <conditionalFormatting sqref="W3">
    <cfRule type="containsText" dxfId="21288" priority="37631" stopIfTrue="1" operator="containsText" text="RECUP DEBIT">
      <formula>NOT(ISERROR(SEARCH("RECUP DEBIT",W3)))</formula>
    </cfRule>
    <cfRule type="containsText" dxfId="21287" priority="37632" stopIfTrue="1" operator="containsText" text="Bonification">
      <formula>NOT(ISERROR(SEARCH("Bonification",W3)))</formula>
    </cfRule>
  </conditionalFormatting>
  <conditionalFormatting sqref="Z3">
    <cfRule type="expression" dxfId="21286" priority="37623" stopIfTrue="1">
      <formula>WEEKDAY(Z$1)=1</formula>
    </cfRule>
    <cfRule type="expression" dxfId="21285" priority="37624" stopIfTrue="1">
      <formula>WEEKDAY(Z$1)=7</formula>
    </cfRule>
    <cfRule type="containsText" dxfId="21284" priority="37625" stopIfTrue="1" operator="containsText" text="Maladie">
      <formula>NOT(ISERROR(SEARCH("Maladie",Z3)))</formula>
    </cfRule>
    <cfRule type="endsWith" dxfId="21283" priority="37626" stopIfTrue="1" operator="endsWith" text="AT">
      <formula>RIGHT(Z3,LEN("AT"))="AT"</formula>
    </cfRule>
    <cfRule type="containsText" dxfId="21282" priority="37627" stopIfTrue="1" operator="containsText" text="Congés">
      <formula>NOT(ISERROR(SEARCH("Congés",Z3)))</formula>
    </cfRule>
    <cfRule type="containsText" dxfId="21281" priority="37628" stopIfTrue="1" operator="containsText" text="RTT">
      <formula>NOT(ISERROR(SEARCH("RTT",Z3)))</formula>
    </cfRule>
    <cfRule type="containsText" dxfId="21280" priority="37629" stopIfTrue="1" operator="containsText" text="FORMATION">
      <formula>NOT(ISERROR(SEARCH("FORMATION",Z3)))</formula>
    </cfRule>
    <cfRule type="containsText" dxfId="21279" priority="37630" stopIfTrue="1" operator="containsText" text="REPOS">
      <formula>NOT(ISERROR(SEARCH("REPOS",Z3)))</formula>
    </cfRule>
  </conditionalFormatting>
  <conditionalFormatting sqref="Z3">
    <cfRule type="containsText" dxfId="21278" priority="37621" stopIfTrue="1" operator="containsText" text="RECUP DEBIT">
      <formula>NOT(ISERROR(SEARCH("RECUP DEBIT",Z3)))</formula>
    </cfRule>
    <cfRule type="containsText" dxfId="21277" priority="37622" stopIfTrue="1" operator="containsText" text="Bonification">
      <formula>NOT(ISERROR(SEARCH("Bonification",Z3)))</formula>
    </cfRule>
  </conditionalFormatting>
  <conditionalFormatting sqref="AC2:AI2">
    <cfRule type="expression" dxfId="20564" priority="36901" stopIfTrue="1">
      <formula>WEEKDAY(AC$1)=1</formula>
    </cfRule>
    <cfRule type="expression" dxfId="20563" priority="36902" stopIfTrue="1">
      <formula>WEEKDAY(AC$1)=7</formula>
    </cfRule>
    <cfRule type="containsText" dxfId="20562" priority="36903" stopIfTrue="1" operator="containsText" text="Maladie">
      <formula>NOT(ISERROR(SEARCH("Maladie",AC2)))</formula>
    </cfRule>
    <cfRule type="endsWith" dxfId="20561" priority="36904" stopIfTrue="1" operator="endsWith" text="AT">
      <formula>RIGHT(AC2,LEN("AT"))="AT"</formula>
    </cfRule>
    <cfRule type="containsText" dxfId="20560" priority="36905" stopIfTrue="1" operator="containsText" text="Congés">
      <formula>NOT(ISERROR(SEARCH("Congés",AC2)))</formula>
    </cfRule>
    <cfRule type="containsText" dxfId="20559" priority="36906" stopIfTrue="1" operator="containsText" text="RTT">
      <formula>NOT(ISERROR(SEARCH("RTT",AC2)))</formula>
    </cfRule>
    <cfRule type="containsText" dxfId="20558" priority="36907" stopIfTrue="1" operator="containsText" text="FORMATION">
      <formula>NOT(ISERROR(SEARCH("FORMATION",AC2)))</formula>
    </cfRule>
    <cfRule type="containsText" dxfId="20557" priority="36908" stopIfTrue="1" operator="containsText" text="REPOS">
      <formula>NOT(ISERROR(SEARCH("REPOS",AC2)))</formula>
    </cfRule>
  </conditionalFormatting>
  <conditionalFormatting sqref="AC2:AI2">
    <cfRule type="containsText" dxfId="20556" priority="36899" stopIfTrue="1" operator="containsText" text="RECUP DEBIT">
      <formula>NOT(ISERROR(SEARCH("RECUP DEBIT",AC2)))</formula>
    </cfRule>
    <cfRule type="containsText" dxfId="20555" priority="36900" stopIfTrue="1" operator="containsText" text="Bonification">
      <formula>NOT(ISERROR(SEARCH("Bonification",AC2)))</formula>
    </cfRule>
  </conditionalFormatting>
  <conditionalFormatting sqref="AC2:AI2">
    <cfRule type="containsText" dxfId="20554" priority="36897" stopIfTrue="1" operator="containsText" text="BONIFICATION">
      <formula>NOT(ISERROR(SEARCH("BONIFICATION",AC2)))</formula>
    </cfRule>
    <cfRule type="containsText" dxfId="20553" priority="36898" stopIfTrue="1" operator="containsText" text="RECUP DEBIT">
      <formula>NOT(ISERROR(SEARCH("RECUP DEBIT",AC2)))</formula>
    </cfRule>
  </conditionalFormatting>
  <conditionalFormatting sqref="AC2:AI2">
    <cfRule type="containsText" dxfId="20552" priority="36896" stopIfTrue="1" operator="containsText" text="ENFANT MALADE">
      <formula>NOT(ISERROR(SEARCH("ENFANT MALADE",AC2)))</formula>
    </cfRule>
  </conditionalFormatting>
  <conditionalFormatting sqref="AH2:AI2">
    <cfRule type="expression" dxfId="20551" priority="36888" stopIfTrue="1">
      <formula>WEEKDAY(AH$1)=1</formula>
    </cfRule>
    <cfRule type="expression" dxfId="20550" priority="36889" stopIfTrue="1">
      <formula>WEEKDAY(AH$1)=7</formula>
    </cfRule>
    <cfRule type="containsText" dxfId="20549" priority="36890" stopIfTrue="1" operator="containsText" text="Maladie">
      <formula>NOT(ISERROR(SEARCH("Maladie",AH2)))</formula>
    </cfRule>
    <cfRule type="endsWith" dxfId="20548" priority="36891" stopIfTrue="1" operator="endsWith" text="AT">
      <formula>RIGHT(AH2,LEN("AT"))="AT"</formula>
    </cfRule>
    <cfRule type="containsText" dxfId="20547" priority="36892" stopIfTrue="1" operator="containsText" text="Congés">
      <formula>NOT(ISERROR(SEARCH("Congés",AH2)))</formula>
    </cfRule>
    <cfRule type="containsText" dxfId="20546" priority="36893" stopIfTrue="1" operator="containsText" text="RTT">
      <formula>NOT(ISERROR(SEARCH("RTT",AH2)))</formula>
    </cfRule>
    <cfRule type="containsText" dxfId="20545" priority="36894" stopIfTrue="1" operator="containsText" text="FORMATION">
      <formula>NOT(ISERROR(SEARCH("FORMATION",AH2)))</formula>
    </cfRule>
    <cfRule type="containsText" dxfId="20544" priority="36895" stopIfTrue="1" operator="containsText" text="REPOS">
      <formula>NOT(ISERROR(SEARCH("REPOS",AH2)))</formula>
    </cfRule>
  </conditionalFormatting>
  <conditionalFormatting sqref="AH2:AI2">
    <cfRule type="containsText" dxfId="20543" priority="36886" stopIfTrue="1" operator="containsText" text="RECUP DEBIT">
      <formula>NOT(ISERROR(SEARCH("RECUP DEBIT",AH2)))</formula>
    </cfRule>
    <cfRule type="containsText" dxfId="20542" priority="36887" stopIfTrue="1" operator="containsText" text="Bonification">
      <formula>NOT(ISERROR(SEARCH("Bonification",AH2)))</formula>
    </cfRule>
  </conditionalFormatting>
  <conditionalFormatting sqref="AH2:AI2">
    <cfRule type="containsText" dxfId="20541" priority="36884" stopIfTrue="1" operator="containsText" text="BONIFICATION">
      <formula>NOT(ISERROR(SEARCH("BONIFICATION",AH2)))</formula>
    </cfRule>
    <cfRule type="containsText" dxfId="20540" priority="36885" stopIfTrue="1" operator="containsText" text="RECUP DEBIT">
      <formula>NOT(ISERROR(SEARCH("RECUP DEBIT",AH2)))</formula>
    </cfRule>
  </conditionalFormatting>
  <conditionalFormatting sqref="AH2:AI2">
    <cfRule type="containsText" dxfId="20539" priority="36883" stopIfTrue="1" operator="containsText" text="ENFANT MALADE">
      <formula>NOT(ISERROR(SEARCH("ENFANT MALADE",AH2)))</formula>
    </cfRule>
  </conditionalFormatting>
  <conditionalFormatting sqref="AH2:AI2">
    <cfRule type="containsText" dxfId="20538" priority="36881" stopIfTrue="1" operator="containsText" text="RECUP DEBIT">
      <formula>NOT(ISERROR(SEARCH("RECUP DEBIT",AH2)))</formula>
    </cfRule>
    <cfRule type="containsText" dxfId="20537" priority="36882" stopIfTrue="1" operator="containsText" text="Bonification">
      <formula>NOT(ISERROR(SEARCH("Bonification",AH2)))</formula>
    </cfRule>
  </conditionalFormatting>
  <conditionalFormatting sqref="AH2:AI2">
    <cfRule type="expression" dxfId="20536" priority="36873" stopIfTrue="1">
      <formula>WEEKDAY(AA$1)=1</formula>
    </cfRule>
    <cfRule type="expression" dxfId="20535" priority="36874" stopIfTrue="1">
      <formula>WEEKDAY(AA$1)=7</formula>
    </cfRule>
    <cfRule type="containsText" dxfId="20534" priority="36875" stopIfTrue="1" operator="containsText" text="Maladie">
      <formula>NOT(ISERROR(SEARCH("Maladie",AH2)))</formula>
    </cfRule>
    <cfRule type="endsWith" dxfId="20533" priority="36876" stopIfTrue="1" operator="endsWith" text="AT">
      <formula>RIGHT(AH2,LEN("AT"))="AT"</formula>
    </cfRule>
    <cfRule type="containsText" dxfId="20532" priority="36877" stopIfTrue="1" operator="containsText" text="Congés">
      <formula>NOT(ISERROR(SEARCH("Congés",AH2)))</formula>
    </cfRule>
    <cfRule type="containsText" dxfId="20531" priority="36878" stopIfTrue="1" operator="containsText" text="RTT">
      <formula>NOT(ISERROR(SEARCH("RTT",AH2)))</formula>
    </cfRule>
    <cfRule type="containsText" dxfId="20530" priority="36879" stopIfTrue="1" operator="containsText" text="REPOS">
      <formula>NOT(ISERROR(SEARCH("REPOS",AH2)))</formula>
    </cfRule>
    <cfRule type="containsText" dxfId="20529" priority="36880" stopIfTrue="1" operator="containsText" text="FORMATION">
      <formula>NOT(ISERROR(SEARCH("FORMATION",AH2)))</formula>
    </cfRule>
  </conditionalFormatting>
  <conditionalFormatting sqref="AH2:AI2">
    <cfRule type="containsText" dxfId="20528" priority="36871" stopIfTrue="1" operator="containsText" text="RECUP DEBIT">
      <formula>NOT(ISERROR(SEARCH("RECUP DEBIT",AH2)))</formula>
    </cfRule>
    <cfRule type="containsText" dxfId="20527" priority="36872" stopIfTrue="1" operator="containsText" text="Bonification">
      <formula>NOT(ISERROR(SEARCH("Bonification",AH2)))</formula>
    </cfRule>
  </conditionalFormatting>
  <conditionalFormatting sqref="AH2:AI2">
    <cfRule type="expression" dxfId="20526" priority="36863" stopIfTrue="1">
      <formula>WEEKDAY(AA$1)=1</formula>
    </cfRule>
    <cfRule type="expression" dxfId="20525" priority="36864" stopIfTrue="1">
      <formula>WEEKDAY(AA$1)=7</formula>
    </cfRule>
    <cfRule type="containsText" dxfId="20524" priority="36865" stopIfTrue="1" operator="containsText" text="Maladie">
      <formula>NOT(ISERROR(SEARCH("Maladie",AH2)))</formula>
    </cfRule>
    <cfRule type="endsWith" dxfId="20523" priority="36866" stopIfTrue="1" operator="endsWith" text="AT">
      <formula>RIGHT(AH2,LEN("AT"))="AT"</formula>
    </cfRule>
    <cfRule type="containsText" dxfId="20522" priority="36867" stopIfTrue="1" operator="containsText" text="Congés">
      <formula>NOT(ISERROR(SEARCH("Congés",AH2)))</formula>
    </cfRule>
    <cfRule type="containsText" dxfId="20521" priority="36868" stopIfTrue="1" operator="containsText" text="RTT">
      <formula>NOT(ISERROR(SEARCH("RTT",AH2)))</formula>
    </cfRule>
    <cfRule type="containsText" dxfId="20520" priority="36869" stopIfTrue="1" operator="containsText" text="REPOS">
      <formula>NOT(ISERROR(SEARCH("REPOS",AH2)))</formula>
    </cfRule>
    <cfRule type="containsText" dxfId="20519" priority="36870" stopIfTrue="1" operator="containsText" text="FORMATION">
      <formula>NOT(ISERROR(SEARCH("FORMATION",AH2)))</formula>
    </cfRule>
  </conditionalFormatting>
  <conditionalFormatting sqref="AC3:AI3">
    <cfRule type="expression" dxfId="20500" priority="36791" stopIfTrue="1">
      <formula>WEEKDAY(AC$1)=1</formula>
    </cfRule>
    <cfRule type="expression" dxfId="20499" priority="36792" stopIfTrue="1">
      <formula>WEEKDAY(AC$1)=7</formula>
    </cfRule>
    <cfRule type="containsText" dxfId="20498" priority="36793" stopIfTrue="1" operator="containsText" text="Maladie">
      <formula>NOT(ISERROR(SEARCH("Maladie",AC3)))</formula>
    </cfRule>
    <cfRule type="endsWith" dxfId="20497" priority="36794" stopIfTrue="1" operator="endsWith" text="AT">
      <formula>RIGHT(AC3,LEN("AT"))="AT"</formula>
    </cfRule>
    <cfRule type="containsText" dxfId="20496" priority="36795" stopIfTrue="1" operator="containsText" text="Congés">
      <formula>NOT(ISERROR(SEARCH("Congés",AC3)))</formula>
    </cfRule>
    <cfRule type="containsText" dxfId="20495" priority="36796" stopIfTrue="1" operator="containsText" text="RTT">
      <formula>NOT(ISERROR(SEARCH("RTT",AC3)))</formula>
    </cfRule>
    <cfRule type="containsText" dxfId="20494" priority="36797" stopIfTrue="1" operator="containsText" text="FORMATION">
      <formula>NOT(ISERROR(SEARCH("FORMATION",AC3)))</formula>
    </cfRule>
    <cfRule type="containsText" dxfId="20493" priority="36798" stopIfTrue="1" operator="containsText" text="REPOS">
      <formula>NOT(ISERROR(SEARCH("REPOS",AC3)))</formula>
    </cfRule>
  </conditionalFormatting>
  <conditionalFormatting sqref="AC3:AI3">
    <cfRule type="containsText" dxfId="20492" priority="36789" stopIfTrue="1" operator="containsText" text="RECUP DEBIT">
      <formula>NOT(ISERROR(SEARCH("RECUP DEBIT",AC3)))</formula>
    </cfRule>
    <cfRule type="containsText" dxfId="20491" priority="36790" stopIfTrue="1" operator="containsText" text="Bonification">
      <formula>NOT(ISERROR(SEARCH("Bonification",AC3)))</formula>
    </cfRule>
  </conditionalFormatting>
  <conditionalFormatting sqref="AC3:AI3">
    <cfRule type="containsText" dxfId="20490" priority="36787" stopIfTrue="1" operator="containsText" text="BONIFICATION">
      <formula>NOT(ISERROR(SEARCH("BONIFICATION",AC3)))</formula>
    </cfRule>
    <cfRule type="containsText" dxfId="20489" priority="36788" stopIfTrue="1" operator="containsText" text="RECUP DEBIT">
      <formula>NOT(ISERROR(SEARCH("RECUP DEBIT",AC3)))</formula>
    </cfRule>
  </conditionalFormatting>
  <conditionalFormatting sqref="AC3:AI3">
    <cfRule type="containsText" dxfId="20488" priority="36786" stopIfTrue="1" operator="containsText" text="ENFANT MALADE">
      <formula>NOT(ISERROR(SEARCH("ENFANT MALADE",AC3)))</formula>
    </cfRule>
  </conditionalFormatting>
  <conditionalFormatting sqref="AH3:AI3">
    <cfRule type="containsText" dxfId="20487" priority="36784" stopIfTrue="1" operator="containsText" text="RECUP DEBIT">
      <formula>NOT(ISERROR(SEARCH("RECUP DEBIT",AH3)))</formula>
    </cfRule>
    <cfRule type="containsText" dxfId="20486" priority="36785" stopIfTrue="1" operator="containsText" text="Bonification">
      <formula>NOT(ISERROR(SEARCH("Bonification",AH3)))</formula>
    </cfRule>
  </conditionalFormatting>
  <conditionalFormatting sqref="AH3:AI3">
    <cfRule type="expression" dxfId="20485" priority="36776" stopIfTrue="1">
      <formula>WEEKDAY(AA$1)=1</formula>
    </cfRule>
    <cfRule type="expression" dxfId="20484" priority="36777" stopIfTrue="1">
      <formula>WEEKDAY(AA$1)=7</formula>
    </cfRule>
    <cfRule type="containsText" dxfId="20483" priority="36778" stopIfTrue="1" operator="containsText" text="Maladie">
      <formula>NOT(ISERROR(SEARCH("Maladie",AH3)))</formula>
    </cfRule>
    <cfRule type="endsWith" dxfId="20482" priority="36779" stopIfTrue="1" operator="endsWith" text="AT">
      <formula>RIGHT(AH3,LEN("AT"))="AT"</formula>
    </cfRule>
    <cfRule type="containsText" dxfId="20481" priority="36780" stopIfTrue="1" operator="containsText" text="Congés">
      <formula>NOT(ISERROR(SEARCH("Congés",AH3)))</formula>
    </cfRule>
    <cfRule type="containsText" dxfId="20480" priority="36781" stopIfTrue="1" operator="containsText" text="RTT">
      <formula>NOT(ISERROR(SEARCH("RTT",AH3)))</formula>
    </cfRule>
    <cfRule type="containsText" dxfId="20479" priority="36782" stopIfTrue="1" operator="containsText" text="REPOS">
      <formula>NOT(ISERROR(SEARCH("REPOS",AH3)))</formula>
    </cfRule>
    <cfRule type="containsText" dxfId="20478" priority="36783" stopIfTrue="1" operator="containsText" text="FORMATION">
      <formula>NOT(ISERROR(SEARCH("FORMATION",AH3)))</formula>
    </cfRule>
  </conditionalFormatting>
  <conditionalFormatting sqref="AI3">
    <cfRule type="expression" dxfId="20477" priority="36768" stopIfTrue="1">
      <formula>WEEKDAY(AB$1)=1</formula>
    </cfRule>
    <cfRule type="expression" dxfId="20476" priority="36769" stopIfTrue="1">
      <formula>WEEKDAY(AB$1)=7</formula>
    </cfRule>
    <cfRule type="containsText" dxfId="20475" priority="36770" stopIfTrue="1" operator="containsText" text="Maladie">
      <formula>NOT(ISERROR(SEARCH("Maladie",AI3)))</formula>
    </cfRule>
    <cfRule type="endsWith" dxfId="20474" priority="36771" stopIfTrue="1" operator="endsWith" text="AT">
      <formula>RIGHT(AI3,LEN("AT"))="AT"</formula>
    </cfRule>
    <cfRule type="containsText" dxfId="20473" priority="36772" stopIfTrue="1" operator="containsText" text="Congés">
      <formula>NOT(ISERROR(SEARCH("Congés",AI3)))</formula>
    </cfRule>
    <cfRule type="containsText" dxfId="20472" priority="36773" stopIfTrue="1" operator="containsText" text="RTT">
      <formula>NOT(ISERROR(SEARCH("RTT",AI3)))</formula>
    </cfRule>
    <cfRule type="containsText" dxfId="20471" priority="36774" stopIfTrue="1" operator="containsText" text="REPOS">
      <formula>NOT(ISERROR(SEARCH("REPOS",AI3)))</formula>
    </cfRule>
    <cfRule type="containsText" dxfId="20470" priority="36775" stopIfTrue="1" operator="containsText" text="FORMATION">
      <formula>NOT(ISERROR(SEARCH("FORMATION",AI3)))</formula>
    </cfRule>
  </conditionalFormatting>
  <conditionalFormatting sqref="AI3">
    <cfRule type="containsText" dxfId="20469" priority="36766" stopIfTrue="1" operator="containsText" text="RECUP DEBIT">
      <formula>NOT(ISERROR(SEARCH("RECUP DEBIT",AI3)))</formula>
    </cfRule>
    <cfRule type="containsText" dxfId="20468" priority="36767" stopIfTrue="1" operator="containsText" text="Bonification">
      <formula>NOT(ISERROR(SEARCH("Bonification",AI3)))</formula>
    </cfRule>
  </conditionalFormatting>
  <conditionalFormatting sqref="AI3">
    <cfRule type="containsText" dxfId="20467" priority="36764" stopIfTrue="1" operator="containsText" text="RECUP DEBIT">
      <formula>NOT(ISERROR(SEARCH("RECUP DEBIT",AI3)))</formula>
    </cfRule>
    <cfRule type="containsText" dxfId="20466" priority="36765" stopIfTrue="1" operator="containsText" text="Bonification">
      <formula>NOT(ISERROR(SEARCH("Bonification",AI3)))</formula>
    </cfRule>
  </conditionalFormatting>
  <conditionalFormatting sqref="AI3">
    <cfRule type="expression" dxfId="20465" priority="36756" stopIfTrue="1">
      <formula>WEEKDAY(AB$1)=1</formula>
    </cfRule>
    <cfRule type="expression" dxfId="20464" priority="36757" stopIfTrue="1">
      <formula>WEEKDAY(AB$1)=7</formula>
    </cfRule>
    <cfRule type="containsText" dxfId="20463" priority="36758" stopIfTrue="1" operator="containsText" text="Maladie">
      <formula>NOT(ISERROR(SEARCH("Maladie",AI3)))</formula>
    </cfRule>
    <cfRule type="endsWith" dxfId="20462" priority="36759" stopIfTrue="1" operator="endsWith" text="AT">
      <formula>RIGHT(AI3,LEN("AT"))="AT"</formula>
    </cfRule>
    <cfRule type="containsText" dxfId="20461" priority="36760" stopIfTrue="1" operator="containsText" text="Congés">
      <formula>NOT(ISERROR(SEARCH("Congés",AI3)))</formula>
    </cfRule>
    <cfRule type="containsText" dxfId="20460" priority="36761" stopIfTrue="1" operator="containsText" text="RTT">
      <formula>NOT(ISERROR(SEARCH("RTT",AI3)))</formula>
    </cfRule>
    <cfRule type="containsText" dxfId="20459" priority="36762" stopIfTrue="1" operator="containsText" text="REPOS">
      <formula>NOT(ISERROR(SEARCH("REPOS",AI3)))</formula>
    </cfRule>
    <cfRule type="containsText" dxfId="20458" priority="36763" stopIfTrue="1" operator="containsText" text="FORMATION">
      <formula>NOT(ISERROR(SEARCH("FORMATION",AI3)))</formula>
    </cfRule>
  </conditionalFormatting>
  <conditionalFormatting sqref="AI3">
    <cfRule type="expression" dxfId="20457" priority="36748" stopIfTrue="1">
      <formula>WEEKDAY(AB$1)=1</formula>
    </cfRule>
    <cfRule type="expression" dxfId="20456" priority="36749" stopIfTrue="1">
      <formula>WEEKDAY(AB$1)=7</formula>
    </cfRule>
    <cfRule type="containsText" dxfId="20455" priority="36750" stopIfTrue="1" operator="containsText" text="Maladie">
      <formula>NOT(ISERROR(SEARCH("Maladie",AI3)))</formula>
    </cfRule>
    <cfRule type="endsWith" dxfId="20454" priority="36751" stopIfTrue="1" operator="endsWith" text="AT">
      <formula>RIGHT(AI3,LEN("AT"))="AT"</formula>
    </cfRule>
    <cfRule type="containsText" dxfId="20453" priority="36752" stopIfTrue="1" operator="containsText" text="Congés">
      <formula>NOT(ISERROR(SEARCH("Congés",AI3)))</formula>
    </cfRule>
    <cfRule type="containsText" dxfId="20452" priority="36753" stopIfTrue="1" operator="containsText" text="RTT">
      <formula>NOT(ISERROR(SEARCH("RTT",AI3)))</formula>
    </cfRule>
    <cfRule type="containsText" dxfId="20451" priority="36754" stopIfTrue="1" operator="containsText" text="REPOS">
      <formula>NOT(ISERROR(SEARCH("REPOS",AI3)))</formula>
    </cfRule>
    <cfRule type="containsText" dxfId="20450" priority="36755" stopIfTrue="1" operator="containsText" text="FORMATION">
      <formula>NOT(ISERROR(SEARCH("FORMATION",AI3)))</formula>
    </cfRule>
  </conditionalFormatting>
  <conditionalFormatting sqref="AI3">
    <cfRule type="expression" dxfId="20449" priority="36740" stopIfTrue="1">
      <formula>WEEKDAY(AI$1)=1</formula>
    </cfRule>
    <cfRule type="expression" dxfId="20448" priority="36741" stopIfTrue="1">
      <formula>WEEKDAY(AI$1)=7</formula>
    </cfRule>
    <cfRule type="containsText" dxfId="20447" priority="36742" stopIfTrue="1" operator="containsText" text="Maladie">
      <formula>NOT(ISERROR(SEARCH("Maladie",AI3)))</formula>
    </cfRule>
    <cfRule type="endsWith" dxfId="20446" priority="36743" stopIfTrue="1" operator="endsWith" text="AT">
      <formula>RIGHT(AI3,LEN("AT"))="AT"</formula>
    </cfRule>
    <cfRule type="containsText" dxfId="20445" priority="36744" stopIfTrue="1" operator="containsText" text="Congés">
      <formula>NOT(ISERROR(SEARCH("Congés",AI3)))</formula>
    </cfRule>
    <cfRule type="containsText" dxfId="20444" priority="36745" stopIfTrue="1" operator="containsText" text="RTT">
      <formula>NOT(ISERROR(SEARCH("RTT",AI3)))</formula>
    </cfRule>
    <cfRule type="containsText" dxfId="20443" priority="36746" stopIfTrue="1" operator="containsText" text="FORMATION">
      <formula>NOT(ISERROR(SEARCH("FORMATION",AI3)))</formula>
    </cfRule>
    <cfRule type="containsText" dxfId="20442" priority="36747" stopIfTrue="1" operator="containsText" text="REPOS">
      <formula>NOT(ISERROR(SEARCH("REPOS",AI3)))</formula>
    </cfRule>
  </conditionalFormatting>
  <conditionalFormatting sqref="AI3">
    <cfRule type="containsText" dxfId="20441" priority="36738" stopIfTrue="1" operator="containsText" text="RECUP DEBIT">
      <formula>NOT(ISERROR(SEARCH("RECUP DEBIT",AI3)))</formula>
    </cfRule>
    <cfRule type="containsText" dxfId="20440" priority="36739" stopIfTrue="1" operator="containsText" text="Bonification">
      <formula>NOT(ISERROR(SEARCH("Bonification",AI3)))</formula>
    </cfRule>
  </conditionalFormatting>
  <conditionalFormatting sqref="AI3">
    <cfRule type="containsText" dxfId="20439" priority="36736" stopIfTrue="1" operator="containsText" text="RECUP DEBIT">
      <formula>NOT(ISERROR(SEARCH("RECUP DEBIT",AI3)))</formula>
    </cfRule>
    <cfRule type="containsText" dxfId="20438" priority="36737" stopIfTrue="1" operator="containsText" text="Bonification">
      <formula>NOT(ISERROR(SEARCH("Bonification",AI3)))</formula>
    </cfRule>
  </conditionalFormatting>
  <conditionalFormatting sqref="AI3">
    <cfRule type="expression" dxfId="20437" priority="36728" stopIfTrue="1">
      <formula>WEEKDAY(AB$1)=1</formula>
    </cfRule>
    <cfRule type="expression" dxfId="20436" priority="36729" stopIfTrue="1">
      <formula>WEEKDAY(AB$1)=7</formula>
    </cfRule>
    <cfRule type="containsText" dxfId="20435" priority="36730" stopIfTrue="1" operator="containsText" text="Maladie">
      <formula>NOT(ISERROR(SEARCH("Maladie",AI3)))</formula>
    </cfRule>
    <cfRule type="endsWith" dxfId="20434" priority="36731" stopIfTrue="1" operator="endsWith" text="AT">
      <formula>RIGHT(AI3,LEN("AT"))="AT"</formula>
    </cfRule>
    <cfRule type="containsText" dxfId="20433" priority="36732" stopIfTrue="1" operator="containsText" text="Congés">
      <formula>NOT(ISERROR(SEARCH("Congés",AI3)))</formula>
    </cfRule>
    <cfRule type="containsText" dxfId="20432" priority="36733" stopIfTrue="1" operator="containsText" text="RTT">
      <formula>NOT(ISERROR(SEARCH("RTT",AI3)))</formula>
    </cfRule>
    <cfRule type="containsText" dxfId="20431" priority="36734" stopIfTrue="1" operator="containsText" text="REPOS">
      <formula>NOT(ISERROR(SEARCH("REPOS",AI3)))</formula>
    </cfRule>
    <cfRule type="containsText" dxfId="20430" priority="36735" stopIfTrue="1" operator="containsText" text="FORMATION">
      <formula>NOT(ISERROR(SEARCH("FORMATION",AI3)))</formula>
    </cfRule>
  </conditionalFormatting>
  <conditionalFormatting sqref="AI3">
    <cfRule type="expression" dxfId="20429" priority="36720" stopIfTrue="1">
      <formula>WEEKDAY(AB$1)=1</formula>
    </cfRule>
    <cfRule type="expression" dxfId="20428" priority="36721" stopIfTrue="1">
      <formula>WEEKDAY(AB$1)=7</formula>
    </cfRule>
    <cfRule type="containsText" dxfId="20427" priority="36722" stopIfTrue="1" operator="containsText" text="Maladie">
      <formula>NOT(ISERROR(SEARCH("Maladie",AI3)))</formula>
    </cfRule>
    <cfRule type="endsWith" dxfId="20426" priority="36723" stopIfTrue="1" operator="endsWith" text="AT">
      <formula>RIGHT(AI3,LEN("AT"))="AT"</formula>
    </cfRule>
    <cfRule type="containsText" dxfId="20425" priority="36724" stopIfTrue="1" operator="containsText" text="Congés">
      <formula>NOT(ISERROR(SEARCH("Congés",AI3)))</formula>
    </cfRule>
    <cfRule type="containsText" dxfId="20424" priority="36725" stopIfTrue="1" operator="containsText" text="RTT">
      <formula>NOT(ISERROR(SEARCH("RTT",AI3)))</formula>
    </cfRule>
    <cfRule type="containsText" dxfId="20423" priority="36726" stopIfTrue="1" operator="containsText" text="REPOS">
      <formula>NOT(ISERROR(SEARCH("REPOS",AI3)))</formula>
    </cfRule>
    <cfRule type="containsText" dxfId="20422" priority="36727" stopIfTrue="1" operator="containsText" text="FORMATION">
      <formula>NOT(ISERROR(SEARCH("FORMATION",AI3)))</formula>
    </cfRule>
  </conditionalFormatting>
  <conditionalFormatting sqref="AD3">
    <cfRule type="expression" dxfId="20421" priority="36712" stopIfTrue="1">
      <formula>WEEKDAY(AD$1)=1</formula>
    </cfRule>
    <cfRule type="expression" dxfId="20420" priority="36713" stopIfTrue="1">
      <formula>WEEKDAY(AD$1)=7</formula>
    </cfRule>
    <cfRule type="containsText" dxfId="20419" priority="36714" stopIfTrue="1" operator="containsText" text="Maladie">
      <formula>NOT(ISERROR(SEARCH("Maladie",AD3)))</formula>
    </cfRule>
    <cfRule type="endsWith" dxfId="20418" priority="36715" stopIfTrue="1" operator="endsWith" text="AT">
      <formula>RIGHT(AD3,LEN("AT"))="AT"</formula>
    </cfRule>
    <cfRule type="containsText" dxfId="20417" priority="36716" stopIfTrue="1" operator="containsText" text="Congés">
      <formula>NOT(ISERROR(SEARCH("Congés",AD3)))</formula>
    </cfRule>
    <cfRule type="containsText" dxfId="20416" priority="36717" stopIfTrue="1" operator="containsText" text="RTT">
      <formula>NOT(ISERROR(SEARCH("RTT",AD3)))</formula>
    </cfRule>
    <cfRule type="containsText" dxfId="20415" priority="36718" stopIfTrue="1" operator="containsText" text="FORMATION">
      <formula>NOT(ISERROR(SEARCH("FORMATION",AD3)))</formula>
    </cfRule>
    <cfRule type="containsText" dxfId="20414" priority="36719" stopIfTrue="1" operator="containsText" text="REPOS">
      <formula>NOT(ISERROR(SEARCH("REPOS",AD3)))</formula>
    </cfRule>
  </conditionalFormatting>
  <conditionalFormatting sqref="AD3">
    <cfRule type="containsText" dxfId="20413" priority="36710" stopIfTrue="1" operator="containsText" text="RECUP DEBIT">
      <formula>NOT(ISERROR(SEARCH("RECUP DEBIT",AD3)))</formula>
    </cfRule>
    <cfRule type="containsText" dxfId="20412" priority="36711" stopIfTrue="1" operator="containsText" text="Bonification">
      <formula>NOT(ISERROR(SEARCH("Bonification",AD3)))</formula>
    </cfRule>
  </conditionalFormatting>
  <conditionalFormatting sqref="AG3">
    <cfRule type="expression" dxfId="20411" priority="36702" stopIfTrue="1">
      <formula>WEEKDAY(AG$1)=1</formula>
    </cfRule>
    <cfRule type="expression" dxfId="20410" priority="36703" stopIfTrue="1">
      <formula>WEEKDAY(AG$1)=7</formula>
    </cfRule>
    <cfRule type="containsText" dxfId="20409" priority="36704" stopIfTrue="1" operator="containsText" text="Maladie">
      <formula>NOT(ISERROR(SEARCH("Maladie",AG3)))</formula>
    </cfRule>
    <cfRule type="endsWith" dxfId="20408" priority="36705" stopIfTrue="1" operator="endsWith" text="AT">
      <formula>RIGHT(AG3,LEN("AT"))="AT"</formula>
    </cfRule>
    <cfRule type="containsText" dxfId="20407" priority="36706" stopIfTrue="1" operator="containsText" text="Congés">
      <formula>NOT(ISERROR(SEARCH("Congés",AG3)))</formula>
    </cfRule>
    <cfRule type="containsText" dxfId="20406" priority="36707" stopIfTrue="1" operator="containsText" text="RTT">
      <formula>NOT(ISERROR(SEARCH("RTT",AG3)))</formula>
    </cfRule>
    <cfRule type="containsText" dxfId="20405" priority="36708" stopIfTrue="1" operator="containsText" text="FORMATION">
      <formula>NOT(ISERROR(SEARCH("FORMATION",AG3)))</formula>
    </cfRule>
    <cfRule type="containsText" dxfId="20404" priority="36709" stopIfTrue="1" operator="containsText" text="REPOS">
      <formula>NOT(ISERROR(SEARCH("REPOS",AG3)))</formula>
    </cfRule>
  </conditionalFormatting>
  <conditionalFormatting sqref="AG3">
    <cfRule type="containsText" dxfId="20403" priority="36700" stopIfTrue="1" operator="containsText" text="RECUP DEBIT">
      <formula>NOT(ISERROR(SEARCH("RECUP DEBIT",AG3)))</formula>
    </cfRule>
    <cfRule type="containsText" dxfId="20402" priority="36701" stopIfTrue="1" operator="containsText" text="Bonification">
      <formula>NOT(ISERROR(SEARCH("Bonification",AG3)))</formula>
    </cfRule>
  </conditionalFormatting>
  <conditionalFormatting sqref="J1">
    <cfRule type="expression" dxfId="19715" priority="36006" stopIfTrue="1">
      <formula>WEEKDAY(J$1)=1</formula>
    </cfRule>
    <cfRule type="expression" dxfId="19714" priority="36007" stopIfTrue="1">
      <formula>WEEKDAY(J$1)=7</formula>
    </cfRule>
    <cfRule type="containsText" dxfId="19713" priority="36008" stopIfTrue="1" operator="containsText" text="Maladie">
      <formula>NOT(ISERROR(SEARCH("Maladie",J1)))</formula>
    </cfRule>
    <cfRule type="endsWith" dxfId="19712" priority="36009" stopIfTrue="1" operator="endsWith" text="AT">
      <formula>RIGHT(J1,LEN("AT"))="AT"</formula>
    </cfRule>
    <cfRule type="containsText" dxfId="19711" priority="36010" stopIfTrue="1" operator="containsText" text="Congés">
      <formula>NOT(ISERROR(SEARCH("Congés",J1)))</formula>
    </cfRule>
    <cfRule type="containsText" dxfId="19710" priority="36011" stopIfTrue="1" operator="containsText" text="RTT">
      <formula>NOT(ISERROR(SEARCH("RTT",J1)))</formula>
    </cfRule>
    <cfRule type="containsText" dxfId="19709" priority="36012" stopIfTrue="1" operator="containsText" text="FORMATION">
      <formula>NOT(ISERROR(SEARCH("FORMATION",J1)))</formula>
    </cfRule>
    <cfRule type="containsText" dxfId="19708" priority="36013" stopIfTrue="1" operator="containsText" text="REPOS">
      <formula>NOT(ISERROR(SEARCH("REPOS",J1)))</formula>
    </cfRule>
  </conditionalFormatting>
  <conditionalFormatting sqref="J1">
    <cfRule type="containsText" dxfId="19707" priority="36004" stopIfTrue="1" operator="containsText" text="RECUP DEBIT">
      <formula>NOT(ISERROR(SEARCH("RECUP DEBIT",J1)))</formula>
    </cfRule>
    <cfRule type="containsText" dxfId="19706" priority="36005" stopIfTrue="1" operator="containsText" text="Bonification">
      <formula>NOT(ISERROR(SEARCH("Bonification",J1)))</formula>
    </cfRule>
  </conditionalFormatting>
  <conditionalFormatting sqref="J1">
    <cfRule type="containsText" dxfId="19705" priority="36002" stopIfTrue="1" operator="containsText" text="BONIFICATION">
      <formula>NOT(ISERROR(SEARCH("BONIFICATION",J1)))</formula>
    </cfRule>
    <cfRule type="containsText" dxfId="19704" priority="36003" stopIfTrue="1" operator="containsText" text="RECUP DEBIT">
      <formula>NOT(ISERROR(SEARCH("RECUP DEBIT",J1)))</formula>
    </cfRule>
  </conditionalFormatting>
  <conditionalFormatting sqref="J1">
    <cfRule type="containsText" dxfId="19703" priority="36001" stopIfTrue="1" operator="containsText" text="ENFANT MALADE">
      <formula>NOT(ISERROR(SEARCH("ENFANT MALADE",J1)))</formula>
    </cfRule>
  </conditionalFormatting>
  <conditionalFormatting sqref="J3">
    <cfRule type="expression" dxfId="19611" priority="35902" stopIfTrue="1">
      <formula>WEEKDAY(J$1)=1</formula>
    </cfRule>
    <cfRule type="expression" dxfId="19610" priority="35903" stopIfTrue="1">
      <formula>WEEKDAY(J$1)=7</formula>
    </cfRule>
    <cfRule type="containsText" dxfId="19609" priority="35904" stopIfTrue="1" operator="containsText" text="Maladie">
      <formula>NOT(ISERROR(SEARCH("Maladie",J3)))</formula>
    </cfRule>
    <cfRule type="endsWith" dxfId="19608" priority="35905" stopIfTrue="1" operator="endsWith" text="AT">
      <formula>RIGHT(J3,LEN("AT"))="AT"</formula>
    </cfRule>
    <cfRule type="containsText" dxfId="19607" priority="35906" stopIfTrue="1" operator="containsText" text="Congés">
      <formula>NOT(ISERROR(SEARCH("Congés",J3)))</formula>
    </cfRule>
    <cfRule type="containsText" dxfId="19606" priority="35907" stopIfTrue="1" operator="containsText" text="RTT">
      <formula>NOT(ISERROR(SEARCH("RTT",J3)))</formula>
    </cfRule>
    <cfRule type="containsText" dxfId="19605" priority="35908" stopIfTrue="1" operator="containsText" text="FORMATION">
      <formula>NOT(ISERROR(SEARCH("FORMATION",J3)))</formula>
    </cfRule>
    <cfRule type="containsText" dxfId="19604" priority="35909" stopIfTrue="1" operator="containsText" text="REPOS">
      <formula>NOT(ISERROR(SEARCH("REPOS",J3)))</formula>
    </cfRule>
  </conditionalFormatting>
  <conditionalFormatting sqref="J3">
    <cfRule type="containsText" dxfId="19603" priority="35900" stopIfTrue="1" operator="containsText" text="RECUP DEBIT">
      <formula>NOT(ISERROR(SEARCH("RECUP DEBIT",J3)))</formula>
    </cfRule>
    <cfRule type="containsText" dxfId="19602" priority="35901" stopIfTrue="1" operator="containsText" text="Bonification">
      <formula>NOT(ISERROR(SEARCH("Bonification",J3)))</formula>
    </cfRule>
  </conditionalFormatting>
  <conditionalFormatting sqref="J3">
    <cfRule type="containsText" dxfId="19601" priority="35898" stopIfTrue="1" operator="containsText" text="BONIFICATION">
      <formula>NOT(ISERROR(SEARCH("BONIFICATION",J3)))</formula>
    </cfRule>
    <cfRule type="containsText" dxfId="19600" priority="35899" stopIfTrue="1" operator="containsText" text="RECUP DEBIT">
      <formula>NOT(ISERROR(SEARCH("RECUP DEBIT",J3)))</formula>
    </cfRule>
  </conditionalFormatting>
  <conditionalFormatting sqref="J3">
    <cfRule type="containsText" dxfId="19599" priority="35897" stopIfTrue="1" operator="containsText" text="ENFANT MALADE">
      <formula>NOT(ISERROR(SEARCH("ENFANT MALADE",J3)))</formula>
    </cfRule>
  </conditionalFormatting>
  <conditionalFormatting sqref="J2">
    <cfRule type="expression" dxfId="19598" priority="35889" stopIfTrue="1">
      <formula>WEEKDAY(J$1)=1</formula>
    </cfRule>
    <cfRule type="expression" dxfId="19597" priority="35890" stopIfTrue="1">
      <formula>WEEKDAY(J$1)=7</formula>
    </cfRule>
    <cfRule type="containsText" dxfId="19596" priority="35891" stopIfTrue="1" operator="containsText" text="Maladie">
      <formula>NOT(ISERROR(SEARCH("Maladie",J2)))</formula>
    </cfRule>
    <cfRule type="endsWith" dxfId="19595" priority="35892" stopIfTrue="1" operator="endsWith" text="AT">
      <formula>RIGHT(J2,LEN("AT"))="AT"</formula>
    </cfRule>
    <cfRule type="containsText" dxfId="19594" priority="35893" stopIfTrue="1" operator="containsText" text="Congés">
      <formula>NOT(ISERROR(SEARCH("Congés",J2)))</formula>
    </cfRule>
    <cfRule type="containsText" dxfId="19593" priority="35894" stopIfTrue="1" operator="containsText" text="RTT">
      <formula>NOT(ISERROR(SEARCH("RTT",J2)))</formula>
    </cfRule>
    <cfRule type="containsText" dxfId="19592" priority="35895" stopIfTrue="1" operator="containsText" text="FORMATION">
      <formula>NOT(ISERROR(SEARCH("FORMATION",J2)))</formula>
    </cfRule>
    <cfRule type="containsText" dxfId="19591" priority="35896" stopIfTrue="1" operator="containsText" text="REPOS">
      <formula>NOT(ISERROR(SEARCH("REPOS",J2)))</formula>
    </cfRule>
  </conditionalFormatting>
  <conditionalFormatting sqref="J2">
    <cfRule type="containsText" dxfId="19590" priority="35887" stopIfTrue="1" operator="containsText" text="RECUP DEBIT">
      <formula>NOT(ISERROR(SEARCH("RECUP DEBIT",J2)))</formula>
    </cfRule>
    <cfRule type="containsText" dxfId="19589" priority="35888" stopIfTrue="1" operator="containsText" text="Bonification">
      <formula>NOT(ISERROR(SEARCH("Bonification",J2)))</formula>
    </cfRule>
  </conditionalFormatting>
  <conditionalFormatting sqref="J2">
    <cfRule type="containsText" dxfId="19588" priority="35885" stopIfTrue="1" operator="containsText" text="BONIFICATION">
      <formula>NOT(ISERROR(SEARCH("BONIFICATION",J2)))</formula>
    </cfRule>
    <cfRule type="containsText" dxfId="19587" priority="35886" stopIfTrue="1" operator="containsText" text="RECUP DEBIT">
      <formula>NOT(ISERROR(SEARCH("RECUP DEBIT",J2)))</formula>
    </cfRule>
  </conditionalFormatting>
  <conditionalFormatting sqref="J2">
    <cfRule type="containsText" dxfId="19586" priority="35884" stopIfTrue="1" operator="containsText" text="ENFANT MALADE">
      <formula>NOT(ISERROR(SEARCH("ENFANT MALADE",J2)))</formula>
    </cfRule>
  </conditionalFormatting>
  <conditionalFormatting sqref="ZT2:ABK3">
    <cfRule type="expression" dxfId="19572" priority="26222" stopIfTrue="1">
      <formula>WEEKDAY(ZT$1)=1</formula>
    </cfRule>
    <cfRule type="expression" dxfId="19571" priority="26223" stopIfTrue="1">
      <formula>WEEKDAY(ZT$1)=7</formula>
    </cfRule>
    <cfRule type="containsText" dxfId="19570" priority="26224" stopIfTrue="1" operator="containsText" text="Maladie">
      <formula>NOT(ISERROR(SEARCH("Maladie",ZT2)))</formula>
    </cfRule>
    <cfRule type="endsWith" dxfId="19569" priority="26225" stopIfTrue="1" operator="endsWith" text="AT">
      <formula>RIGHT(ZT2,LEN("AT"))="AT"</formula>
    </cfRule>
    <cfRule type="containsText" dxfId="19568" priority="26226" stopIfTrue="1" operator="containsText" text="Congés">
      <formula>NOT(ISERROR(SEARCH("Congés",ZT2)))</formula>
    </cfRule>
    <cfRule type="containsText" dxfId="19567" priority="26227" stopIfTrue="1" operator="containsText" text="RTT">
      <formula>NOT(ISERROR(SEARCH("RTT",ZT2)))</formula>
    </cfRule>
    <cfRule type="containsText" dxfId="19566" priority="26228" stopIfTrue="1" operator="containsText" text="FORMATION">
      <formula>NOT(ISERROR(SEARCH("FORMATION",ZT2)))</formula>
    </cfRule>
    <cfRule type="containsText" dxfId="19565" priority="26229" stopIfTrue="1" operator="containsText" text="REPOS">
      <formula>NOT(ISERROR(SEARCH("REPOS",ZT2)))</formula>
    </cfRule>
  </conditionalFormatting>
  <conditionalFormatting sqref="ZT2:ABK3">
    <cfRule type="containsText" dxfId="19564" priority="26220" stopIfTrue="1" operator="containsText" text="RECUP DEBIT">
      <formula>NOT(ISERROR(SEARCH("RECUP DEBIT",ZT2)))</formula>
    </cfRule>
    <cfRule type="containsText" dxfId="19563" priority="26221" stopIfTrue="1" operator="containsText" text="Bonification">
      <formula>NOT(ISERROR(SEARCH("Bonification",ZT2)))</formula>
    </cfRule>
  </conditionalFormatting>
  <conditionalFormatting sqref="ZT2:ABK3">
    <cfRule type="containsText" dxfId="19562" priority="26218" stopIfTrue="1" operator="containsText" text="BONIFICATION">
      <formula>NOT(ISERROR(SEARCH("BONIFICATION",ZT2)))</formula>
    </cfRule>
    <cfRule type="containsText" dxfId="19561" priority="26219" stopIfTrue="1" operator="containsText" text="RECUP DEBIT">
      <formula>NOT(ISERROR(SEARCH("RECUP DEBIT",ZT2)))</formula>
    </cfRule>
  </conditionalFormatting>
  <conditionalFormatting sqref="ZT2:ABK3">
    <cfRule type="containsText" dxfId="19560" priority="26217" stopIfTrue="1" operator="containsText" text="ENFANT MALADE">
      <formula>NOT(ISERROR(SEARCH("ENFANT MALADE",ZT2)))</formula>
    </cfRule>
  </conditionalFormatting>
  <conditionalFormatting sqref="ABT3">
    <cfRule type="expression" dxfId="19239" priority="25628" stopIfTrue="1">
      <formula>WEEKDAY(ABT$1)=1</formula>
    </cfRule>
    <cfRule type="expression" dxfId="19238" priority="25629" stopIfTrue="1">
      <formula>WEEKDAY(ABT$1)=7</formula>
    </cfRule>
    <cfRule type="containsText" dxfId="19237" priority="25630" stopIfTrue="1" operator="containsText" text="Maladie">
      <formula>NOT(ISERROR(SEARCH("Maladie",ABT3)))</formula>
    </cfRule>
    <cfRule type="endsWith" dxfId="19236" priority="25631" stopIfTrue="1" operator="endsWith" text="AT">
      <formula>RIGHT(ABT3,LEN("AT"))="AT"</formula>
    </cfRule>
    <cfRule type="containsText" dxfId="19235" priority="25632" stopIfTrue="1" operator="containsText" text="Congés">
      <formula>NOT(ISERROR(SEARCH("Congés",ABT3)))</formula>
    </cfRule>
    <cfRule type="containsText" dxfId="19234" priority="25633" stopIfTrue="1" operator="containsText" text="RTT">
      <formula>NOT(ISERROR(SEARCH("RTT",ABT3)))</formula>
    </cfRule>
    <cfRule type="containsText" dxfId="19233" priority="25634" stopIfTrue="1" operator="containsText" text="FORMATION">
      <formula>NOT(ISERROR(SEARCH("FORMATION",ABT3)))</formula>
    </cfRule>
    <cfRule type="containsText" dxfId="19232" priority="25635" stopIfTrue="1" operator="containsText" text="REPOS">
      <formula>NOT(ISERROR(SEARCH("REPOS",ABT3)))</formula>
    </cfRule>
  </conditionalFormatting>
  <conditionalFormatting sqref="ABT3">
    <cfRule type="containsText" dxfId="19231" priority="25626" stopIfTrue="1" operator="containsText" text="RECUP DEBIT">
      <formula>NOT(ISERROR(SEARCH("RECUP DEBIT",ABT3)))</formula>
    </cfRule>
    <cfRule type="containsText" dxfId="19230" priority="25627" stopIfTrue="1" operator="containsText" text="Bonification">
      <formula>NOT(ISERROR(SEARCH("Bonification",ABT3)))</formula>
    </cfRule>
  </conditionalFormatting>
  <conditionalFormatting sqref="ABX3:ACB3">
    <cfRule type="expression" dxfId="19229" priority="25618" stopIfTrue="1">
      <formula>WEEKDAY(ABX$1)=1</formula>
    </cfRule>
    <cfRule type="expression" dxfId="19228" priority="25619" stopIfTrue="1">
      <formula>WEEKDAY(ABX$1)=7</formula>
    </cfRule>
    <cfRule type="containsText" dxfId="19227" priority="25620" stopIfTrue="1" operator="containsText" text="Maladie">
      <formula>NOT(ISERROR(SEARCH("Maladie",ABX3)))</formula>
    </cfRule>
    <cfRule type="endsWith" dxfId="19226" priority="25621" stopIfTrue="1" operator="endsWith" text="AT">
      <formula>RIGHT(ABX3,LEN("AT"))="AT"</formula>
    </cfRule>
    <cfRule type="containsText" dxfId="19225" priority="25622" stopIfTrue="1" operator="containsText" text="Congés">
      <formula>NOT(ISERROR(SEARCH("Congés",ABX3)))</formula>
    </cfRule>
    <cfRule type="containsText" dxfId="19224" priority="25623" stopIfTrue="1" operator="containsText" text="RTT">
      <formula>NOT(ISERROR(SEARCH("RTT",ABX3)))</formula>
    </cfRule>
    <cfRule type="containsText" dxfId="19223" priority="25624" stopIfTrue="1" operator="containsText" text="FORMATION">
      <formula>NOT(ISERROR(SEARCH("FORMATION",ABX3)))</formula>
    </cfRule>
    <cfRule type="containsText" dxfId="19222" priority="25625" stopIfTrue="1" operator="containsText" text="REPOS">
      <formula>NOT(ISERROR(SEARCH("REPOS",ABX3)))</formula>
    </cfRule>
  </conditionalFormatting>
  <conditionalFormatting sqref="ABX3:ACB3">
    <cfRule type="containsText" dxfId="19221" priority="25616" stopIfTrue="1" operator="containsText" text="RECUP DEBIT">
      <formula>NOT(ISERROR(SEARCH("RECUP DEBIT",ABX3)))</formula>
    </cfRule>
    <cfRule type="containsText" dxfId="19220" priority="25617" stopIfTrue="1" operator="containsText" text="Bonification">
      <formula>NOT(ISERROR(SEARCH("Bonification",ABX3)))</formula>
    </cfRule>
  </conditionalFormatting>
  <conditionalFormatting sqref="ABX3:ACB3">
    <cfRule type="containsText" dxfId="19219" priority="25614" stopIfTrue="1" operator="containsText" text="BONIFICATION">
      <formula>NOT(ISERROR(SEARCH("BONIFICATION",ABX3)))</formula>
    </cfRule>
    <cfRule type="containsText" dxfId="19218" priority="25615" stopIfTrue="1" operator="containsText" text="RECUP DEBIT">
      <formula>NOT(ISERROR(SEARCH("RECUP DEBIT",ABX3)))</formula>
    </cfRule>
  </conditionalFormatting>
  <conditionalFormatting sqref="ABX3:ACB3">
    <cfRule type="containsText" dxfId="19217" priority="25613" stopIfTrue="1" operator="containsText" text="ENFANT MALADE">
      <formula>NOT(ISERROR(SEARCH("ENFANT MALADE",ABX3)))</formula>
    </cfRule>
  </conditionalFormatting>
  <conditionalFormatting sqref="ABY3">
    <cfRule type="expression" dxfId="19216" priority="25605" stopIfTrue="1">
      <formula>WEEKDAY(ABY$1)=1</formula>
    </cfRule>
    <cfRule type="expression" dxfId="19215" priority="25606" stopIfTrue="1">
      <formula>WEEKDAY(ABY$1)=7</formula>
    </cfRule>
    <cfRule type="containsText" dxfId="19214" priority="25607" stopIfTrue="1" operator="containsText" text="Maladie">
      <formula>NOT(ISERROR(SEARCH("Maladie",ABY3)))</formula>
    </cfRule>
    <cfRule type="endsWith" dxfId="19213" priority="25608" stopIfTrue="1" operator="endsWith" text="AT">
      <formula>RIGHT(ABY3,LEN("AT"))="AT"</formula>
    </cfRule>
    <cfRule type="containsText" dxfId="19212" priority="25609" stopIfTrue="1" operator="containsText" text="Congés">
      <formula>NOT(ISERROR(SEARCH("Congés",ABY3)))</formula>
    </cfRule>
    <cfRule type="containsText" dxfId="19211" priority="25610" stopIfTrue="1" operator="containsText" text="RTT">
      <formula>NOT(ISERROR(SEARCH("RTT",ABY3)))</formula>
    </cfRule>
    <cfRule type="containsText" dxfId="19210" priority="25611" stopIfTrue="1" operator="containsText" text="FORMATION">
      <formula>NOT(ISERROR(SEARCH("FORMATION",ABY3)))</formula>
    </cfRule>
    <cfRule type="containsText" dxfId="19209" priority="25612" stopIfTrue="1" operator="containsText" text="REPOS">
      <formula>NOT(ISERROR(SEARCH("REPOS",ABY3)))</formula>
    </cfRule>
  </conditionalFormatting>
  <conditionalFormatting sqref="ABY3">
    <cfRule type="containsText" dxfId="19208" priority="25603" stopIfTrue="1" operator="containsText" text="RECUP DEBIT">
      <formula>NOT(ISERROR(SEARCH("RECUP DEBIT",ABY3)))</formula>
    </cfRule>
    <cfRule type="containsText" dxfId="19207" priority="25604" stopIfTrue="1" operator="containsText" text="Bonification">
      <formula>NOT(ISERROR(SEARCH("Bonification",ABY3)))</formula>
    </cfRule>
  </conditionalFormatting>
  <conditionalFormatting sqref="ACB3">
    <cfRule type="expression" dxfId="19206" priority="25595" stopIfTrue="1">
      <formula>WEEKDAY(ACB$1)=1</formula>
    </cfRule>
    <cfRule type="expression" dxfId="19205" priority="25596" stopIfTrue="1">
      <formula>WEEKDAY(ACB$1)=7</formula>
    </cfRule>
    <cfRule type="containsText" dxfId="19204" priority="25597" stopIfTrue="1" operator="containsText" text="Maladie">
      <formula>NOT(ISERROR(SEARCH("Maladie",ACB3)))</formula>
    </cfRule>
    <cfRule type="endsWith" dxfId="19203" priority="25598" stopIfTrue="1" operator="endsWith" text="AT">
      <formula>RIGHT(ACB3,LEN("AT"))="AT"</formula>
    </cfRule>
    <cfRule type="containsText" dxfId="19202" priority="25599" stopIfTrue="1" operator="containsText" text="Congés">
      <formula>NOT(ISERROR(SEARCH("Congés",ACB3)))</formula>
    </cfRule>
    <cfRule type="containsText" dxfId="19201" priority="25600" stopIfTrue="1" operator="containsText" text="RTT">
      <formula>NOT(ISERROR(SEARCH("RTT",ACB3)))</formula>
    </cfRule>
    <cfRule type="containsText" dxfId="19200" priority="25601" stopIfTrue="1" operator="containsText" text="FORMATION">
      <formula>NOT(ISERROR(SEARCH("FORMATION",ACB3)))</formula>
    </cfRule>
    <cfRule type="containsText" dxfId="19199" priority="25602" stopIfTrue="1" operator="containsText" text="REPOS">
      <formula>NOT(ISERROR(SEARCH("REPOS",ACB3)))</formula>
    </cfRule>
  </conditionalFormatting>
  <conditionalFormatting sqref="ACB3">
    <cfRule type="containsText" dxfId="19198" priority="25593" stopIfTrue="1" operator="containsText" text="RECUP DEBIT">
      <formula>NOT(ISERROR(SEARCH("RECUP DEBIT",ACB3)))</formula>
    </cfRule>
    <cfRule type="containsText" dxfId="19197" priority="25594" stopIfTrue="1" operator="containsText" text="Bonification">
      <formula>NOT(ISERROR(SEARCH("Bonification",ACB3)))</formula>
    </cfRule>
  </conditionalFormatting>
  <conditionalFormatting sqref="ACA3">
    <cfRule type="expression" dxfId="19196" priority="25585" stopIfTrue="1">
      <formula>WEEKDAY(ACA$1)=1</formula>
    </cfRule>
    <cfRule type="expression" dxfId="19195" priority="25586" stopIfTrue="1">
      <formula>WEEKDAY(ACA$1)=7</formula>
    </cfRule>
    <cfRule type="containsText" dxfId="19194" priority="25587" stopIfTrue="1" operator="containsText" text="Maladie">
      <formula>NOT(ISERROR(SEARCH("Maladie",ACA3)))</formula>
    </cfRule>
    <cfRule type="endsWith" dxfId="19193" priority="25588" stopIfTrue="1" operator="endsWith" text="AT">
      <formula>RIGHT(ACA3,LEN("AT"))="AT"</formula>
    </cfRule>
    <cfRule type="containsText" dxfId="19192" priority="25589" stopIfTrue="1" operator="containsText" text="Congés">
      <formula>NOT(ISERROR(SEARCH("Congés",ACA3)))</formula>
    </cfRule>
    <cfRule type="containsText" dxfId="19191" priority="25590" stopIfTrue="1" operator="containsText" text="RTT">
      <formula>NOT(ISERROR(SEARCH("RTT",ACA3)))</formula>
    </cfRule>
    <cfRule type="containsText" dxfId="19190" priority="25591" stopIfTrue="1" operator="containsText" text="FORMATION">
      <formula>NOT(ISERROR(SEARCH("FORMATION",ACA3)))</formula>
    </cfRule>
    <cfRule type="containsText" dxfId="19189" priority="25592" stopIfTrue="1" operator="containsText" text="REPOS">
      <formula>NOT(ISERROR(SEARCH("REPOS",ACA3)))</formula>
    </cfRule>
  </conditionalFormatting>
  <conditionalFormatting sqref="ACA3">
    <cfRule type="containsText" dxfId="19188" priority="25583" stopIfTrue="1" operator="containsText" text="RECUP DEBIT">
      <formula>NOT(ISERROR(SEARCH("RECUP DEBIT",ACA3)))</formula>
    </cfRule>
    <cfRule type="containsText" dxfId="19187" priority="25584" stopIfTrue="1" operator="containsText" text="Bonification">
      <formula>NOT(ISERROR(SEARCH("Bonification",ACA3)))</formula>
    </cfRule>
  </conditionalFormatting>
  <conditionalFormatting sqref="ACE3:ACI3">
    <cfRule type="expression" dxfId="19186" priority="25575" stopIfTrue="1">
      <formula>WEEKDAY(ACE$1)=1</formula>
    </cfRule>
    <cfRule type="expression" dxfId="19185" priority="25576" stopIfTrue="1">
      <formula>WEEKDAY(ACE$1)=7</formula>
    </cfRule>
    <cfRule type="containsText" dxfId="19184" priority="25577" stopIfTrue="1" operator="containsText" text="Maladie">
      <formula>NOT(ISERROR(SEARCH("Maladie",ACE3)))</formula>
    </cfRule>
    <cfRule type="endsWith" dxfId="19183" priority="25578" stopIfTrue="1" operator="endsWith" text="AT">
      <formula>RIGHT(ACE3,LEN("AT"))="AT"</formula>
    </cfRule>
    <cfRule type="containsText" dxfId="19182" priority="25579" stopIfTrue="1" operator="containsText" text="Congés">
      <formula>NOT(ISERROR(SEARCH("Congés",ACE3)))</formula>
    </cfRule>
    <cfRule type="containsText" dxfId="19181" priority="25580" stopIfTrue="1" operator="containsText" text="RTT">
      <formula>NOT(ISERROR(SEARCH("RTT",ACE3)))</formula>
    </cfRule>
    <cfRule type="containsText" dxfId="19180" priority="25581" stopIfTrue="1" operator="containsText" text="FORMATION">
      <formula>NOT(ISERROR(SEARCH("FORMATION",ACE3)))</formula>
    </cfRule>
    <cfRule type="containsText" dxfId="19179" priority="25582" stopIfTrue="1" operator="containsText" text="REPOS">
      <formula>NOT(ISERROR(SEARCH("REPOS",ACE3)))</formula>
    </cfRule>
  </conditionalFormatting>
  <conditionalFormatting sqref="ACE3:ACI3">
    <cfRule type="containsText" dxfId="19178" priority="25573" stopIfTrue="1" operator="containsText" text="RECUP DEBIT">
      <formula>NOT(ISERROR(SEARCH("RECUP DEBIT",ACE3)))</formula>
    </cfRule>
    <cfRule type="containsText" dxfId="19177" priority="25574" stopIfTrue="1" operator="containsText" text="Bonification">
      <formula>NOT(ISERROR(SEARCH("Bonification",ACE3)))</formula>
    </cfRule>
  </conditionalFormatting>
  <conditionalFormatting sqref="ACE3:ACI3">
    <cfRule type="containsText" dxfId="19176" priority="25571" stopIfTrue="1" operator="containsText" text="BONIFICATION">
      <formula>NOT(ISERROR(SEARCH("BONIFICATION",ACE3)))</formula>
    </cfRule>
    <cfRule type="containsText" dxfId="19175" priority="25572" stopIfTrue="1" operator="containsText" text="RECUP DEBIT">
      <formula>NOT(ISERROR(SEARCH("RECUP DEBIT",ACE3)))</formula>
    </cfRule>
  </conditionalFormatting>
  <conditionalFormatting sqref="ACE3:ACI3">
    <cfRule type="containsText" dxfId="19174" priority="25570" stopIfTrue="1" operator="containsText" text="ENFANT MALADE">
      <formula>NOT(ISERROR(SEARCH("ENFANT MALADE",ACE3)))</formula>
    </cfRule>
  </conditionalFormatting>
  <conditionalFormatting sqref="ACF3">
    <cfRule type="expression" dxfId="19173" priority="25562" stopIfTrue="1">
      <formula>WEEKDAY(ACF$1)=1</formula>
    </cfRule>
    <cfRule type="expression" dxfId="19172" priority="25563" stopIfTrue="1">
      <formula>WEEKDAY(ACF$1)=7</formula>
    </cfRule>
    <cfRule type="containsText" dxfId="19171" priority="25564" stopIfTrue="1" operator="containsText" text="Maladie">
      <formula>NOT(ISERROR(SEARCH("Maladie",ACF3)))</formula>
    </cfRule>
    <cfRule type="endsWith" dxfId="19170" priority="25565" stopIfTrue="1" operator="endsWith" text="AT">
      <formula>RIGHT(ACF3,LEN("AT"))="AT"</formula>
    </cfRule>
    <cfRule type="containsText" dxfId="19169" priority="25566" stopIfTrue="1" operator="containsText" text="Congés">
      <formula>NOT(ISERROR(SEARCH("Congés",ACF3)))</formula>
    </cfRule>
    <cfRule type="containsText" dxfId="19168" priority="25567" stopIfTrue="1" operator="containsText" text="RTT">
      <formula>NOT(ISERROR(SEARCH("RTT",ACF3)))</formula>
    </cfRule>
    <cfRule type="containsText" dxfId="19167" priority="25568" stopIfTrue="1" operator="containsText" text="FORMATION">
      <formula>NOT(ISERROR(SEARCH("FORMATION",ACF3)))</formula>
    </cfRule>
    <cfRule type="containsText" dxfId="19166" priority="25569" stopIfTrue="1" operator="containsText" text="REPOS">
      <formula>NOT(ISERROR(SEARCH("REPOS",ACF3)))</formula>
    </cfRule>
  </conditionalFormatting>
  <conditionalFormatting sqref="ACF3">
    <cfRule type="containsText" dxfId="19165" priority="25560" stopIfTrue="1" operator="containsText" text="RECUP DEBIT">
      <formula>NOT(ISERROR(SEARCH("RECUP DEBIT",ACF3)))</formula>
    </cfRule>
    <cfRule type="containsText" dxfId="19164" priority="25561" stopIfTrue="1" operator="containsText" text="Bonification">
      <formula>NOT(ISERROR(SEARCH("Bonification",ACF3)))</formula>
    </cfRule>
  </conditionalFormatting>
  <conditionalFormatting sqref="ACH3:ACI3">
    <cfRule type="expression" dxfId="19163" priority="25552" stopIfTrue="1">
      <formula>WEEKDAY(ACH$1)=1</formula>
    </cfRule>
    <cfRule type="expression" dxfId="19162" priority="25553" stopIfTrue="1">
      <formula>WEEKDAY(ACH$1)=7</formula>
    </cfRule>
    <cfRule type="containsText" dxfId="19161" priority="25554" stopIfTrue="1" operator="containsText" text="Maladie">
      <formula>NOT(ISERROR(SEARCH("Maladie",ACH3)))</formula>
    </cfRule>
    <cfRule type="endsWith" dxfId="19160" priority="25555" stopIfTrue="1" operator="endsWith" text="AT">
      <formula>RIGHT(ACH3,LEN("AT"))="AT"</formula>
    </cfRule>
    <cfRule type="containsText" dxfId="19159" priority="25556" stopIfTrue="1" operator="containsText" text="Congés">
      <formula>NOT(ISERROR(SEARCH("Congés",ACH3)))</formula>
    </cfRule>
    <cfRule type="containsText" dxfId="19158" priority="25557" stopIfTrue="1" operator="containsText" text="RTT">
      <formula>NOT(ISERROR(SEARCH("RTT",ACH3)))</formula>
    </cfRule>
    <cfRule type="containsText" dxfId="19157" priority="25558" stopIfTrue="1" operator="containsText" text="FORMATION">
      <formula>NOT(ISERROR(SEARCH("FORMATION",ACH3)))</formula>
    </cfRule>
    <cfRule type="containsText" dxfId="19156" priority="25559" stopIfTrue="1" operator="containsText" text="REPOS">
      <formula>NOT(ISERROR(SEARCH("REPOS",ACH3)))</formula>
    </cfRule>
  </conditionalFormatting>
  <conditionalFormatting sqref="ACH3:ACI3">
    <cfRule type="containsText" dxfId="19155" priority="25550" stopIfTrue="1" operator="containsText" text="RECUP DEBIT">
      <formula>NOT(ISERROR(SEARCH("RECUP DEBIT",ACH3)))</formula>
    </cfRule>
    <cfRule type="containsText" dxfId="19154" priority="25551" stopIfTrue="1" operator="containsText" text="Bonification">
      <formula>NOT(ISERROR(SEARCH("Bonification",ACH3)))</formula>
    </cfRule>
  </conditionalFormatting>
  <conditionalFormatting sqref="ACH3">
    <cfRule type="expression" dxfId="19153" priority="25542" stopIfTrue="1">
      <formula>WEEKDAY(ACH$1)=1</formula>
    </cfRule>
    <cfRule type="expression" dxfId="19152" priority="25543" stopIfTrue="1">
      <formula>WEEKDAY(ACH$1)=7</formula>
    </cfRule>
    <cfRule type="containsText" dxfId="19151" priority="25544" stopIfTrue="1" operator="containsText" text="Maladie">
      <formula>NOT(ISERROR(SEARCH("Maladie",ACH3)))</formula>
    </cfRule>
    <cfRule type="endsWith" dxfId="19150" priority="25545" stopIfTrue="1" operator="endsWith" text="AT">
      <formula>RIGHT(ACH3,LEN("AT"))="AT"</formula>
    </cfRule>
    <cfRule type="containsText" dxfId="19149" priority="25546" stopIfTrue="1" operator="containsText" text="Congés">
      <formula>NOT(ISERROR(SEARCH("Congés",ACH3)))</formula>
    </cfRule>
    <cfRule type="containsText" dxfId="19148" priority="25547" stopIfTrue="1" operator="containsText" text="RTT">
      <formula>NOT(ISERROR(SEARCH("RTT",ACH3)))</formula>
    </cfRule>
    <cfRule type="containsText" dxfId="19147" priority="25548" stopIfTrue="1" operator="containsText" text="FORMATION">
      <formula>NOT(ISERROR(SEARCH("FORMATION",ACH3)))</formula>
    </cfRule>
    <cfRule type="containsText" dxfId="19146" priority="25549" stopIfTrue="1" operator="containsText" text="REPOS">
      <formula>NOT(ISERROR(SEARCH("REPOS",ACH3)))</formula>
    </cfRule>
  </conditionalFormatting>
  <conditionalFormatting sqref="ACH3">
    <cfRule type="containsText" dxfId="19145" priority="25540" stopIfTrue="1" operator="containsText" text="RECUP DEBIT">
      <formula>NOT(ISERROR(SEARCH("RECUP DEBIT",ACH3)))</formula>
    </cfRule>
    <cfRule type="containsText" dxfId="19144" priority="25541" stopIfTrue="1" operator="containsText" text="Bonification">
      <formula>NOT(ISERROR(SEARCH("Bonification",ACH3)))</formula>
    </cfRule>
  </conditionalFormatting>
  <conditionalFormatting sqref="ACL2:ACR2">
    <cfRule type="expression" dxfId="18977" priority="25286" stopIfTrue="1">
      <formula>WEEKDAY(ACL$1)=1</formula>
    </cfRule>
    <cfRule type="expression" dxfId="18976" priority="25287" stopIfTrue="1">
      <formula>WEEKDAY(ACL$1)=7</formula>
    </cfRule>
    <cfRule type="containsText" dxfId="18975" priority="25288" stopIfTrue="1" operator="containsText" text="Maladie">
      <formula>NOT(ISERROR(SEARCH("Maladie",ACL2)))</formula>
    </cfRule>
    <cfRule type="endsWith" dxfId="18974" priority="25289" stopIfTrue="1" operator="endsWith" text="AT">
      <formula>RIGHT(ACL2,LEN("AT"))="AT"</formula>
    </cfRule>
    <cfRule type="containsText" dxfId="18973" priority="25290" stopIfTrue="1" operator="containsText" text="Congés">
      <formula>NOT(ISERROR(SEARCH("Congés",ACL2)))</formula>
    </cfRule>
    <cfRule type="containsText" dxfId="18972" priority="25291" stopIfTrue="1" operator="containsText" text="RTT">
      <formula>NOT(ISERROR(SEARCH("RTT",ACL2)))</formula>
    </cfRule>
    <cfRule type="containsText" dxfId="18971" priority="25292" stopIfTrue="1" operator="containsText" text="FORMATION">
      <formula>NOT(ISERROR(SEARCH("FORMATION",ACL2)))</formula>
    </cfRule>
    <cfRule type="containsText" dxfId="18970" priority="25293" stopIfTrue="1" operator="containsText" text="REPOS">
      <formula>NOT(ISERROR(SEARCH("REPOS",ACL2)))</formula>
    </cfRule>
  </conditionalFormatting>
  <conditionalFormatting sqref="ACL2:ACR2">
    <cfRule type="containsText" dxfId="18969" priority="25284" stopIfTrue="1" operator="containsText" text="RECUP DEBIT">
      <formula>NOT(ISERROR(SEARCH("RECUP DEBIT",ACL2)))</formula>
    </cfRule>
    <cfRule type="containsText" dxfId="18968" priority="25285" stopIfTrue="1" operator="containsText" text="Bonification">
      <formula>NOT(ISERROR(SEARCH("Bonification",ACL2)))</formula>
    </cfRule>
  </conditionalFormatting>
  <conditionalFormatting sqref="ACL2:ACR2">
    <cfRule type="containsText" dxfId="18967" priority="25282" stopIfTrue="1" operator="containsText" text="BONIFICATION">
      <formula>NOT(ISERROR(SEARCH("BONIFICATION",ACL2)))</formula>
    </cfRule>
    <cfRule type="containsText" dxfId="18966" priority="25283" stopIfTrue="1" operator="containsText" text="RECUP DEBIT">
      <formula>NOT(ISERROR(SEARCH("RECUP DEBIT",ACL2)))</formula>
    </cfRule>
  </conditionalFormatting>
  <conditionalFormatting sqref="ACL2:ACR2">
    <cfRule type="containsText" dxfId="18965" priority="25281" stopIfTrue="1" operator="containsText" text="ENFANT MALADE">
      <formula>NOT(ISERROR(SEARCH("ENFANT MALADE",ACL2)))</formula>
    </cfRule>
  </conditionalFormatting>
  <conditionalFormatting sqref="ACQ2:ACR2">
    <cfRule type="expression" dxfId="18964" priority="25273" stopIfTrue="1">
      <formula>WEEKDAY(ACQ$1)=1</formula>
    </cfRule>
    <cfRule type="expression" dxfId="18963" priority="25274" stopIfTrue="1">
      <formula>WEEKDAY(ACQ$1)=7</formula>
    </cfRule>
    <cfRule type="containsText" dxfId="18962" priority="25275" stopIfTrue="1" operator="containsText" text="Maladie">
      <formula>NOT(ISERROR(SEARCH("Maladie",ACQ2)))</formula>
    </cfRule>
    <cfRule type="endsWith" dxfId="18961" priority="25276" stopIfTrue="1" operator="endsWith" text="AT">
      <formula>RIGHT(ACQ2,LEN("AT"))="AT"</formula>
    </cfRule>
    <cfRule type="containsText" dxfId="18960" priority="25277" stopIfTrue="1" operator="containsText" text="Congés">
      <formula>NOT(ISERROR(SEARCH("Congés",ACQ2)))</formula>
    </cfRule>
    <cfRule type="containsText" dxfId="18959" priority="25278" stopIfTrue="1" operator="containsText" text="RTT">
      <formula>NOT(ISERROR(SEARCH("RTT",ACQ2)))</formula>
    </cfRule>
    <cfRule type="containsText" dxfId="18958" priority="25279" stopIfTrue="1" operator="containsText" text="FORMATION">
      <formula>NOT(ISERROR(SEARCH("FORMATION",ACQ2)))</formula>
    </cfRule>
    <cfRule type="containsText" dxfId="18957" priority="25280" stopIfTrue="1" operator="containsText" text="REPOS">
      <formula>NOT(ISERROR(SEARCH("REPOS",ACQ2)))</formula>
    </cfRule>
  </conditionalFormatting>
  <conditionalFormatting sqref="ACQ2:ACR2">
    <cfRule type="containsText" dxfId="18956" priority="25271" stopIfTrue="1" operator="containsText" text="RECUP DEBIT">
      <formula>NOT(ISERROR(SEARCH("RECUP DEBIT",ACQ2)))</formula>
    </cfRule>
    <cfRule type="containsText" dxfId="18955" priority="25272" stopIfTrue="1" operator="containsText" text="Bonification">
      <formula>NOT(ISERROR(SEARCH("Bonification",ACQ2)))</formula>
    </cfRule>
  </conditionalFormatting>
  <conditionalFormatting sqref="ACQ2:ACR2">
    <cfRule type="containsText" dxfId="18954" priority="25269" stopIfTrue="1" operator="containsText" text="BONIFICATION">
      <formula>NOT(ISERROR(SEARCH("BONIFICATION",ACQ2)))</formula>
    </cfRule>
    <cfRule type="containsText" dxfId="18953" priority="25270" stopIfTrue="1" operator="containsText" text="RECUP DEBIT">
      <formula>NOT(ISERROR(SEARCH("RECUP DEBIT",ACQ2)))</formula>
    </cfRule>
  </conditionalFormatting>
  <conditionalFormatting sqref="ACQ2:ACR2">
    <cfRule type="containsText" dxfId="18952" priority="25268" stopIfTrue="1" operator="containsText" text="ENFANT MALADE">
      <formula>NOT(ISERROR(SEARCH("ENFANT MALADE",ACQ2)))</formula>
    </cfRule>
  </conditionalFormatting>
  <conditionalFormatting sqref="ACQ2:ACR2">
    <cfRule type="containsText" dxfId="18951" priority="25266" stopIfTrue="1" operator="containsText" text="RECUP DEBIT">
      <formula>NOT(ISERROR(SEARCH("RECUP DEBIT",ACQ2)))</formula>
    </cfRule>
    <cfRule type="containsText" dxfId="18950" priority="25267" stopIfTrue="1" operator="containsText" text="Bonification">
      <formula>NOT(ISERROR(SEARCH("Bonification",ACQ2)))</formula>
    </cfRule>
  </conditionalFormatting>
  <conditionalFormatting sqref="ACQ2:ACR2">
    <cfRule type="expression" dxfId="18949" priority="25258" stopIfTrue="1">
      <formula>WEEKDAY(ACJ$1)=1</formula>
    </cfRule>
    <cfRule type="expression" dxfId="18948" priority="25259" stopIfTrue="1">
      <formula>WEEKDAY(ACJ$1)=7</formula>
    </cfRule>
    <cfRule type="containsText" dxfId="18947" priority="25260" stopIfTrue="1" operator="containsText" text="Maladie">
      <formula>NOT(ISERROR(SEARCH("Maladie",ACQ2)))</formula>
    </cfRule>
    <cfRule type="endsWith" dxfId="18946" priority="25261" stopIfTrue="1" operator="endsWith" text="AT">
      <formula>RIGHT(ACQ2,LEN("AT"))="AT"</formula>
    </cfRule>
    <cfRule type="containsText" dxfId="18945" priority="25262" stopIfTrue="1" operator="containsText" text="Congés">
      <formula>NOT(ISERROR(SEARCH("Congés",ACQ2)))</formula>
    </cfRule>
    <cfRule type="containsText" dxfId="18944" priority="25263" stopIfTrue="1" operator="containsText" text="RTT">
      <formula>NOT(ISERROR(SEARCH("RTT",ACQ2)))</formula>
    </cfRule>
    <cfRule type="containsText" dxfId="18943" priority="25264" stopIfTrue="1" operator="containsText" text="REPOS">
      <formula>NOT(ISERROR(SEARCH("REPOS",ACQ2)))</formula>
    </cfRule>
    <cfRule type="containsText" dxfId="18942" priority="25265" stopIfTrue="1" operator="containsText" text="FORMATION">
      <formula>NOT(ISERROR(SEARCH("FORMATION",ACQ2)))</formula>
    </cfRule>
  </conditionalFormatting>
  <conditionalFormatting sqref="ACQ2:ACR2">
    <cfRule type="containsText" dxfId="18941" priority="25256" stopIfTrue="1" operator="containsText" text="RECUP DEBIT">
      <formula>NOT(ISERROR(SEARCH("RECUP DEBIT",ACQ2)))</formula>
    </cfRule>
    <cfRule type="containsText" dxfId="18940" priority="25257" stopIfTrue="1" operator="containsText" text="Bonification">
      <formula>NOT(ISERROR(SEARCH("Bonification",ACQ2)))</formula>
    </cfRule>
  </conditionalFormatting>
  <conditionalFormatting sqref="ACQ2:ACR2">
    <cfRule type="expression" dxfId="18939" priority="25248" stopIfTrue="1">
      <formula>WEEKDAY(ACJ$1)=1</formula>
    </cfRule>
    <cfRule type="expression" dxfId="18938" priority="25249" stopIfTrue="1">
      <formula>WEEKDAY(ACJ$1)=7</formula>
    </cfRule>
    <cfRule type="containsText" dxfId="18937" priority="25250" stopIfTrue="1" operator="containsText" text="Maladie">
      <formula>NOT(ISERROR(SEARCH("Maladie",ACQ2)))</formula>
    </cfRule>
    <cfRule type="endsWith" dxfId="18936" priority="25251" stopIfTrue="1" operator="endsWith" text="AT">
      <formula>RIGHT(ACQ2,LEN("AT"))="AT"</formula>
    </cfRule>
    <cfRule type="containsText" dxfId="18935" priority="25252" stopIfTrue="1" operator="containsText" text="Congés">
      <formula>NOT(ISERROR(SEARCH("Congés",ACQ2)))</formula>
    </cfRule>
    <cfRule type="containsText" dxfId="18934" priority="25253" stopIfTrue="1" operator="containsText" text="RTT">
      <formula>NOT(ISERROR(SEARCH("RTT",ACQ2)))</formula>
    </cfRule>
    <cfRule type="containsText" dxfId="18933" priority="25254" stopIfTrue="1" operator="containsText" text="REPOS">
      <formula>NOT(ISERROR(SEARCH("REPOS",ACQ2)))</formula>
    </cfRule>
    <cfRule type="containsText" dxfId="18932" priority="25255" stopIfTrue="1" operator="containsText" text="FORMATION">
      <formula>NOT(ISERROR(SEARCH("FORMATION",ACQ2)))</formula>
    </cfRule>
  </conditionalFormatting>
  <conditionalFormatting sqref="ACL3:ACR3">
    <cfRule type="expression" dxfId="18913" priority="25176" stopIfTrue="1">
      <formula>WEEKDAY(ACL$1)=1</formula>
    </cfRule>
    <cfRule type="expression" dxfId="18912" priority="25177" stopIfTrue="1">
      <formula>WEEKDAY(ACL$1)=7</formula>
    </cfRule>
    <cfRule type="containsText" dxfId="18911" priority="25178" stopIfTrue="1" operator="containsText" text="Maladie">
      <formula>NOT(ISERROR(SEARCH("Maladie",ACL3)))</formula>
    </cfRule>
    <cfRule type="endsWith" dxfId="18910" priority="25179" stopIfTrue="1" operator="endsWith" text="AT">
      <formula>RIGHT(ACL3,LEN("AT"))="AT"</formula>
    </cfRule>
    <cfRule type="containsText" dxfId="18909" priority="25180" stopIfTrue="1" operator="containsText" text="Congés">
      <formula>NOT(ISERROR(SEARCH("Congés",ACL3)))</formula>
    </cfRule>
    <cfRule type="containsText" dxfId="18908" priority="25181" stopIfTrue="1" operator="containsText" text="RTT">
      <formula>NOT(ISERROR(SEARCH("RTT",ACL3)))</formula>
    </cfRule>
    <cfRule type="containsText" dxfId="18907" priority="25182" stopIfTrue="1" operator="containsText" text="FORMATION">
      <formula>NOT(ISERROR(SEARCH("FORMATION",ACL3)))</formula>
    </cfRule>
    <cfRule type="containsText" dxfId="18906" priority="25183" stopIfTrue="1" operator="containsText" text="REPOS">
      <formula>NOT(ISERROR(SEARCH("REPOS",ACL3)))</formula>
    </cfRule>
  </conditionalFormatting>
  <conditionalFormatting sqref="ACL3:ACR3">
    <cfRule type="containsText" dxfId="18905" priority="25174" stopIfTrue="1" operator="containsText" text="RECUP DEBIT">
      <formula>NOT(ISERROR(SEARCH("RECUP DEBIT",ACL3)))</formula>
    </cfRule>
    <cfRule type="containsText" dxfId="18904" priority="25175" stopIfTrue="1" operator="containsText" text="Bonification">
      <formula>NOT(ISERROR(SEARCH("Bonification",ACL3)))</formula>
    </cfRule>
  </conditionalFormatting>
  <conditionalFormatting sqref="ACL3:ACR3">
    <cfRule type="containsText" dxfId="18903" priority="25172" stopIfTrue="1" operator="containsText" text="BONIFICATION">
      <formula>NOT(ISERROR(SEARCH("BONIFICATION",ACL3)))</formula>
    </cfRule>
    <cfRule type="containsText" dxfId="18902" priority="25173" stopIfTrue="1" operator="containsText" text="RECUP DEBIT">
      <formula>NOT(ISERROR(SEARCH("RECUP DEBIT",ACL3)))</formula>
    </cfRule>
  </conditionalFormatting>
  <conditionalFormatting sqref="ACL3:ACR3">
    <cfRule type="containsText" dxfId="18901" priority="25171" stopIfTrue="1" operator="containsText" text="ENFANT MALADE">
      <formula>NOT(ISERROR(SEARCH("ENFANT MALADE",ACL3)))</formula>
    </cfRule>
  </conditionalFormatting>
  <conditionalFormatting sqref="ACQ3:ACR3">
    <cfRule type="containsText" dxfId="18900" priority="25169" stopIfTrue="1" operator="containsText" text="RECUP DEBIT">
      <formula>NOT(ISERROR(SEARCH("RECUP DEBIT",ACQ3)))</formula>
    </cfRule>
    <cfRule type="containsText" dxfId="18899" priority="25170" stopIfTrue="1" operator="containsText" text="Bonification">
      <formula>NOT(ISERROR(SEARCH("Bonification",ACQ3)))</formula>
    </cfRule>
  </conditionalFormatting>
  <conditionalFormatting sqref="ACQ3:ACR3">
    <cfRule type="expression" dxfId="18898" priority="25161" stopIfTrue="1">
      <formula>WEEKDAY(ACJ$1)=1</formula>
    </cfRule>
    <cfRule type="expression" dxfId="18897" priority="25162" stopIfTrue="1">
      <formula>WEEKDAY(ACJ$1)=7</formula>
    </cfRule>
    <cfRule type="containsText" dxfId="18896" priority="25163" stopIfTrue="1" operator="containsText" text="Maladie">
      <formula>NOT(ISERROR(SEARCH("Maladie",ACQ3)))</formula>
    </cfRule>
    <cfRule type="endsWith" dxfId="18895" priority="25164" stopIfTrue="1" operator="endsWith" text="AT">
      <formula>RIGHT(ACQ3,LEN("AT"))="AT"</formula>
    </cfRule>
    <cfRule type="containsText" dxfId="18894" priority="25165" stopIfTrue="1" operator="containsText" text="Congés">
      <formula>NOT(ISERROR(SEARCH("Congés",ACQ3)))</formula>
    </cfRule>
    <cfRule type="containsText" dxfId="18893" priority="25166" stopIfTrue="1" operator="containsText" text="RTT">
      <formula>NOT(ISERROR(SEARCH("RTT",ACQ3)))</formula>
    </cfRule>
    <cfRule type="containsText" dxfId="18892" priority="25167" stopIfTrue="1" operator="containsText" text="REPOS">
      <formula>NOT(ISERROR(SEARCH("REPOS",ACQ3)))</formula>
    </cfRule>
    <cfRule type="containsText" dxfId="18891" priority="25168" stopIfTrue="1" operator="containsText" text="FORMATION">
      <formula>NOT(ISERROR(SEARCH("FORMATION",ACQ3)))</formula>
    </cfRule>
  </conditionalFormatting>
  <conditionalFormatting sqref="ACR3">
    <cfRule type="expression" dxfId="18890" priority="25153" stopIfTrue="1">
      <formula>WEEKDAY(ACK$1)=1</formula>
    </cfRule>
    <cfRule type="expression" dxfId="18889" priority="25154" stopIfTrue="1">
      <formula>WEEKDAY(ACK$1)=7</formula>
    </cfRule>
    <cfRule type="containsText" dxfId="18888" priority="25155" stopIfTrue="1" operator="containsText" text="Maladie">
      <formula>NOT(ISERROR(SEARCH("Maladie",ACR3)))</formula>
    </cfRule>
    <cfRule type="endsWith" dxfId="18887" priority="25156" stopIfTrue="1" operator="endsWith" text="AT">
      <formula>RIGHT(ACR3,LEN("AT"))="AT"</formula>
    </cfRule>
    <cfRule type="containsText" dxfId="18886" priority="25157" stopIfTrue="1" operator="containsText" text="Congés">
      <formula>NOT(ISERROR(SEARCH("Congés",ACR3)))</formula>
    </cfRule>
    <cfRule type="containsText" dxfId="18885" priority="25158" stopIfTrue="1" operator="containsText" text="RTT">
      <formula>NOT(ISERROR(SEARCH("RTT",ACR3)))</formula>
    </cfRule>
    <cfRule type="containsText" dxfId="18884" priority="25159" stopIfTrue="1" operator="containsText" text="REPOS">
      <formula>NOT(ISERROR(SEARCH("REPOS",ACR3)))</formula>
    </cfRule>
    <cfRule type="containsText" dxfId="18883" priority="25160" stopIfTrue="1" operator="containsText" text="FORMATION">
      <formula>NOT(ISERROR(SEARCH("FORMATION",ACR3)))</formula>
    </cfRule>
  </conditionalFormatting>
  <conditionalFormatting sqref="ACR3">
    <cfRule type="containsText" dxfId="18882" priority="25151" stopIfTrue="1" operator="containsText" text="RECUP DEBIT">
      <formula>NOT(ISERROR(SEARCH("RECUP DEBIT",ACR3)))</formula>
    </cfRule>
    <cfRule type="containsText" dxfId="18881" priority="25152" stopIfTrue="1" operator="containsText" text="Bonification">
      <formula>NOT(ISERROR(SEARCH("Bonification",ACR3)))</formula>
    </cfRule>
  </conditionalFormatting>
  <conditionalFormatting sqref="ACR3">
    <cfRule type="containsText" dxfId="18880" priority="25149" stopIfTrue="1" operator="containsText" text="RECUP DEBIT">
      <formula>NOT(ISERROR(SEARCH("RECUP DEBIT",ACR3)))</formula>
    </cfRule>
    <cfRule type="containsText" dxfId="18879" priority="25150" stopIfTrue="1" operator="containsText" text="Bonification">
      <formula>NOT(ISERROR(SEARCH("Bonification",ACR3)))</formula>
    </cfRule>
  </conditionalFormatting>
  <conditionalFormatting sqref="ACR3">
    <cfRule type="expression" dxfId="18878" priority="25141" stopIfTrue="1">
      <formula>WEEKDAY(ACK$1)=1</formula>
    </cfRule>
    <cfRule type="expression" dxfId="18877" priority="25142" stopIfTrue="1">
      <formula>WEEKDAY(ACK$1)=7</formula>
    </cfRule>
    <cfRule type="containsText" dxfId="18876" priority="25143" stopIfTrue="1" operator="containsText" text="Maladie">
      <formula>NOT(ISERROR(SEARCH("Maladie",ACR3)))</formula>
    </cfRule>
    <cfRule type="endsWith" dxfId="18875" priority="25144" stopIfTrue="1" operator="endsWith" text="AT">
      <formula>RIGHT(ACR3,LEN("AT"))="AT"</formula>
    </cfRule>
    <cfRule type="containsText" dxfId="18874" priority="25145" stopIfTrue="1" operator="containsText" text="Congés">
      <formula>NOT(ISERROR(SEARCH("Congés",ACR3)))</formula>
    </cfRule>
    <cfRule type="containsText" dxfId="18873" priority="25146" stopIfTrue="1" operator="containsText" text="RTT">
      <formula>NOT(ISERROR(SEARCH("RTT",ACR3)))</formula>
    </cfRule>
    <cfRule type="containsText" dxfId="18872" priority="25147" stopIfTrue="1" operator="containsText" text="REPOS">
      <formula>NOT(ISERROR(SEARCH("REPOS",ACR3)))</formula>
    </cfRule>
    <cfRule type="containsText" dxfId="18871" priority="25148" stopIfTrue="1" operator="containsText" text="FORMATION">
      <formula>NOT(ISERROR(SEARCH("FORMATION",ACR3)))</formula>
    </cfRule>
  </conditionalFormatting>
  <conditionalFormatting sqref="ACR3">
    <cfRule type="expression" dxfId="18870" priority="25133" stopIfTrue="1">
      <formula>WEEKDAY(ACK$1)=1</formula>
    </cfRule>
    <cfRule type="expression" dxfId="18869" priority="25134" stopIfTrue="1">
      <formula>WEEKDAY(ACK$1)=7</formula>
    </cfRule>
    <cfRule type="containsText" dxfId="18868" priority="25135" stopIfTrue="1" operator="containsText" text="Maladie">
      <formula>NOT(ISERROR(SEARCH("Maladie",ACR3)))</formula>
    </cfRule>
    <cfRule type="endsWith" dxfId="18867" priority="25136" stopIfTrue="1" operator="endsWith" text="AT">
      <formula>RIGHT(ACR3,LEN("AT"))="AT"</formula>
    </cfRule>
    <cfRule type="containsText" dxfId="18866" priority="25137" stopIfTrue="1" operator="containsText" text="Congés">
      <formula>NOT(ISERROR(SEARCH("Congés",ACR3)))</formula>
    </cfRule>
    <cfRule type="containsText" dxfId="18865" priority="25138" stopIfTrue="1" operator="containsText" text="RTT">
      <formula>NOT(ISERROR(SEARCH("RTT",ACR3)))</formula>
    </cfRule>
    <cfRule type="containsText" dxfId="18864" priority="25139" stopIfTrue="1" operator="containsText" text="REPOS">
      <formula>NOT(ISERROR(SEARCH("REPOS",ACR3)))</formula>
    </cfRule>
    <cfRule type="containsText" dxfId="18863" priority="25140" stopIfTrue="1" operator="containsText" text="FORMATION">
      <formula>NOT(ISERROR(SEARCH("FORMATION",ACR3)))</formula>
    </cfRule>
  </conditionalFormatting>
  <conditionalFormatting sqref="ACR3">
    <cfRule type="expression" dxfId="18862" priority="25125" stopIfTrue="1">
      <formula>WEEKDAY(ACR$1)=1</formula>
    </cfRule>
    <cfRule type="expression" dxfId="18861" priority="25126" stopIfTrue="1">
      <formula>WEEKDAY(ACR$1)=7</formula>
    </cfRule>
    <cfRule type="containsText" dxfId="18860" priority="25127" stopIfTrue="1" operator="containsText" text="Maladie">
      <formula>NOT(ISERROR(SEARCH("Maladie",ACR3)))</formula>
    </cfRule>
    <cfRule type="endsWith" dxfId="18859" priority="25128" stopIfTrue="1" operator="endsWith" text="AT">
      <formula>RIGHT(ACR3,LEN("AT"))="AT"</formula>
    </cfRule>
    <cfRule type="containsText" dxfId="18858" priority="25129" stopIfTrue="1" operator="containsText" text="Congés">
      <formula>NOT(ISERROR(SEARCH("Congés",ACR3)))</formula>
    </cfRule>
    <cfRule type="containsText" dxfId="18857" priority="25130" stopIfTrue="1" operator="containsText" text="RTT">
      <formula>NOT(ISERROR(SEARCH("RTT",ACR3)))</formula>
    </cfRule>
    <cfRule type="containsText" dxfId="18856" priority="25131" stopIfTrue="1" operator="containsText" text="FORMATION">
      <formula>NOT(ISERROR(SEARCH("FORMATION",ACR3)))</formula>
    </cfRule>
    <cfRule type="containsText" dxfId="18855" priority="25132" stopIfTrue="1" operator="containsText" text="REPOS">
      <formula>NOT(ISERROR(SEARCH("REPOS",ACR3)))</formula>
    </cfRule>
  </conditionalFormatting>
  <conditionalFormatting sqref="ACR3">
    <cfRule type="containsText" dxfId="18854" priority="25123" stopIfTrue="1" operator="containsText" text="RECUP DEBIT">
      <formula>NOT(ISERROR(SEARCH("RECUP DEBIT",ACR3)))</formula>
    </cfRule>
    <cfRule type="containsText" dxfId="18853" priority="25124" stopIfTrue="1" operator="containsText" text="Bonification">
      <formula>NOT(ISERROR(SEARCH("Bonification",ACR3)))</formula>
    </cfRule>
  </conditionalFormatting>
  <conditionalFormatting sqref="ACR3">
    <cfRule type="containsText" dxfId="18852" priority="25121" stopIfTrue="1" operator="containsText" text="RECUP DEBIT">
      <formula>NOT(ISERROR(SEARCH("RECUP DEBIT",ACR3)))</formula>
    </cfRule>
    <cfRule type="containsText" dxfId="18851" priority="25122" stopIfTrue="1" operator="containsText" text="Bonification">
      <formula>NOT(ISERROR(SEARCH("Bonification",ACR3)))</formula>
    </cfRule>
  </conditionalFormatting>
  <conditionalFormatting sqref="ACR3">
    <cfRule type="expression" dxfId="18850" priority="25113" stopIfTrue="1">
      <formula>WEEKDAY(ACK$1)=1</formula>
    </cfRule>
    <cfRule type="expression" dxfId="18849" priority="25114" stopIfTrue="1">
      <formula>WEEKDAY(ACK$1)=7</formula>
    </cfRule>
    <cfRule type="containsText" dxfId="18848" priority="25115" stopIfTrue="1" operator="containsText" text="Maladie">
      <formula>NOT(ISERROR(SEARCH("Maladie",ACR3)))</formula>
    </cfRule>
    <cfRule type="endsWith" dxfId="18847" priority="25116" stopIfTrue="1" operator="endsWith" text="AT">
      <formula>RIGHT(ACR3,LEN("AT"))="AT"</formula>
    </cfRule>
    <cfRule type="containsText" dxfId="18846" priority="25117" stopIfTrue="1" operator="containsText" text="Congés">
      <formula>NOT(ISERROR(SEARCH("Congés",ACR3)))</formula>
    </cfRule>
    <cfRule type="containsText" dxfId="18845" priority="25118" stopIfTrue="1" operator="containsText" text="RTT">
      <formula>NOT(ISERROR(SEARCH("RTT",ACR3)))</formula>
    </cfRule>
    <cfRule type="containsText" dxfId="18844" priority="25119" stopIfTrue="1" operator="containsText" text="REPOS">
      <formula>NOT(ISERROR(SEARCH("REPOS",ACR3)))</formula>
    </cfRule>
    <cfRule type="containsText" dxfId="18843" priority="25120" stopIfTrue="1" operator="containsText" text="FORMATION">
      <formula>NOT(ISERROR(SEARCH("FORMATION",ACR3)))</formula>
    </cfRule>
  </conditionalFormatting>
  <conditionalFormatting sqref="ACR3">
    <cfRule type="expression" dxfId="18842" priority="25105" stopIfTrue="1">
      <formula>WEEKDAY(ACK$1)=1</formula>
    </cfRule>
    <cfRule type="expression" dxfId="18841" priority="25106" stopIfTrue="1">
      <formula>WEEKDAY(ACK$1)=7</formula>
    </cfRule>
    <cfRule type="containsText" dxfId="18840" priority="25107" stopIfTrue="1" operator="containsText" text="Maladie">
      <formula>NOT(ISERROR(SEARCH("Maladie",ACR3)))</formula>
    </cfRule>
    <cfRule type="endsWith" dxfId="18839" priority="25108" stopIfTrue="1" operator="endsWith" text="AT">
      <formula>RIGHT(ACR3,LEN("AT"))="AT"</formula>
    </cfRule>
    <cfRule type="containsText" dxfId="18838" priority="25109" stopIfTrue="1" operator="containsText" text="Congés">
      <formula>NOT(ISERROR(SEARCH("Congés",ACR3)))</formula>
    </cfRule>
    <cfRule type="containsText" dxfId="18837" priority="25110" stopIfTrue="1" operator="containsText" text="RTT">
      <formula>NOT(ISERROR(SEARCH("RTT",ACR3)))</formula>
    </cfRule>
    <cfRule type="containsText" dxfId="18836" priority="25111" stopIfTrue="1" operator="containsText" text="REPOS">
      <formula>NOT(ISERROR(SEARCH("REPOS",ACR3)))</formula>
    </cfRule>
    <cfRule type="containsText" dxfId="18835" priority="25112" stopIfTrue="1" operator="containsText" text="FORMATION">
      <formula>NOT(ISERROR(SEARCH("FORMATION",ACR3)))</formula>
    </cfRule>
  </conditionalFormatting>
  <conditionalFormatting sqref="ACM3">
    <cfRule type="expression" dxfId="18834" priority="25097" stopIfTrue="1">
      <formula>WEEKDAY(ACM$1)=1</formula>
    </cfRule>
    <cfRule type="expression" dxfId="18833" priority="25098" stopIfTrue="1">
      <formula>WEEKDAY(ACM$1)=7</formula>
    </cfRule>
    <cfRule type="containsText" dxfId="18832" priority="25099" stopIfTrue="1" operator="containsText" text="Maladie">
      <formula>NOT(ISERROR(SEARCH("Maladie",ACM3)))</formula>
    </cfRule>
    <cfRule type="endsWith" dxfId="18831" priority="25100" stopIfTrue="1" operator="endsWith" text="AT">
      <formula>RIGHT(ACM3,LEN("AT"))="AT"</formula>
    </cfRule>
    <cfRule type="containsText" dxfId="18830" priority="25101" stopIfTrue="1" operator="containsText" text="Congés">
      <formula>NOT(ISERROR(SEARCH("Congés",ACM3)))</formula>
    </cfRule>
    <cfRule type="containsText" dxfId="18829" priority="25102" stopIfTrue="1" operator="containsText" text="RTT">
      <formula>NOT(ISERROR(SEARCH("RTT",ACM3)))</formula>
    </cfRule>
    <cfRule type="containsText" dxfId="18828" priority="25103" stopIfTrue="1" operator="containsText" text="FORMATION">
      <formula>NOT(ISERROR(SEARCH("FORMATION",ACM3)))</formula>
    </cfRule>
    <cfRule type="containsText" dxfId="18827" priority="25104" stopIfTrue="1" operator="containsText" text="REPOS">
      <formula>NOT(ISERROR(SEARCH("REPOS",ACM3)))</formula>
    </cfRule>
  </conditionalFormatting>
  <conditionalFormatting sqref="ACM3">
    <cfRule type="containsText" dxfId="18826" priority="25095" stopIfTrue="1" operator="containsText" text="RECUP DEBIT">
      <formula>NOT(ISERROR(SEARCH("RECUP DEBIT",ACM3)))</formula>
    </cfRule>
    <cfRule type="containsText" dxfId="18825" priority="25096" stopIfTrue="1" operator="containsText" text="Bonification">
      <formula>NOT(ISERROR(SEARCH("Bonification",ACM3)))</formula>
    </cfRule>
  </conditionalFormatting>
  <conditionalFormatting sqref="ACP3">
    <cfRule type="expression" dxfId="18824" priority="25087" stopIfTrue="1">
      <formula>WEEKDAY(ACP$1)=1</formula>
    </cfRule>
    <cfRule type="expression" dxfId="18823" priority="25088" stopIfTrue="1">
      <formula>WEEKDAY(ACP$1)=7</formula>
    </cfRule>
    <cfRule type="containsText" dxfId="18822" priority="25089" stopIfTrue="1" operator="containsText" text="Maladie">
      <formula>NOT(ISERROR(SEARCH("Maladie",ACP3)))</formula>
    </cfRule>
    <cfRule type="endsWith" dxfId="18821" priority="25090" stopIfTrue="1" operator="endsWith" text="AT">
      <formula>RIGHT(ACP3,LEN("AT"))="AT"</formula>
    </cfRule>
    <cfRule type="containsText" dxfId="18820" priority="25091" stopIfTrue="1" operator="containsText" text="Congés">
      <formula>NOT(ISERROR(SEARCH("Congés",ACP3)))</formula>
    </cfRule>
    <cfRule type="containsText" dxfId="18819" priority="25092" stopIfTrue="1" operator="containsText" text="RTT">
      <formula>NOT(ISERROR(SEARCH("RTT",ACP3)))</formula>
    </cfRule>
    <cfRule type="containsText" dxfId="18818" priority="25093" stopIfTrue="1" operator="containsText" text="FORMATION">
      <formula>NOT(ISERROR(SEARCH("FORMATION",ACP3)))</formula>
    </cfRule>
    <cfRule type="containsText" dxfId="18817" priority="25094" stopIfTrue="1" operator="containsText" text="REPOS">
      <formula>NOT(ISERROR(SEARCH("REPOS",ACP3)))</formula>
    </cfRule>
  </conditionalFormatting>
  <conditionalFormatting sqref="ACP3">
    <cfRule type="containsText" dxfId="18816" priority="25085" stopIfTrue="1" operator="containsText" text="RECUP DEBIT">
      <formula>NOT(ISERROR(SEARCH("RECUP DEBIT",ACP3)))</formula>
    </cfRule>
    <cfRule type="containsText" dxfId="18815" priority="25086" stopIfTrue="1" operator="containsText" text="Bonification">
      <formula>NOT(ISERROR(SEARCH("Bonification",ACP3)))</formula>
    </cfRule>
  </conditionalFormatting>
  <conditionalFormatting sqref="ACL3:ACP3">
    <cfRule type="expression" dxfId="18106" priority="24347" stopIfTrue="1">
      <formula>WEEKDAY(ACL$1)=1</formula>
    </cfRule>
    <cfRule type="expression" dxfId="18105" priority="24348" stopIfTrue="1">
      <formula>WEEKDAY(ACL$1)=7</formula>
    </cfRule>
    <cfRule type="containsText" dxfId="18104" priority="24349" stopIfTrue="1" operator="containsText" text="Maladie">
      <formula>NOT(ISERROR(SEARCH("Maladie",ACL3)))</formula>
    </cfRule>
    <cfRule type="endsWith" dxfId="18103" priority="24350" stopIfTrue="1" operator="endsWith" text="AT">
      <formula>RIGHT(ACL3,LEN("AT"))="AT"</formula>
    </cfRule>
    <cfRule type="containsText" dxfId="18102" priority="24351" stopIfTrue="1" operator="containsText" text="Congés">
      <formula>NOT(ISERROR(SEARCH("Congés",ACL3)))</formula>
    </cfRule>
    <cfRule type="containsText" dxfId="18101" priority="24352" stopIfTrue="1" operator="containsText" text="RTT">
      <formula>NOT(ISERROR(SEARCH("RTT",ACL3)))</formula>
    </cfRule>
    <cfRule type="containsText" dxfId="18100" priority="24353" stopIfTrue="1" operator="containsText" text="FORMATION">
      <formula>NOT(ISERROR(SEARCH("FORMATION",ACL3)))</formula>
    </cfRule>
    <cfRule type="containsText" dxfId="18099" priority="24354" stopIfTrue="1" operator="containsText" text="REPOS">
      <formula>NOT(ISERROR(SEARCH("REPOS",ACL3)))</formula>
    </cfRule>
  </conditionalFormatting>
  <conditionalFormatting sqref="ACL3:ACP3">
    <cfRule type="containsText" dxfId="18098" priority="24345" stopIfTrue="1" operator="containsText" text="RECUP DEBIT">
      <formula>NOT(ISERROR(SEARCH("RECUP DEBIT",ACL3)))</formula>
    </cfRule>
    <cfRule type="containsText" dxfId="18097" priority="24346" stopIfTrue="1" operator="containsText" text="Bonification">
      <formula>NOT(ISERROR(SEARCH("Bonification",ACL3)))</formula>
    </cfRule>
  </conditionalFormatting>
  <conditionalFormatting sqref="ACL3:ACP3">
    <cfRule type="containsText" dxfId="18096" priority="24343" stopIfTrue="1" operator="containsText" text="BONIFICATION">
      <formula>NOT(ISERROR(SEARCH("BONIFICATION",ACL3)))</formula>
    </cfRule>
    <cfRule type="containsText" dxfId="18095" priority="24344" stopIfTrue="1" operator="containsText" text="RECUP DEBIT">
      <formula>NOT(ISERROR(SEARCH("RECUP DEBIT",ACL3)))</formula>
    </cfRule>
  </conditionalFormatting>
  <conditionalFormatting sqref="ACL3:ACP3">
    <cfRule type="containsText" dxfId="18094" priority="24342" stopIfTrue="1" operator="containsText" text="ENFANT MALADE">
      <formula>NOT(ISERROR(SEARCH("ENFANT MALADE",ACL3)))</formula>
    </cfRule>
  </conditionalFormatting>
  <conditionalFormatting sqref="ACM3">
    <cfRule type="expression" dxfId="18093" priority="24334" stopIfTrue="1">
      <formula>WEEKDAY(ACM$1)=1</formula>
    </cfRule>
    <cfRule type="expression" dxfId="18092" priority="24335" stopIfTrue="1">
      <formula>WEEKDAY(ACM$1)=7</formula>
    </cfRule>
    <cfRule type="containsText" dxfId="18091" priority="24336" stopIfTrue="1" operator="containsText" text="Maladie">
      <formula>NOT(ISERROR(SEARCH("Maladie",ACM3)))</formula>
    </cfRule>
    <cfRule type="endsWith" dxfId="18090" priority="24337" stopIfTrue="1" operator="endsWith" text="AT">
      <formula>RIGHT(ACM3,LEN("AT"))="AT"</formula>
    </cfRule>
    <cfRule type="containsText" dxfId="18089" priority="24338" stopIfTrue="1" operator="containsText" text="Congés">
      <formula>NOT(ISERROR(SEARCH("Congés",ACM3)))</formula>
    </cfRule>
    <cfRule type="containsText" dxfId="18088" priority="24339" stopIfTrue="1" operator="containsText" text="RTT">
      <formula>NOT(ISERROR(SEARCH("RTT",ACM3)))</formula>
    </cfRule>
    <cfRule type="containsText" dxfId="18087" priority="24340" stopIfTrue="1" operator="containsText" text="FORMATION">
      <formula>NOT(ISERROR(SEARCH("FORMATION",ACM3)))</formula>
    </cfRule>
    <cfRule type="containsText" dxfId="18086" priority="24341" stopIfTrue="1" operator="containsText" text="REPOS">
      <formula>NOT(ISERROR(SEARCH("REPOS",ACM3)))</formula>
    </cfRule>
  </conditionalFormatting>
  <conditionalFormatting sqref="ACM3">
    <cfRule type="containsText" dxfId="18085" priority="24332" stopIfTrue="1" operator="containsText" text="RECUP DEBIT">
      <formula>NOT(ISERROR(SEARCH("RECUP DEBIT",ACM3)))</formula>
    </cfRule>
    <cfRule type="containsText" dxfId="18084" priority="24333" stopIfTrue="1" operator="containsText" text="Bonification">
      <formula>NOT(ISERROR(SEARCH("Bonification",ACM3)))</formula>
    </cfRule>
  </conditionalFormatting>
  <conditionalFormatting sqref="ACP3">
    <cfRule type="expression" dxfId="18083" priority="24324" stopIfTrue="1">
      <formula>WEEKDAY(ACP$1)=1</formula>
    </cfRule>
    <cfRule type="expression" dxfId="18082" priority="24325" stopIfTrue="1">
      <formula>WEEKDAY(ACP$1)=7</formula>
    </cfRule>
    <cfRule type="containsText" dxfId="18081" priority="24326" stopIfTrue="1" operator="containsText" text="Maladie">
      <formula>NOT(ISERROR(SEARCH("Maladie",ACP3)))</formula>
    </cfRule>
    <cfRule type="endsWith" dxfId="18080" priority="24327" stopIfTrue="1" operator="endsWith" text="AT">
      <formula>RIGHT(ACP3,LEN("AT"))="AT"</formula>
    </cfRule>
    <cfRule type="containsText" dxfId="18079" priority="24328" stopIfTrue="1" operator="containsText" text="Congés">
      <formula>NOT(ISERROR(SEARCH("Congés",ACP3)))</formula>
    </cfRule>
    <cfRule type="containsText" dxfId="18078" priority="24329" stopIfTrue="1" operator="containsText" text="RTT">
      <formula>NOT(ISERROR(SEARCH("RTT",ACP3)))</formula>
    </cfRule>
    <cfRule type="containsText" dxfId="18077" priority="24330" stopIfTrue="1" operator="containsText" text="FORMATION">
      <formula>NOT(ISERROR(SEARCH("FORMATION",ACP3)))</formula>
    </cfRule>
    <cfRule type="containsText" dxfId="18076" priority="24331" stopIfTrue="1" operator="containsText" text="REPOS">
      <formula>NOT(ISERROR(SEARCH("REPOS",ACP3)))</formula>
    </cfRule>
  </conditionalFormatting>
  <conditionalFormatting sqref="ACP3">
    <cfRule type="containsText" dxfId="18075" priority="24322" stopIfTrue="1" operator="containsText" text="RECUP DEBIT">
      <formula>NOT(ISERROR(SEARCH("RECUP DEBIT",ACP3)))</formula>
    </cfRule>
    <cfRule type="containsText" dxfId="18074" priority="24323" stopIfTrue="1" operator="containsText" text="Bonification">
      <formula>NOT(ISERROR(SEARCH("Bonification",ACP3)))</formula>
    </cfRule>
  </conditionalFormatting>
  <conditionalFormatting sqref="ACO3">
    <cfRule type="expression" dxfId="18073" priority="24314" stopIfTrue="1">
      <formula>WEEKDAY(ACO$1)=1</formula>
    </cfRule>
    <cfRule type="expression" dxfId="18072" priority="24315" stopIfTrue="1">
      <formula>WEEKDAY(ACO$1)=7</formula>
    </cfRule>
    <cfRule type="containsText" dxfId="18071" priority="24316" stopIfTrue="1" operator="containsText" text="Maladie">
      <formula>NOT(ISERROR(SEARCH("Maladie",ACO3)))</formula>
    </cfRule>
    <cfRule type="endsWith" dxfId="18070" priority="24317" stopIfTrue="1" operator="endsWith" text="AT">
      <formula>RIGHT(ACO3,LEN("AT"))="AT"</formula>
    </cfRule>
    <cfRule type="containsText" dxfId="18069" priority="24318" stopIfTrue="1" operator="containsText" text="Congés">
      <formula>NOT(ISERROR(SEARCH("Congés",ACO3)))</formula>
    </cfRule>
    <cfRule type="containsText" dxfId="18068" priority="24319" stopIfTrue="1" operator="containsText" text="RTT">
      <formula>NOT(ISERROR(SEARCH("RTT",ACO3)))</formula>
    </cfRule>
    <cfRule type="containsText" dxfId="18067" priority="24320" stopIfTrue="1" operator="containsText" text="FORMATION">
      <formula>NOT(ISERROR(SEARCH("FORMATION",ACO3)))</formula>
    </cfRule>
    <cfRule type="containsText" dxfId="18066" priority="24321" stopIfTrue="1" operator="containsText" text="REPOS">
      <formula>NOT(ISERROR(SEARCH("REPOS",ACO3)))</formula>
    </cfRule>
  </conditionalFormatting>
  <conditionalFormatting sqref="ACO3">
    <cfRule type="containsText" dxfId="18065" priority="24312" stopIfTrue="1" operator="containsText" text="RECUP DEBIT">
      <formula>NOT(ISERROR(SEARCH("RECUP DEBIT",ACO3)))</formula>
    </cfRule>
    <cfRule type="containsText" dxfId="18064" priority="24313" stopIfTrue="1" operator="containsText" text="Bonification">
      <formula>NOT(ISERROR(SEARCH("Bonification",ACO3)))</formula>
    </cfRule>
  </conditionalFormatting>
  <conditionalFormatting sqref="ACX2:ACY2 ACS2:ACU2">
    <cfRule type="expression" dxfId="18017" priority="24258" stopIfTrue="1">
      <formula>WEEKDAY(ACS$1)=1</formula>
    </cfRule>
    <cfRule type="expression" dxfId="18016" priority="24259" stopIfTrue="1">
      <formula>WEEKDAY(ACS$1)=7</formula>
    </cfRule>
    <cfRule type="containsText" dxfId="18015" priority="24260" stopIfTrue="1" operator="containsText" text="Maladie">
      <formula>NOT(ISERROR(SEARCH("Maladie",ACS2)))</formula>
    </cfRule>
    <cfRule type="endsWith" dxfId="18014" priority="24261" stopIfTrue="1" operator="endsWith" text="AT">
      <formula>RIGHT(ACS2,LEN("AT"))="AT"</formula>
    </cfRule>
    <cfRule type="containsText" dxfId="18013" priority="24262" stopIfTrue="1" operator="containsText" text="Congés">
      <formula>NOT(ISERROR(SEARCH("Congés",ACS2)))</formula>
    </cfRule>
    <cfRule type="containsText" dxfId="18012" priority="24263" stopIfTrue="1" operator="containsText" text="RTT">
      <formula>NOT(ISERROR(SEARCH("RTT",ACS2)))</formula>
    </cfRule>
    <cfRule type="containsText" dxfId="18011" priority="24264" stopIfTrue="1" operator="containsText" text="FORMATION">
      <formula>NOT(ISERROR(SEARCH("FORMATION",ACS2)))</formula>
    </cfRule>
    <cfRule type="containsText" dxfId="18010" priority="24265" stopIfTrue="1" operator="containsText" text="REPOS">
      <formula>NOT(ISERROR(SEARCH("REPOS",ACS2)))</formula>
    </cfRule>
  </conditionalFormatting>
  <conditionalFormatting sqref="ACX2:ACY2 ACS2:ACU2">
    <cfRule type="containsText" dxfId="18009" priority="24256" stopIfTrue="1" operator="containsText" text="RECUP DEBIT">
      <formula>NOT(ISERROR(SEARCH("RECUP DEBIT",ACS2)))</formula>
    </cfRule>
    <cfRule type="containsText" dxfId="18008" priority="24257" stopIfTrue="1" operator="containsText" text="Bonification">
      <formula>NOT(ISERROR(SEARCH("Bonification",ACS2)))</formula>
    </cfRule>
  </conditionalFormatting>
  <conditionalFormatting sqref="ACX2:ACY2 ACS2:ACU2">
    <cfRule type="containsText" dxfId="18007" priority="24254" stopIfTrue="1" operator="containsText" text="BONIFICATION">
      <formula>NOT(ISERROR(SEARCH("BONIFICATION",ACS2)))</formula>
    </cfRule>
    <cfRule type="containsText" dxfId="18006" priority="24255" stopIfTrue="1" operator="containsText" text="RECUP DEBIT">
      <formula>NOT(ISERROR(SEARCH("RECUP DEBIT",ACS2)))</formula>
    </cfRule>
  </conditionalFormatting>
  <conditionalFormatting sqref="ACX2:ACY2 ACS2:ACU2">
    <cfRule type="containsText" dxfId="18005" priority="24253" stopIfTrue="1" operator="containsText" text="ENFANT MALADE">
      <formula>NOT(ISERROR(SEARCH("ENFANT MALADE",ACS2)))</formula>
    </cfRule>
  </conditionalFormatting>
  <conditionalFormatting sqref="ACX2:ACY2">
    <cfRule type="expression" dxfId="18004" priority="24245" stopIfTrue="1">
      <formula>WEEKDAY(ACX$1)=1</formula>
    </cfRule>
    <cfRule type="expression" dxfId="18003" priority="24246" stopIfTrue="1">
      <formula>WEEKDAY(ACX$1)=7</formula>
    </cfRule>
    <cfRule type="containsText" dxfId="18002" priority="24247" stopIfTrue="1" operator="containsText" text="Maladie">
      <formula>NOT(ISERROR(SEARCH("Maladie",ACX2)))</formula>
    </cfRule>
    <cfRule type="endsWith" dxfId="18001" priority="24248" stopIfTrue="1" operator="endsWith" text="AT">
      <formula>RIGHT(ACX2,LEN("AT"))="AT"</formula>
    </cfRule>
    <cfRule type="containsText" dxfId="18000" priority="24249" stopIfTrue="1" operator="containsText" text="Congés">
      <formula>NOT(ISERROR(SEARCH("Congés",ACX2)))</formula>
    </cfRule>
    <cfRule type="containsText" dxfId="17999" priority="24250" stopIfTrue="1" operator="containsText" text="RTT">
      <formula>NOT(ISERROR(SEARCH("RTT",ACX2)))</formula>
    </cfRule>
    <cfRule type="containsText" dxfId="17998" priority="24251" stopIfTrue="1" operator="containsText" text="FORMATION">
      <formula>NOT(ISERROR(SEARCH("FORMATION",ACX2)))</formula>
    </cfRule>
    <cfRule type="containsText" dxfId="17997" priority="24252" stopIfTrue="1" operator="containsText" text="REPOS">
      <formula>NOT(ISERROR(SEARCH("REPOS",ACX2)))</formula>
    </cfRule>
  </conditionalFormatting>
  <conditionalFormatting sqref="ACX2:ACY2">
    <cfRule type="containsText" dxfId="17996" priority="24243" stopIfTrue="1" operator="containsText" text="RECUP DEBIT">
      <formula>NOT(ISERROR(SEARCH("RECUP DEBIT",ACX2)))</formula>
    </cfRule>
    <cfRule type="containsText" dxfId="17995" priority="24244" stopIfTrue="1" operator="containsText" text="Bonification">
      <formula>NOT(ISERROR(SEARCH("Bonification",ACX2)))</formula>
    </cfRule>
  </conditionalFormatting>
  <conditionalFormatting sqref="ACX2:ACY2">
    <cfRule type="containsText" dxfId="17994" priority="24241" stopIfTrue="1" operator="containsText" text="BONIFICATION">
      <formula>NOT(ISERROR(SEARCH("BONIFICATION",ACX2)))</formula>
    </cfRule>
    <cfRule type="containsText" dxfId="17993" priority="24242" stopIfTrue="1" operator="containsText" text="RECUP DEBIT">
      <formula>NOT(ISERROR(SEARCH("RECUP DEBIT",ACX2)))</formula>
    </cfRule>
  </conditionalFormatting>
  <conditionalFormatting sqref="ACX2:ACY2">
    <cfRule type="containsText" dxfId="17992" priority="24240" stopIfTrue="1" operator="containsText" text="ENFANT MALADE">
      <formula>NOT(ISERROR(SEARCH("ENFANT MALADE",ACX2)))</formula>
    </cfRule>
  </conditionalFormatting>
  <conditionalFormatting sqref="ACX2:ACY2">
    <cfRule type="containsText" dxfId="17991" priority="24238" stopIfTrue="1" operator="containsText" text="RECUP DEBIT">
      <formula>NOT(ISERROR(SEARCH("RECUP DEBIT",ACX2)))</formula>
    </cfRule>
    <cfRule type="containsText" dxfId="17990" priority="24239" stopIfTrue="1" operator="containsText" text="Bonification">
      <formula>NOT(ISERROR(SEARCH("Bonification",ACX2)))</formula>
    </cfRule>
  </conditionalFormatting>
  <conditionalFormatting sqref="ACX2:ACY2">
    <cfRule type="expression" dxfId="17989" priority="24230" stopIfTrue="1">
      <formula>WEEKDAY(ACQ$1)=1</formula>
    </cfRule>
    <cfRule type="expression" dxfId="17988" priority="24231" stopIfTrue="1">
      <formula>WEEKDAY(ACQ$1)=7</formula>
    </cfRule>
    <cfRule type="containsText" dxfId="17987" priority="24232" stopIfTrue="1" operator="containsText" text="Maladie">
      <formula>NOT(ISERROR(SEARCH("Maladie",ACX2)))</formula>
    </cfRule>
    <cfRule type="endsWith" dxfId="17986" priority="24233" stopIfTrue="1" operator="endsWith" text="AT">
      <formula>RIGHT(ACX2,LEN("AT"))="AT"</formula>
    </cfRule>
    <cfRule type="containsText" dxfId="17985" priority="24234" stopIfTrue="1" operator="containsText" text="Congés">
      <formula>NOT(ISERROR(SEARCH("Congés",ACX2)))</formula>
    </cfRule>
    <cfRule type="containsText" dxfId="17984" priority="24235" stopIfTrue="1" operator="containsText" text="RTT">
      <formula>NOT(ISERROR(SEARCH("RTT",ACX2)))</formula>
    </cfRule>
    <cfRule type="containsText" dxfId="17983" priority="24236" stopIfTrue="1" operator="containsText" text="REPOS">
      <formula>NOT(ISERROR(SEARCH("REPOS",ACX2)))</formula>
    </cfRule>
    <cfRule type="containsText" dxfId="17982" priority="24237" stopIfTrue="1" operator="containsText" text="FORMATION">
      <formula>NOT(ISERROR(SEARCH("FORMATION",ACX2)))</formula>
    </cfRule>
  </conditionalFormatting>
  <conditionalFormatting sqref="ACX2:ACY2">
    <cfRule type="containsText" dxfId="17981" priority="24228" stopIfTrue="1" operator="containsText" text="RECUP DEBIT">
      <formula>NOT(ISERROR(SEARCH("RECUP DEBIT",ACX2)))</formula>
    </cfRule>
    <cfRule type="containsText" dxfId="17980" priority="24229" stopIfTrue="1" operator="containsText" text="Bonification">
      <formula>NOT(ISERROR(SEARCH("Bonification",ACX2)))</formula>
    </cfRule>
  </conditionalFormatting>
  <conditionalFormatting sqref="ACX2:ACY2">
    <cfRule type="expression" dxfId="17979" priority="24220" stopIfTrue="1">
      <formula>WEEKDAY(ACQ$1)=1</formula>
    </cfRule>
    <cfRule type="expression" dxfId="17978" priority="24221" stopIfTrue="1">
      <formula>WEEKDAY(ACQ$1)=7</formula>
    </cfRule>
    <cfRule type="containsText" dxfId="17977" priority="24222" stopIfTrue="1" operator="containsText" text="Maladie">
      <formula>NOT(ISERROR(SEARCH("Maladie",ACX2)))</formula>
    </cfRule>
    <cfRule type="endsWith" dxfId="17976" priority="24223" stopIfTrue="1" operator="endsWith" text="AT">
      <formula>RIGHT(ACX2,LEN("AT"))="AT"</formula>
    </cfRule>
    <cfRule type="containsText" dxfId="17975" priority="24224" stopIfTrue="1" operator="containsText" text="Congés">
      <formula>NOT(ISERROR(SEARCH("Congés",ACX2)))</formula>
    </cfRule>
    <cfRule type="containsText" dxfId="17974" priority="24225" stopIfTrue="1" operator="containsText" text="RTT">
      <formula>NOT(ISERROR(SEARCH("RTT",ACX2)))</formula>
    </cfRule>
    <cfRule type="containsText" dxfId="17973" priority="24226" stopIfTrue="1" operator="containsText" text="REPOS">
      <formula>NOT(ISERROR(SEARCH("REPOS",ACX2)))</formula>
    </cfRule>
    <cfRule type="containsText" dxfId="17972" priority="24227" stopIfTrue="1" operator="containsText" text="FORMATION">
      <formula>NOT(ISERROR(SEARCH("FORMATION",ACX2)))</formula>
    </cfRule>
  </conditionalFormatting>
  <conditionalFormatting sqref="ACS3:ACY3">
    <cfRule type="expression" dxfId="17953" priority="24148" stopIfTrue="1">
      <formula>WEEKDAY(ACS$1)=1</formula>
    </cfRule>
    <cfRule type="expression" dxfId="17952" priority="24149" stopIfTrue="1">
      <formula>WEEKDAY(ACS$1)=7</formula>
    </cfRule>
    <cfRule type="containsText" dxfId="17951" priority="24150" stopIfTrue="1" operator="containsText" text="Maladie">
      <formula>NOT(ISERROR(SEARCH("Maladie",ACS3)))</formula>
    </cfRule>
    <cfRule type="endsWith" dxfId="17950" priority="24151" stopIfTrue="1" operator="endsWith" text="AT">
      <formula>RIGHT(ACS3,LEN("AT"))="AT"</formula>
    </cfRule>
    <cfRule type="containsText" dxfId="17949" priority="24152" stopIfTrue="1" operator="containsText" text="Congés">
      <formula>NOT(ISERROR(SEARCH("Congés",ACS3)))</formula>
    </cfRule>
    <cfRule type="containsText" dxfId="17948" priority="24153" stopIfTrue="1" operator="containsText" text="RTT">
      <formula>NOT(ISERROR(SEARCH("RTT",ACS3)))</formula>
    </cfRule>
    <cfRule type="containsText" dxfId="17947" priority="24154" stopIfTrue="1" operator="containsText" text="FORMATION">
      <formula>NOT(ISERROR(SEARCH("FORMATION",ACS3)))</formula>
    </cfRule>
    <cfRule type="containsText" dxfId="17946" priority="24155" stopIfTrue="1" operator="containsText" text="REPOS">
      <formula>NOT(ISERROR(SEARCH("REPOS",ACS3)))</formula>
    </cfRule>
  </conditionalFormatting>
  <conditionalFormatting sqref="ACS3:ACY3">
    <cfRule type="containsText" dxfId="17945" priority="24146" stopIfTrue="1" operator="containsText" text="RECUP DEBIT">
      <formula>NOT(ISERROR(SEARCH("RECUP DEBIT",ACS3)))</formula>
    </cfRule>
    <cfRule type="containsText" dxfId="17944" priority="24147" stopIfTrue="1" operator="containsText" text="Bonification">
      <formula>NOT(ISERROR(SEARCH("Bonification",ACS3)))</formula>
    </cfRule>
  </conditionalFormatting>
  <conditionalFormatting sqref="ACS3:ACY3">
    <cfRule type="containsText" dxfId="17943" priority="24144" stopIfTrue="1" operator="containsText" text="BONIFICATION">
      <formula>NOT(ISERROR(SEARCH("BONIFICATION",ACS3)))</formula>
    </cfRule>
    <cfRule type="containsText" dxfId="17942" priority="24145" stopIfTrue="1" operator="containsText" text="RECUP DEBIT">
      <formula>NOT(ISERROR(SEARCH("RECUP DEBIT",ACS3)))</formula>
    </cfRule>
  </conditionalFormatting>
  <conditionalFormatting sqref="ACS3:ACY3">
    <cfRule type="containsText" dxfId="17941" priority="24143" stopIfTrue="1" operator="containsText" text="ENFANT MALADE">
      <formula>NOT(ISERROR(SEARCH("ENFANT MALADE",ACS3)))</formula>
    </cfRule>
  </conditionalFormatting>
  <conditionalFormatting sqref="ACX3:ACY3">
    <cfRule type="containsText" dxfId="17940" priority="24141" stopIfTrue="1" operator="containsText" text="RECUP DEBIT">
      <formula>NOT(ISERROR(SEARCH("RECUP DEBIT",ACX3)))</formula>
    </cfRule>
    <cfRule type="containsText" dxfId="17939" priority="24142" stopIfTrue="1" operator="containsText" text="Bonification">
      <formula>NOT(ISERROR(SEARCH("Bonification",ACX3)))</formula>
    </cfRule>
  </conditionalFormatting>
  <conditionalFormatting sqref="ACX3:ACY3">
    <cfRule type="expression" dxfId="17938" priority="24133" stopIfTrue="1">
      <formula>WEEKDAY(ACQ$1)=1</formula>
    </cfRule>
    <cfRule type="expression" dxfId="17937" priority="24134" stopIfTrue="1">
      <formula>WEEKDAY(ACQ$1)=7</formula>
    </cfRule>
    <cfRule type="containsText" dxfId="17936" priority="24135" stopIfTrue="1" operator="containsText" text="Maladie">
      <formula>NOT(ISERROR(SEARCH("Maladie",ACX3)))</formula>
    </cfRule>
    <cfRule type="endsWith" dxfId="17935" priority="24136" stopIfTrue="1" operator="endsWith" text="AT">
      <formula>RIGHT(ACX3,LEN("AT"))="AT"</formula>
    </cfRule>
    <cfRule type="containsText" dxfId="17934" priority="24137" stopIfTrue="1" operator="containsText" text="Congés">
      <formula>NOT(ISERROR(SEARCH("Congés",ACX3)))</formula>
    </cfRule>
    <cfRule type="containsText" dxfId="17933" priority="24138" stopIfTrue="1" operator="containsText" text="RTT">
      <formula>NOT(ISERROR(SEARCH("RTT",ACX3)))</formula>
    </cfRule>
    <cfRule type="containsText" dxfId="17932" priority="24139" stopIfTrue="1" operator="containsText" text="REPOS">
      <formula>NOT(ISERROR(SEARCH("REPOS",ACX3)))</formula>
    </cfRule>
    <cfRule type="containsText" dxfId="17931" priority="24140" stopIfTrue="1" operator="containsText" text="FORMATION">
      <formula>NOT(ISERROR(SEARCH("FORMATION",ACX3)))</formula>
    </cfRule>
  </conditionalFormatting>
  <conditionalFormatting sqref="ACY3">
    <cfRule type="expression" dxfId="17930" priority="24125" stopIfTrue="1">
      <formula>WEEKDAY(ACR$1)=1</formula>
    </cfRule>
    <cfRule type="expression" dxfId="17929" priority="24126" stopIfTrue="1">
      <formula>WEEKDAY(ACR$1)=7</formula>
    </cfRule>
    <cfRule type="containsText" dxfId="17928" priority="24127" stopIfTrue="1" operator="containsText" text="Maladie">
      <formula>NOT(ISERROR(SEARCH("Maladie",ACY3)))</formula>
    </cfRule>
    <cfRule type="endsWith" dxfId="17927" priority="24128" stopIfTrue="1" operator="endsWith" text="AT">
      <formula>RIGHT(ACY3,LEN("AT"))="AT"</formula>
    </cfRule>
    <cfRule type="containsText" dxfId="17926" priority="24129" stopIfTrue="1" operator="containsText" text="Congés">
      <formula>NOT(ISERROR(SEARCH("Congés",ACY3)))</formula>
    </cfRule>
    <cfRule type="containsText" dxfId="17925" priority="24130" stopIfTrue="1" operator="containsText" text="RTT">
      <formula>NOT(ISERROR(SEARCH("RTT",ACY3)))</formula>
    </cfRule>
    <cfRule type="containsText" dxfId="17924" priority="24131" stopIfTrue="1" operator="containsText" text="REPOS">
      <formula>NOT(ISERROR(SEARCH("REPOS",ACY3)))</formula>
    </cfRule>
    <cfRule type="containsText" dxfId="17923" priority="24132" stopIfTrue="1" operator="containsText" text="FORMATION">
      <formula>NOT(ISERROR(SEARCH("FORMATION",ACY3)))</formula>
    </cfRule>
  </conditionalFormatting>
  <conditionalFormatting sqref="ACY3">
    <cfRule type="containsText" dxfId="17922" priority="24123" stopIfTrue="1" operator="containsText" text="RECUP DEBIT">
      <formula>NOT(ISERROR(SEARCH("RECUP DEBIT",ACY3)))</formula>
    </cfRule>
    <cfRule type="containsText" dxfId="17921" priority="24124" stopIfTrue="1" operator="containsText" text="Bonification">
      <formula>NOT(ISERROR(SEARCH("Bonification",ACY3)))</formula>
    </cfRule>
  </conditionalFormatting>
  <conditionalFormatting sqref="ACY3">
    <cfRule type="containsText" dxfId="17920" priority="24121" stopIfTrue="1" operator="containsText" text="RECUP DEBIT">
      <formula>NOT(ISERROR(SEARCH("RECUP DEBIT",ACY3)))</formula>
    </cfRule>
    <cfRule type="containsText" dxfId="17919" priority="24122" stopIfTrue="1" operator="containsText" text="Bonification">
      <formula>NOT(ISERROR(SEARCH("Bonification",ACY3)))</formula>
    </cfRule>
  </conditionalFormatting>
  <conditionalFormatting sqref="ACY3">
    <cfRule type="expression" dxfId="17918" priority="24113" stopIfTrue="1">
      <formula>WEEKDAY(ACR$1)=1</formula>
    </cfRule>
    <cfRule type="expression" dxfId="17917" priority="24114" stopIfTrue="1">
      <formula>WEEKDAY(ACR$1)=7</formula>
    </cfRule>
    <cfRule type="containsText" dxfId="17916" priority="24115" stopIfTrue="1" operator="containsText" text="Maladie">
      <formula>NOT(ISERROR(SEARCH("Maladie",ACY3)))</formula>
    </cfRule>
    <cfRule type="endsWith" dxfId="17915" priority="24116" stopIfTrue="1" operator="endsWith" text="AT">
      <formula>RIGHT(ACY3,LEN("AT"))="AT"</formula>
    </cfRule>
    <cfRule type="containsText" dxfId="17914" priority="24117" stopIfTrue="1" operator="containsText" text="Congés">
      <formula>NOT(ISERROR(SEARCH("Congés",ACY3)))</formula>
    </cfRule>
    <cfRule type="containsText" dxfId="17913" priority="24118" stopIfTrue="1" operator="containsText" text="RTT">
      <formula>NOT(ISERROR(SEARCH("RTT",ACY3)))</formula>
    </cfRule>
    <cfRule type="containsText" dxfId="17912" priority="24119" stopIfTrue="1" operator="containsText" text="REPOS">
      <formula>NOT(ISERROR(SEARCH("REPOS",ACY3)))</formula>
    </cfRule>
    <cfRule type="containsText" dxfId="17911" priority="24120" stopIfTrue="1" operator="containsText" text="FORMATION">
      <formula>NOT(ISERROR(SEARCH("FORMATION",ACY3)))</formula>
    </cfRule>
  </conditionalFormatting>
  <conditionalFormatting sqref="ACY3">
    <cfRule type="expression" dxfId="17910" priority="24105" stopIfTrue="1">
      <formula>WEEKDAY(ACR$1)=1</formula>
    </cfRule>
    <cfRule type="expression" dxfId="17909" priority="24106" stopIfTrue="1">
      <formula>WEEKDAY(ACR$1)=7</formula>
    </cfRule>
    <cfRule type="containsText" dxfId="17908" priority="24107" stopIfTrue="1" operator="containsText" text="Maladie">
      <formula>NOT(ISERROR(SEARCH("Maladie",ACY3)))</formula>
    </cfRule>
    <cfRule type="endsWith" dxfId="17907" priority="24108" stopIfTrue="1" operator="endsWith" text="AT">
      <formula>RIGHT(ACY3,LEN("AT"))="AT"</formula>
    </cfRule>
    <cfRule type="containsText" dxfId="17906" priority="24109" stopIfTrue="1" operator="containsText" text="Congés">
      <formula>NOT(ISERROR(SEARCH("Congés",ACY3)))</formula>
    </cfRule>
    <cfRule type="containsText" dxfId="17905" priority="24110" stopIfTrue="1" operator="containsText" text="RTT">
      <formula>NOT(ISERROR(SEARCH("RTT",ACY3)))</formula>
    </cfRule>
    <cfRule type="containsText" dxfId="17904" priority="24111" stopIfTrue="1" operator="containsText" text="REPOS">
      <formula>NOT(ISERROR(SEARCH("REPOS",ACY3)))</formula>
    </cfRule>
    <cfRule type="containsText" dxfId="17903" priority="24112" stopIfTrue="1" operator="containsText" text="FORMATION">
      <formula>NOT(ISERROR(SEARCH("FORMATION",ACY3)))</formula>
    </cfRule>
  </conditionalFormatting>
  <conditionalFormatting sqref="ACY3">
    <cfRule type="expression" dxfId="17902" priority="24097" stopIfTrue="1">
      <formula>WEEKDAY(ACY$1)=1</formula>
    </cfRule>
    <cfRule type="expression" dxfId="17901" priority="24098" stopIfTrue="1">
      <formula>WEEKDAY(ACY$1)=7</formula>
    </cfRule>
    <cfRule type="containsText" dxfId="17900" priority="24099" stopIfTrue="1" operator="containsText" text="Maladie">
      <formula>NOT(ISERROR(SEARCH("Maladie",ACY3)))</formula>
    </cfRule>
    <cfRule type="endsWith" dxfId="17899" priority="24100" stopIfTrue="1" operator="endsWith" text="AT">
      <formula>RIGHT(ACY3,LEN("AT"))="AT"</formula>
    </cfRule>
    <cfRule type="containsText" dxfId="17898" priority="24101" stopIfTrue="1" operator="containsText" text="Congés">
      <formula>NOT(ISERROR(SEARCH("Congés",ACY3)))</formula>
    </cfRule>
    <cfRule type="containsText" dxfId="17897" priority="24102" stopIfTrue="1" operator="containsText" text="RTT">
      <formula>NOT(ISERROR(SEARCH("RTT",ACY3)))</formula>
    </cfRule>
    <cfRule type="containsText" dxfId="17896" priority="24103" stopIfTrue="1" operator="containsText" text="FORMATION">
      <formula>NOT(ISERROR(SEARCH("FORMATION",ACY3)))</formula>
    </cfRule>
    <cfRule type="containsText" dxfId="17895" priority="24104" stopIfTrue="1" operator="containsText" text="REPOS">
      <formula>NOT(ISERROR(SEARCH("REPOS",ACY3)))</formula>
    </cfRule>
  </conditionalFormatting>
  <conditionalFormatting sqref="ACY3">
    <cfRule type="containsText" dxfId="17894" priority="24095" stopIfTrue="1" operator="containsText" text="RECUP DEBIT">
      <formula>NOT(ISERROR(SEARCH("RECUP DEBIT",ACY3)))</formula>
    </cfRule>
    <cfRule type="containsText" dxfId="17893" priority="24096" stopIfTrue="1" operator="containsText" text="Bonification">
      <formula>NOT(ISERROR(SEARCH("Bonification",ACY3)))</formula>
    </cfRule>
  </conditionalFormatting>
  <conditionalFormatting sqref="ACY3">
    <cfRule type="containsText" dxfId="17892" priority="24093" stopIfTrue="1" operator="containsText" text="RECUP DEBIT">
      <formula>NOT(ISERROR(SEARCH("RECUP DEBIT",ACY3)))</formula>
    </cfRule>
    <cfRule type="containsText" dxfId="17891" priority="24094" stopIfTrue="1" operator="containsText" text="Bonification">
      <formula>NOT(ISERROR(SEARCH("Bonification",ACY3)))</formula>
    </cfRule>
  </conditionalFormatting>
  <conditionalFormatting sqref="ACY3">
    <cfRule type="expression" dxfId="17890" priority="24085" stopIfTrue="1">
      <formula>WEEKDAY(ACR$1)=1</formula>
    </cfRule>
    <cfRule type="expression" dxfId="17889" priority="24086" stopIfTrue="1">
      <formula>WEEKDAY(ACR$1)=7</formula>
    </cfRule>
    <cfRule type="containsText" dxfId="17888" priority="24087" stopIfTrue="1" operator="containsText" text="Maladie">
      <formula>NOT(ISERROR(SEARCH("Maladie",ACY3)))</formula>
    </cfRule>
    <cfRule type="endsWith" dxfId="17887" priority="24088" stopIfTrue="1" operator="endsWith" text="AT">
      <formula>RIGHT(ACY3,LEN("AT"))="AT"</formula>
    </cfRule>
    <cfRule type="containsText" dxfId="17886" priority="24089" stopIfTrue="1" operator="containsText" text="Congés">
      <formula>NOT(ISERROR(SEARCH("Congés",ACY3)))</formula>
    </cfRule>
    <cfRule type="containsText" dxfId="17885" priority="24090" stopIfTrue="1" operator="containsText" text="RTT">
      <formula>NOT(ISERROR(SEARCH("RTT",ACY3)))</formula>
    </cfRule>
    <cfRule type="containsText" dxfId="17884" priority="24091" stopIfTrue="1" operator="containsText" text="REPOS">
      <formula>NOT(ISERROR(SEARCH("REPOS",ACY3)))</formula>
    </cfRule>
    <cfRule type="containsText" dxfId="17883" priority="24092" stopIfTrue="1" operator="containsText" text="FORMATION">
      <formula>NOT(ISERROR(SEARCH("FORMATION",ACY3)))</formula>
    </cfRule>
  </conditionalFormatting>
  <conditionalFormatting sqref="ACY3">
    <cfRule type="expression" dxfId="17882" priority="24077" stopIfTrue="1">
      <formula>WEEKDAY(ACR$1)=1</formula>
    </cfRule>
    <cfRule type="expression" dxfId="17881" priority="24078" stopIfTrue="1">
      <formula>WEEKDAY(ACR$1)=7</formula>
    </cfRule>
    <cfRule type="containsText" dxfId="17880" priority="24079" stopIfTrue="1" operator="containsText" text="Maladie">
      <formula>NOT(ISERROR(SEARCH("Maladie",ACY3)))</formula>
    </cfRule>
    <cfRule type="endsWith" dxfId="17879" priority="24080" stopIfTrue="1" operator="endsWith" text="AT">
      <formula>RIGHT(ACY3,LEN("AT"))="AT"</formula>
    </cfRule>
    <cfRule type="containsText" dxfId="17878" priority="24081" stopIfTrue="1" operator="containsText" text="Congés">
      <formula>NOT(ISERROR(SEARCH("Congés",ACY3)))</formula>
    </cfRule>
    <cfRule type="containsText" dxfId="17877" priority="24082" stopIfTrue="1" operator="containsText" text="RTT">
      <formula>NOT(ISERROR(SEARCH("RTT",ACY3)))</formula>
    </cfRule>
    <cfRule type="containsText" dxfId="17876" priority="24083" stopIfTrue="1" operator="containsText" text="REPOS">
      <formula>NOT(ISERROR(SEARCH("REPOS",ACY3)))</formula>
    </cfRule>
    <cfRule type="containsText" dxfId="17875" priority="24084" stopIfTrue="1" operator="containsText" text="FORMATION">
      <formula>NOT(ISERROR(SEARCH("FORMATION",ACY3)))</formula>
    </cfRule>
  </conditionalFormatting>
  <conditionalFormatting sqref="ACT3">
    <cfRule type="expression" dxfId="17874" priority="24069" stopIfTrue="1">
      <formula>WEEKDAY(ACT$1)=1</formula>
    </cfRule>
    <cfRule type="expression" dxfId="17873" priority="24070" stopIfTrue="1">
      <formula>WEEKDAY(ACT$1)=7</formula>
    </cfRule>
    <cfRule type="containsText" dxfId="17872" priority="24071" stopIfTrue="1" operator="containsText" text="Maladie">
      <formula>NOT(ISERROR(SEARCH("Maladie",ACT3)))</formula>
    </cfRule>
    <cfRule type="endsWith" dxfId="17871" priority="24072" stopIfTrue="1" operator="endsWith" text="AT">
      <formula>RIGHT(ACT3,LEN("AT"))="AT"</formula>
    </cfRule>
    <cfRule type="containsText" dxfId="17870" priority="24073" stopIfTrue="1" operator="containsText" text="Congés">
      <formula>NOT(ISERROR(SEARCH("Congés",ACT3)))</formula>
    </cfRule>
    <cfRule type="containsText" dxfId="17869" priority="24074" stopIfTrue="1" operator="containsText" text="RTT">
      <formula>NOT(ISERROR(SEARCH("RTT",ACT3)))</formula>
    </cfRule>
    <cfRule type="containsText" dxfId="17868" priority="24075" stopIfTrue="1" operator="containsText" text="FORMATION">
      <formula>NOT(ISERROR(SEARCH("FORMATION",ACT3)))</formula>
    </cfRule>
    <cfRule type="containsText" dxfId="17867" priority="24076" stopIfTrue="1" operator="containsText" text="REPOS">
      <formula>NOT(ISERROR(SEARCH("REPOS",ACT3)))</formula>
    </cfRule>
  </conditionalFormatting>
  <conditionalFormatting sqref="ACT3">
    <cfRule type="containsText" dxfId="17866" priority="24067" stopIfTrue="1" operator="containsText" text="RECUP DEBIT">
      <formula>NOT(ISERROR(SEARCH("RECUP DEBIT",ACT3)))</formula>
    </cfRule>
    <cfRule type="containsText" dxfId="17865" priority="24068" stopIfTrue="1" operator="containsText" text="Bonification">
      <formula>NOT(ISERROR(SEARCH("Bonification",ACT3)))</formula>
    </cfRule>
  </conditionalFormatting>
  <conditionalFormatting sqref="ACW3">
    <cfRule type="expression" dxfId="17864" priority="24059" stopIfTrue="1">
      <formula>WEEKDAY(ACW$1)=1</formula>
    </cfRule>
    <cfRule type="expression" dxfId="17863" priority="24060" stopIfTrue="1">
      <formula>WEEKDAY(ACW$1)=7</formula>
    </cfRule>
    <cfRule type="containsText" dxfId="17862" priority="24061" stopIfTrue="1" operator="containsText" text="Maladie">
      <formula>NOT(ISERROR(SEARCH("Maladie",ACW3)))</formula>
    </cfRule>
    <cfRule type="endsWith" dxfId="17861" priority="24062" stopIfTrue="1" operator="endsWith" text="AT">
      <formula>RIGHT(ACW3,LEN("AT"))="AT"</formula>
    </cfRule>
    <cfRule type="containsText" dxfId="17860" priority="24063" stopIfTrue="1" operator="containsText" text="Congés">
      <formula>NOT(ISERROR(SEARCH("Congés",ACW3)))</formula>
    </cfRule>
    <cfRule type="containsText" dxfId="17859" priority="24064" stopIfTrue="1" operator="containsText" text="RTT">
      <formula>NOT(ISERROR(SEARCH("RTT",ACW3)))</formula>
    </cfRule>
    <cfRule type="containsText" dxfId="17858" priority="24065" stopIfTrue="1" operator="containsText" text="FORMATION">
      <formula>NOT(ISERROR(SEARCH("FORMATION",ACW3)))</formula>
    </cfRule>
    <cfRule type="containsText" dxfId="17857" priority="24066" stopIfTrue="1" operator="containsText" text="REPOS">
      <formula>NOT(ISERROR(SEARCH("REPOS",ACW3)))</formula>
    </cfRule>
  </conditionalFormatting>
  <conditionalFormatting sqref="ACW3">
    <cfRule type="containsText" dxfId="17856" priority="24057" stopIfTrue="1" operator="containsText" text="RECUP DEBIT">
      <formula>NOT(ISERROR(SEARCH("RECUP DEBIT",ACW3)))</formula>
    </cfRule>
    <cfRule type="containsText" dxfId="17855" priority="24058" stopIfTrue="1" operator="containsText" text="Bonification">
      <formula>NOT(ISERROR(SEARCH("Bonification",ACW3)))</formula>
    </cfRule>
  </conditionalFormatting>
  <conditionalFormatting sqref="ACS3:ACW3">
    <cfRule type="expression" dxfId="17146" priority="23319" stopIfTrue="1">
      <formula>WEEKDAY(ACS$1)=1</formula>
    </cfRule>
    <cfRule type="expression" dxfId="17145" priority="23320" stopIfTrue="1">
      <formula>WEEKDAY(ACS$1)=7</formula>
    </cfRule>
    <cfRule type="containsText" dxfId="17144" priority="23321" stopIfTrue="1" operator="containsText" text="Maladie">
      <formula>NOT(ISERROR(SEARCH("Maladie",ACS3)))</formula>
    </cfRule>
    <cfRule type="endsWith" dxfId="17143" priority="23322" stopIfTrue="1" operator="endsWith" text="AT">
      <formula>RIGHT(ACS3,LEN("AT"))="AT"</formula>
    </cfRule>
    <cfRule type="containsText" dxfId="17142" priority="23323" stopIfTrue="1" operator="containsText" text="Congés">
      <formula>NOT(ISERROR(SEARCH("Congés",ACS3)))</formula>
    </cfRule>
    <cfRule type="containsText" dxfId="17141" priority="23324" stopIfTrue="1" operator="containsText" text="RTT">
      <formula>NOT(ISERROR(SEARCH("RTT",ACS3)))</formula>
    </cfRule>
    <cfRule type="containsText" dxfId="17140" priority="23325" stopIfTrue="1" operator="containsText" text="FORMATION">
      <formula>NOT(ISERROR(SEARCH("FORMATION",ACS3)))</formula>
    </cfRule>
    <cfRule type="containsText" dxfId="17139" priority="23326" stopIfTrue="1" operator="containsText" text="REPOS">
      <formula>NOT(ISERROR(SEARCH("REPOS",ACS3)))</formula>
    </cfRule>
  </conditionalFormatting>
  <conditionalFormatting sqref="ACS3:ACW3">
    <cfRule type="containsText" dxfId="17138" priority="23317" stopIfTrue="1" operator="containsText" text="RECUP DEBIT">
      <formula>NOT(ISERROR(SEARCH("RECUP DEBIT",ACS3)))</formula>
    </cfRule>
    <cfRule type="containsText" dxfId="17137" priority="23318" stopIfTrue="1" operator="containsText" text="Bonification">
      <formula>NOT(ISERROR(SEARCH("Bonification",ACS3)))</formula>
    </cfRule>
  </conditionalFormatting>
  <conditionalFormatting sqref="ACS3:ACW3">
    <cfRule type="containsText" dxfId="17136" priority="23315" stopIfTrue="1" operator="containsText" text="BONIFICATION">
      <formula>NOT(ISERROR(SEARCH("BONIFICATION",ACS3)))</formula>
    </cfRule>
    <cfRule type="containsText" dxfId="17135" priority="23316" stopIfTrue="1" operator="containsText" text="RECUP DEBIT">
      <formula>NOT(ISERROR(SEARCH("RECUP DEBIT",ACS3)))</formula>
    </cfRule>
  </conditionalFormatting>
  <conditionalFormatting sqref="ACS3:ACW3">
    <cfRule type="containsText" dxfId="17134" priority="23314" stopIfTrue="1" operator="containsText" text="ENFANT MALADE">
      <formula>NOT(ISERROR(SEARCH("ENFANT MALADE",ACS3)))</formula>
    </cfRule>
  </conditionalFormatting>
  <conditionalFormatting sqref="ACT3">
    <cfRule type="expression" dxfId="17133" priority="23306" stopIfTrue="1">
      <formula>WEEKDAY(ACT$1)=1</formula>
    </cfRule>
    <cfRule type="expression" dxfId="17132" priority="23307" stopIfTrue="1">
      <formula>WEEKDAY(ACT$1)=7</formula>
    </cfRule>
    <cfRule type="containsText" dxfId="17131" priority="23308" stopIfTrue="1" operator="containsText" text="Maladie">
      <formula>NOT(ISERROR(SEARCH("Maladie",ACT3)))</formula>
    </cfRule>
    <cfRule type="endsWith" dxfId="17130" priority="23309" stopIfTrue="1" operator="endsWith" text="AT">
      <formula>RIGHT(ACT3,LEN("AT"))="AT"</formula>
    </cfRule>
    <cfRule type="containsText" dxfId="17129" priority="23310" stopIfTrue="1" operator="containsText" text="Congés">
      <formula>NOT(ISERROR(SEARCH("Congés",ACT3)))</formula>
    </cfRule>
    <cfRule type="containsText" dxfId="17128" priority="23311" stopIfTrue="1" operator="containsText" text="RTT">
      <formula>NOT(ISERROR(SEARCH("RTT",ACT3)))</formula>
    </cfRule>
    <cfRule type="containsText" dxfId="17127" priority="23312" stopIfTrue="1" operator="containsText" text="FORMATION">
      <formula>NOT(ISERROR(SEARCH("FORMATION",ACT3)))</formula>
    </cfRule>
    <cfRule type="containsText" dxfId="17126" priority="23313" stopIfTrue="1" operator="containsText" text="REPOS">
      <formula>NOT(ISERROR(SEARCH("REPOS",ACT3)))</formula>
    </cfRule>
  </conditionalFormatting>
  <conditionalFormatting sqref="ACT3">
    <cfRule type="containsText" dxfId="17125" priority="23304" stopIfTrue="1" operator="containsText" text="RECUP DEBIT">
      <formula>NOT(ISERROR(SEARCH("RECUP DEBIT",ACT3)))</formula>
    </cfRule>
    <cfRule type="containsText" dxfId="17124" priority="23305" stopIfTrue="1" operator="containsText" text="Bonification">
      <formula>NOT(ISERROR(SEARCH("Bonification",ACT3)))</formula>
    </cfRule>
  </conditionalFormatting>
  <conditionalFormatting sqref="ACW3">
    <cfRule type="expression" dxfId="17123" priority="23296" stopIfTrue="1">
      <formula>WEEKDAY(ACW$1)=1</formula>
    </cfRule>
    <cfRule type="expression" dxfId="17122" priority="23297" stopIfTrue="1">
      <formula>WEEKDAY(ACW$1)=7</formula>
    </cfRule>
    <cfRule type="containsText" dxfId="17121" priority="23298" stopIfTrue="1" operator="containsText" text="Maladie">
      <formula>NOT(ISERROR(SEARCH("Maladie",ACW3)))</formula>
    </cfRule>
    <cfRule type="endsWith" dxfId="17120" priority="23299" stopIfTrue="1" operator="endsWith" text="AT">
      <formula>RIGHT(ACW3,LEN("AT"))="AT"</formula>
    </cfRule>
    <cfRule type="containsText" dxfId="17119" priority="23300" stopIfTrue="1" operator="containsText" text="Congés">
      <formula>NOT(ISERROR(SEARCH("Congés",ACW3)))</formula>
    </cfRule>
    <cfRule type="containsText" dxfId="17118" priority="23301" stopIfTrue="1" operator="containsText" text="RTT">
      <formula>NOT(ISERROR(SEARCH("RTT",ACW3)))</formula>
    </cfRule>
    <cfRule type="containsText" dxfId="17117" priority="23302" stopIfTrue="1" operator="containsText" text="FORMATION">
      <formula>NOT(ISERROR(SEARCH("FORMATION",ACW3)))</formula>
    </cfRule>
    <cfRule type="containsText" dxfId="17116" priority="23303" stopIfTrue="1" operator="containsText" text="REPOS">
      <formula>NOT(ISERROR(SEARCH("REPOS",ACW3)))</formula>
    </cfRule>
  </conditionalFormatting>
  <conditionalFormatting sqref="ACW3">
    <cfRule type="containsText" dxfId="17115" priority="23294" stopIfTrue="1" operator="containsText" text="RECUP DEBIT">
      <formula>NOT(ISERROR(SEARCH("RECUP DEBIT",ACW3)))</formula>
    </cfRule>
    <cfRule type="containsText" dxfId="17114" priority="23295" stopIfTrue="1" operator="containsText" text="Bonification">
      <formula>NOT(ISERROR(SEARCH("Bonification",ACW3)))</formula>
    </cfRule>
  </conditionalFormatting>
  <conditionalFormatting sqref="ACV3">
    <cfRule type="expression" dxfId="17113" priority="23286" stopIfTrue="1">
      <formula>WEEKDAY(ACV$1)=1</formula>
    </cfRule>
    <cfRule type="expression" dxfId="17112" priority="23287" stopIfTrue="1">
      <formula>WEEKDAY(ACV$1)=7</formula>
    </cfRule>
    <cfRule type="containsText" dxfId="17111" priority="23288" stopIfTrue="1" operator="containsText" text="Maladie">
      <formula>NOT(ISERROR(SEARCH("Maladie",ACV3)))</formula>
    </cfRule>
    <cfRule type="endsWith" dxfId="17110" priority="23289" stopIfTrue="1" operator="endsWith" text="AT">
      <formula>RIGHT(ACV3,LEN("AT"))="AT"</formula>
    </cfRule>
    <cfRule type="containsText" dxfId="17109" priority="23290" stopIfTrue="1" operator="containsText" text="Congés">
      <formula>NOT(ISERROR(SEARCH("Congés",ACV3)))</formula>
    </cfRule>
    <cfRule type="containsText" dxfId="17108" priority="23291" stopIfTrue="1" operator="containsText" text="RTT">
      <formula>NOT(ISERROR(SEARCH("RTT",ACV3)))</formula>
    </cfRule>
    <cfRule type="containsText" dxfId="17107" priority="23292" stopIfTrue="1" operator="containsText" text="FORMATION">
      <formula>NOT(ISERROR(SEARCH("FORMATION",ACV3)))</formula>
    </cfRule>
    <cfRule type="containsText" dxfId="17106" priority="23293" stopIfTrue="1" operator="containsText" text="REPOS">
      <formula>NOT(ISERROR(SEARCH("REPOS",ACV3)))</formula>
    </cfRule>
  </conditionalFormatting>
  <conditionalFormatting sqref="ACV3">
    <cfRule type="containsText" dxfId="17105" priority="23284" stopIfTrue="1" operator="containsText" text="RECUP DEBIT">
      <formula>NOT(ISERROR(SEARCH("RECUP DEBIT",ACV3)))</formula>
    </cfRule>
    <cfRule type="containsText" dxfId="17104" priority="23285" stopIfTrue="1" operator="containsText" text="Bonification">
      <formula>NOT(ISERROR(SEARCH("Bonification",ACV3)))</formula>
    </cfRule>
  </conditionalFormatting>
  <conditionalFormatting sqref="ADE2:ADF2">
    <cfRule type="expression" dxfId="17057" priority="23230" stopIfTrue="1">
      <formula>WEEKDAY(ADE$1)=1</formula>
    </cfRule>
    <cfRule type="expression" dxfId="17056" priority="23231" stopIfTrue="1">
      <formula>WEEKDAY(ADE$1)=7</formula>
    </cfRule>
    <cfRule type="containsText" dxfId="17055" priority="23232" stopIfTrue="1" operator="containsText" text="Maladie">
      <formula>NOT(ISERROR(SEARCH("Maladie",ADE2)))</formula>
    </cfRule>
    <cfRule type="endsWith" dxfId="17054" priority="23233" stopIfTrue="1" operator="endsWith" text="AT">
      <formula>RIGHT(ADE2,LEN("AT"))="AT"</formula>
    </cfRule>
    <cfRule type="containsText" dxfId="17053" priority="23234" stopIfTrue="1" operator="containsText" text="Congés">
      <formula>NOT(ISERROR(SEARCH("Congés",ADE2)))</formula>
    </cfRule>
    <cfRule type="containsText" dxfId="17052" priority="23235" stopIfTrue="1" operator="containsText" text="RTT">
      <formula>NOT(ISERROR(SEARCH("RTT",ADE2)))</formula>
    </cfRule>
    <cfRule type="containsText" dxfId="17051" priority="23236" stopIfTrue="1" operator="containsText" text="FORMATION">
      <formula>NOT(ISERROR(SEARCH("FORMATION",ADE2)))</formula>
    </cfRule>
    <cfRule type="containsText" dxfId="17050" priority="23237" stopIfTrue="1" operator="containsText" text="REPOS">
      <formula>NOT(ISERROR(SEARCH("REPOS",ADE2)))</formula>
    </cfRule>
  </conditionalFormatting>
  <conditionalFormatting sqref="ADE2:ADF2">
    <cfRule type="containsText" dxfId="17049" priority="23228" stopIfTrue="1" operator="containsText" text="RECUP DEBIT">
      <formula>NOT(ISERROR(SEARCH("RECUP DEBIT",ADE2)))</formula>
    </cfRule>
    <cfRule type="containsText" dxfId="17048" priority="23229" stopIfTrue="1" operator="containsText" text="Bonification">
      <formula>NOT(ISERROR(SEARCH("Bonification",ADE2)))</formula>
    </cfRule>
  </conditionalFormatting>
  <conditionalFormatting sqref="ADE2:ADF2">
    <cfRule type="containsText" dxfId="17047" priority="23226" stopIfTrue="1" operator="containsText" text="BONIFICATION">
      <formula>NOT(ISERROR(SEARCH("BONIFICATION",ADE2)))</formula>
    </cfRule>
    <cfRule type="containsText" dxfId="17046" priority="23227" stopIfTrue="1" operator="containsText" text="RECUP DEBIT">
      <formula>NOT(ISERROR(SEARCH("RECUP DEBIT",ADE2)))</formula>
    </cfRule>
  </conditionalFormatting>
  <conditionalFormatting sqref="ADE2:ADF2">
    <cfRule type="containsText" dxfId="17045" priority="23225" stopIfTrue="1" operator="containsText" text="ENFANT MALADE">
      <formula>NOT(ISERROR(SEARCH("ENFANT MALADE",ADE2)))</formula>
    </cfRule>
  </conditionalFormatting>
  <conditionalFormatting sqref="ADE2:ADF2">
    <cfRule type="expression" dxfId="17044" priority="23217" stopIfTrue="1">
      <formula>WEEKDAY(ADE$1)=1</formula>
    </cfRule>
    <cfRule type="expression" dxfId="17043" priority="23218" stopIfTrue="1">
      <formula>WEEKDAY(ADE$1)=7</formula>
    </cfRule>
    <cfRule type="containsText" dxfId="17042" priority="23219" stopIfTrue="1" operator="containsText" text="Maladie">
      <formula>NOT(ISERROR(SEARCH("Maladie",ADE2)))</formula>
    </cfRule>
    <cfRule type="endsWith" dxfId="17041" priority="23220" stopIfTrue="1" operator="endsWith" text="AT">
      <formula>RIGHT(ADE2,LEN("AT"))="AT"</formula>
    </cfRule>
    <cfRule type="containsText" dxfId="17040" priority="23221" stopIfTrue="1" operator="containsText" text="Congés">
      <formula>NOT(ISERROR(SEARCH("Congés",ADE2)))</formula>
    </cfRule>
    <cfRule type="containsText" dxfId="17039" priority="23222" stopIfTrue="1" operator="containsText" text="RTT">
      <formula>NOT(ISERROR(SEARCH("RTT",ADE2)))</formula>
    </cfRule>
    <cfRule type="containsText" dxfId="17038" priority="23223" stopIfTrue="1" operator="containsText" text="FORMATION">
      <formula>NOT(ISERROR(SEARCH("FORMATION",ADE2)))</formula>
    </cfRule>
    <cfRule type="containsText" dxfId="17037" priority="23224" stopIfTrue="1" operator="containsText" text="REPOS">
      <formula>NOT(ISERROR(SEARCH("REPOS",ADE2)))</formula>
    </cfRule>
  </conditionalFormatting>
  <conditionalFormatting sqref="ADE2:ADF2">
    <cfRule type="containsText" dxfId="17036" priority="23215" stopIfTrue="1" operator="containsText" text="RECUP DEBIT">
      <formula>NOT(ISERROR(SEARCH("RECUP DEBIT",ADE2)))</formula>
    </cfRule>
    <cfRule type="containsText" dxfId="17035" priority="23216" stopIfTrue="1" operator="containsText" text="Bonification">
      <formula>NOT(ISERROR(SEARCH("Bonification",ADE2)))</formula>
    </cfRule>
  </conditionalFormatting>
  <conditionalFormatting sqref="ADE2:ADF2">
    <cfRule type="containsText" dxfId="17034" priority="23213" stopIfTrue="1" operator="containsText" text="BONIFICATION">
      <formula>NOT(ISERROR(SEARCH("BONIFICATION",ADE2)))</formula>
    </cfRule>
    <cfRule type="containsText" dxfId="17033" priority="23214" stopIfTrue="1" operator="containsText" text="RECUP DEBIT">
      <formula>NOT(ISERROR(SEARCH("RECUP DEBIT",ADE2)))</formula>
    </cfRule>
  </conditionalFormatting>
  <conditionalFormatting sqref="ADE2:ADF2">
    <cfRule type="containsText" dxfId="17032" priority="23212" stopIfTrue="1" operator="containsText" text="ENFANT MALADE">
      <formula>NOT(ISERROR(SEARCH("ENFANT MALADE",ADE2)))</formula>
    </cfRule>
  </conditionalFormatting>
  <conditionalFormatting sqref="ADE2:ADF2">
    <cfRule type="containsText" dxfId="17031" priority="23210" stopIfTrue="1" operator="containsText" text="RECUP DEBIT">
      <formula>NOT(ISERROR(SEARCH("RECUP DEBIT",ADE2)))</formula>
    </cfRule>
    <cfRule type="containsText" dxfId="17030" priority="23211" stopIfTrue="1" operator="containsText" text="Bonification">
      <formula>NOT(ISERROR(SEARCH("Bonification",ADE2)))</formula>
    </cfRule>
  </conditionalFormatting>
  <conditionalFormatting sqref="ADE2:ADF2">
    <cfRule type="expression" dxfId="17029" priority="23202" stopIfTrue="1">
      <formula>WEEKDAY(ACX$1)=1</formula>
    </cfRule>
    <cfRule type="expression" dxfId="17028" priority="23203" stopIfTrue="1">
      <formula>WEEKDAY(ACX$1)=7</formula>
    </cfRule>
    <cfRule type="containsText" dxfId="17027" priority="23204" stopIfTrue="1" operator="containsText" text="Maladie">
      <formula>NOT(ISERROR(SEARCH("Maladie",ADE2)))</formula>
    </cfRule>
    <cfRule type="endsWith" dxfId="17026" priority="23205" stopIfTrue="1" operator="endsWith" text="AT">
      <formula>RIGHT(ADE2,LEN("AT"))="AT"</formula>
    </cfRule>
    <cfRule type="containsText" dxfId="17025" priority="23206" stopIfTrue="1" operator="containsText" text="Congés">
      <formula>NOT(ISERROR(SEARCH("Congés",ADE2)))</formula>
    </cfRule>
    <cfRule type="containsText" dxfId="17024" priority="23207" stopIfTrue="1" operator="containsText" text="RTT">
      <formula>NOT(ISERROR(SEARCH("RTT",ADE2)))</formula>
    </cfRule>
    <cfRule type="containsText" dxfId="17023" priority="23208" stopIfTrue="1" operator="containsText" text="REPOS">
      <formula>NOT(ISERROR(SEARCH("REPOS",ADE2)))</formula>
    </cfRule>
    <cfRule type="containsText" dxfId="17022" priority="23209" stopIfTrue="1" operator="containsText" text="FORMATION">
      <formula>NOT(ISERROR(SEARCH("FORMATION",ADE2)))</formula>
    </cfRule>
  </conditionalFormatting>
  <conditionalFormatting sqref="ADE2:ADF2">
    <cfRule type="containsText" dxfId="17021" priority="23200" stopIfTrue="1" operator="containsText" text="RECUP DEBIT">
      <formula>NOT(ISERROR(SEARCH("RECUP DEBIT",ADE2)))</formula>
    </cfRule>
    <cfRule type="containsText" dxfId="17020" priority="23201" stopIfTrue="1" operator="containsText" text="Bonification">
      <formula>NOT(ISERROR(SEARCH("Bonification",ADE2)))</formula>
    </cfRule>
  </conditionalFormatting>
  <conditionalFormatting sqref="ADE2:ADF2">
    <cfRule type="expression" dxfId="17019" priority="23192" stopIfTrue="1">
      <formula>WEEKDAY(ACX$1)=1</formula>
    </cfRule>
    <cfRule type="expression" dxfId="17018" priority="23193" stopIfTrue="1">
      <formula>WEEKDAY(ACX$1)=7</formula>
    </cfRule>
    <cfRule type="containsText" dxfId="17017" priority="23194" stopIfTrue="1" operator="containsText" text="Maladie">
      <formula>NOT(ISERROR(SEARCH("Maladie",ADE2)))</formula>
    </cfRule>
    <cfRule type="endsWith" dxfId="17016" priority="23195" stopIfTrue="1" operator="endsWith" text="AT">
      <formula>RIGHT(ADE2,LEN("AT"))="AT"</formula>
    </cfRule>
    <cfRule type="containsText" dxfId="17015" priority="23196" stopIfTrue="1" operator="containsText" text="Congés">
      <formula>NOT(ISERROR(SEARCH("Congés",ADE2)))</formula>
    </cfRule>
    <cfRule type="containsText" dxfId="17014" priority="23197" stopIfTrue="1" operator="containsText" text="RTT">
      <formula>NOT(ISERROR(SEARCH("RTT",ADE2)))</formula>
    </cfRule>
    <cfRule type="containsText" dxfId="17013" priority="23198" stopIfTrue="1" operator="containsText" text="REPOS">
      <formula>NOT(ISERROR(SEARCH("REPOS",ADE2)))</formula>
    </cfRule>
    <cfRule type="containsText" dxfId="17012" priority="23199" stopIfTrue="1" operator="containsText" text="FORMATION">
      <formula>NOT(ISERROR(SEARCH("FORMATION",ADE2)))</formula>
    </cfRule>
  </conditionalFormatting>
  <conditionalFormatting sqref="ACZ3:ADE3">
    <cfRule type="expression" dxfId="16993" priority="23120" stopIfTrue="1">
      <formula>WEEKDAY(ACZ$1)=1</formula>
    </cfRule>
    <cfRule type="expression" dxfId="16992" priority="23121" stopIfTrue="1">
      <formula>WEEKDAY(ACZ$1)=7</formula>
    </cfRule>
    <cfRule type="containsText" dxfId="16991" priority="23122" stopIfTrue="1" operator="containsText" text="Maladie">
      <formula>NOT(ISERROR(SEARCH("Maladie",ACZ3)))</formula>
    </cfRule>
    <cfRule type="endsWith" dxfId="16990" priority="23123" stopIfTrue="1" operator="endsWith" text="AT">
      <formula>RIGHT(ACZ3,LEN("AT"))="AT"</formula>
    </cfRule>
    <cfRule type="containsText" dxfId="16989" priority="23124" stopIfTrue="1" operator="containsText" text="Congés">
      <formula>NOT(ISERROR(SEARCH("Congés",ACZ3)))</formula>
    </cfRule>
    <cfRule type="containsText" dxfId="16988" priority="23125" stopIfTrue="1" operator="containsText" text="RTT">
      <formula>NOT(ISERROR(SEARCH("RTT",ACZ3)))</formula>
    </cfRule>
    <cfRule type="containsText" dxfId="16987" priority="23126" stopIfTrue="1" operator="containsText" text="FORMATION">
      <formula>NOT(ISERROR(SEARCH("FORMATION",ACZ3)))</formula>
    </cfRule>
    <cfRule type="containsText" dxfId="16986" priority="23127" stopIfTrue="1" operator="containsText" text="REPOS">
      <formula>NOT(ISERROR(SEARCH("REPOS",ACZ3)))</formula>
    </cfRule>
  </conditionalFormatting>
  <conditionalFormatting sqref="ACZ3:ADE3">
    <cfRule type="containsText" dxfId="16985" priority="23118" stopIfTrue="1" operator="containsText" text="RECUP DEBIT">
      <formula>NOT(ISERROR(SEARCH("RECUP DEBIT",ACZ3)))</formula>
    </cfRule>
    <cfRule type="containsText" dxfId="16984" priority="23119" stopIfTrue="1" operator="containsText" text="Bonification">
      <formula>NOT(ISERROR(SEARCH("Bonification",ACZ3)))</formula>
    </cfRule>
  </conditionalFormatting>
  <conditionalFormatting sqref="ACZ3:ADE3">
    <cfRule type="containsText" dxfId="16983" priority="23116" stopIfTrue="1" operator="containsText" text="BONIFICATION">
      <formula>NOT(ISERROR(SEARCH("BONIFICATION",ACZ3)))</formula>
    </cfRule>
    <cfRule type="containsText" dxfId="16982" priority="23117" stopIfTrue="1" operator="containsText" text="RECUP DEBIT">
      <formula>NOT(ISERROR(SEARCH("RECUP DEBIT",ACZ3)))</formula>
    </cfRule>
  </conditionalFormatting>
  <conditionalFormatting sqref="ACZ3:ADE3">
    <cfRule type="containsText" dxfId="16981" priority="23115" stopIfTrue="1" operator="containsText" text="ENFANT MALADE">
      <formula>NOT(ISERROR(SEARCH("ENFANT MALADE",ACZ3)))</formula>
    </cfRule>
  </conditionalFormatting>
  <conditionalFormatting sqref="ADE3">
    <cfRule type="containsText" dxfId="16980" priority="23113" stopIfTrue="1" operator="containsText" text="RECUP DEBIT">
      <formula>NOT(ISERROR(SEARCH("RECUP DEBIT",ADE3)))</formula>
    </cfRule>
    <cfRule type="containsText" dxfId="16979" priority="23114" stopIfTrue="1" operator="containsText" text="Bonification">
      <formula>NOT(ISERROR(SEARCH("Bonification",ADE3)))</formula>
    </cfRule>
  </conditionalFormatting>
  <conditionalFormatting sqref="ADE3">
    <cfRule type="expression" dxfId="16978" priority="23105" stopIfTrue="1">
      <formula>WEEKDAY(ACX$1)=1</formula>
    </cfRule>
    <cfRule type="expression" dxfId="16977" priority="23106" stopIfTrue="1">
      <formula>WEEKDAY(ACX$1)=7</formula>
    </cfRule>
    <cfRule type="containsText" dxfId="16976" priority="23107" stopIfTrue="1" operator="containsText" text="Maladie">
      <formula>NOT(ISERROR(SEARCH("Maladie",ADE3)))</formula>
    </cfRule>
    <cfRule type="endsWith" dxfId="16975" priority="23108" stopIfTrue="1" operator="endsWith" text="AT">
      <formula>RIGHT(ADE3,LEN("AT"))="AT"</formula>
    </cfRule>
    <cfRule type="containsText" dxfId="16974" priority="23109" stopIfTrue="1" operator="containsText" text="Congés">
      <formula>NOT(ISERROR(SEARCH("Congés",ADE3)))</formula>
    </cfRule>
    <cfRule type="containsText" dxfId="16973" priority="23110" stopIfTrue="1" operator="containsText" text="RTT">
      <formula>NOT(ISERROR(SEARCH("RTT",ADE3)))</formula>
    </cfRule>
    <cfRule type="containsText" dxfId="16972" priority="23111" stopIfTrue="1" operator="containsText" text="REPOS">
      <formula>NOT(ISERROR(SEARCH("REPOS",ADE3)))</formula>
    </cfRule>
    <cfRule type="containsText" dxfId="16971" priority="23112" stopIfTrue="1" operator="containsText" text="FORMATION">
      <formula>NOT(ISERROR(SEARCH("FORMATION",ADE3)))</formula>
    </cfRule>
  </conditionalFormatting>
  <conditionalFormatting sqref="ADA3">
    <cfRule type="expression" dxfId="16970" priority="23041" stopIfTrue="1">
      <formula>WEEKDAY(ADA$1)=1</formula>
    </cfRule>
    <cfRule type="expression" dxfId="16969" priority="23042" stopIfTrue="1">
      <formula>WEEKDAY(ADA$1)=7</formula>
    </cfRule>
    <cfRule type="containsText" dxfId="16968" priority="23043" stopIfTrue="1" operator="containsText" text="Maladie">
      <formula>NOT(ISERROR(SEARCH("Maladie",ADA3)))</formula>
    </cfRule>
    <cfRule type="endsWith" dxfId="16967" priority="23044" stopIfTrue="1" operator="endsWith" text="AT">
      <formula>RIGHT(ADA3,LEN("AT"))="AT"</formula>
    </cfRule>
    <cfRule type="containsText" dxfId="16966" priority="23045" stopIfTrue="1" operator="containsText" text="Congés">
      <formula>NOT(ISERROR(SEARCH("Congés",ADA3)))</formula>
    </cfRule>
    <cfRule type="containsText" dxfId="16965" priority="23046" stopIfTrue="1" operator="containsText" text="RTT">
      <formula>NOT(ISERROR(SEARCH("RTT",ADA3)))</formula>
    </cfRule>
    <cfRule type="containsText" dxfId="16964" priority="23047" stopIfTrue="1" operator="containsText" text="FORMATION">
      <formula>NOT(ISERROR(SEARCH("FORMATION",ADA3)))</formula>
    </cfRule>
    <cfRule type="containsText" dxfId="16963" priority="23048" stopIfTrue="1" operator="containsText" text="REPOS">
      <formula>NOT(ISERROR(SEARCH("REPOS",ADA3)))</formula>
    </cfRule>
  </conditionalFormatting>
  <conditionalFormatting sqref="ADA3">
    <cfRule type="containsText" dxfId="16962" priority="23039" stopIfTrue="1" operator="containsText" text="RECUP DEBIT">
      <formula>NOT(ISERROR(SEARCH("RECUP DEBIT",ADA3)))</formula>
    </cfRule>
    <cfRule type="containsText" dxfId="16961" priority="23040" stopIfTrue="1" operator="containsText" text="Bonification">
      <formula>NOT(ISERROR(SEARCH("Bonification",ADA3)))</formula>
    </cfRule>
  </conditionalFormatting>
  <conditionalFormatting sqref="ADD3">
    <cfRule type="expression" dxfId="16960" priority="23031" stopIfTrue="1">
      <formula>WEEKDAY(ADD$1)=1</formula>
    </cfRule>
    <cfRule type="expression" dxfId="16959" priority="23032" stopIfTrue="1">
      <formula>WEEKDAY(ADD$1)=7</formula>
    </cfRule>
    <cfRule type="containsText" dxfId="16958" priority="23033" stopIfTrue="1" operator="containsText" text="Maladie">
      <formula>NOT(ISERROR(SEARCH("Maladie",ADD3)))</formula>
    </cfRule>
    <cfRule type="endsWith" dxfId="16957" priority="23034" stopIfTrue="1" operator="endsWith" text="AT">
      <formula>RIGHT(ADD3,LEN("AT"))="AT"</formula>
    </cfRule>
    <cfRule type="containsText" dxfId="16956" priority="23035" stopIfTrue="1" operator="containsText" text="Congés">
      <formula>NOT(ISERROR(SEARCH("Congés",ADD3)))</formula>
    </cfRule>
    <cfRule type="containsText" dxfId="16955" priority="23036" stopIfTrue="1" operator="containsText" text="RTT">
      <formula>NOT(ISERROR(SEARCH("RTT",ADD3)))</formula>
    </cfRule>
    <cfRule type="containsText" dxfId="16954" priority="23037" stopIfTrue="1" operator="containsText" text="FORMATION">
      <formula>NOT(ISERROR(SEARCH("FORMATION",ADD3)))</formula>
    </cfRule>
    <cfRule type="containsText" dxfId="16953" priority="23038" stopIfTrue="1" operator="containsText" text="REPOS">
      <formula>NOT(ISERROR(SEARCH("REPOS",ADD3)))</formula>
    </cfRule>
  </conditionalFormatting>
  <conditionalFormatting sqref="ADD3">
    <cfRule type="containsText" dxfId="16952" priority="23029" stopIfTrue="1" operator="containsText" text="RECUP DEBIT">
      <formula>NOT(ISERROR(SEARCH("RECUP DEBIT",ADD3)))</formula>
    </cfRule>
    <cfRule type="containsText" dxfId="16951" priority="23030" stopIfTrue="1" operator="containsText" text="Bonification">
      <formula>NOT(ISERROR(SEARCH("Bonification",ADD3)))</formula>
    </cfRule>
  </conditionalFormatting>
  <conditionalFormatting sqref="ACZ3:ADD3">
    <cfRule type="expression" dxfId="16265" priority="22291" stopIfTrue="1">
      <formula>WEEKDAY(ACZ$1)=1</formula>
    </cfRule>
    <cfRule type="expression" dxfId="16264" priority="22292" stopIfTrue="1">
      <formula>WEEKDAY(ACZ$1)=7</formula>
    </cfRule>
    <cfRule type="containsText" dxfId="16263" priority="22293" stopIfTrue="1" operator="containsText" text="Maladie">
      <formula>NOT(ISERROR(SEARCH("Maladie",ACZ3)))</formula>
    </cfRule>
    <cfRule type="endsWith" dxfId="16262" priority="22294" stopIfTrue="1" operator="endsWith" text="AT">
      <formula>RIGHT(ACZ3,LEN("AT"))="AT"</formula>
    </cfRule>
    <cfRule type="containsText" dxfId="16261" priority="22295" stopIfTrue="1" operator="containsText" text="Congés">
      <formula>NOT(ISERROR(SEARCH("Congés",ACZ3)))</formula>
    </cfRule>
    <cfRule type="containsText" dxfId="16260" priority="22296" stopIfTrue="1" operator="containsText" text="RTT">
      <formula>NOT(ISERROR(SEARCH("RTT",ACZ3)))</formula>
    </cfRule>
    <cfRule type="containsText" dxfId="16259" priority="22297" stopIfTrue="1" operator="containsText" text="FORMATION">
      <formula>NOT(ISERROR(SEARCH("FORMATION",ACZ3)))</formula>
    </cfRule>
    <cfRule type="containsText" dxfId="16258" priority="22298" stopIfTrue="1" operator="containsText" text="REPOS">
      <formula>NOT(ISERROR(SEARCH("REPOS",ACZ3)))</formula>
    </cfRule>
  </conditionalFormatting>
  <conditionalFormatting sqref="ACZ3:ADD3">
    <cfRule type="containsText" dxfId="16257" priority="22289" stopIfTrue="1" operator="containsText" text="RECUP DEBIT">
      <formula>NOT(ISERROR(SEARCH("RECUP DEBIT",ACZ3)))</formula>
    </cfRule>
    <cfRule type="containsText" dxfId="16256" priority="22290" stopIfTrue="1" operator="containsText" text="Bonification">
      <formula>NOT(ISERROR(SEARCH("Bonification",ACZ3)))</formula>
    </cfRule>
  </conditionalFormatting>
  <conditionalFormatting sqref="ACZ3:ADD3">
    <cfRule type="containsText" dxfId="16255" priority="22287" stopIfTrue="1" operator="containsText" text="BONIFICATION">
      <formula>NOT(ISERROR(SEARCH("BONIFICATION",ACZ3)))</formula>
    </cfRule>
    <cfRule type="containsText" dxfId="16254" priority="22288" stopIfTrue="1" operator="containsText" text="RECUP DEBIT">
      <formula>NOT(ISERROR(SEARCH("RECUP DEBIT",ACZ3)))</formula>
    </cfRule>
  </conditionalFormatting>
  <conditionalFormatting sqref="ACZ3:ADD3">
    <cfRule type="containsText" dxfId="16253" priority="22286" stopIfTrue="1" operator="containsText" text="ENFANT MALADE">
      <formula>NOT(ISERROR(SEARCH("ENFANT MALADE",ACZ3)))</formula>
    </cfRule>
  </conditionalFormatting>
  <conditionalFormatting sqref="ADA3">
    <cfRule type="expression" dxfId="16252" priority="22278" stopIfTrue="1">
      <formula>WEEKDAY(ADA$1)=1</formula>
    </cfRule>
    <cfRule type="expression" dxfId="16251" priority="22279" stopIfTrue="1">
      <formula>WEEKDAY(ADA$1)=7</formula>
    </cfRule>
    <cfRule type="containsText" dxfId="16250" priority="22280" stopIfTrue="1" operator="containsText" text="Maladie">
      <formula>NOT(ISERROR(SEARCH("Maladie",ADA3)))</formula>
    </cfRule>
    <cfRule type="endsWith" dxfId="16249" priority="22281" stopIfTrue="1" operator="endsWith" text="AT">
      <formula>RIGHT(ADA3,LEN("AT"))="AT"</formula>
    </cfRule>
    <cfRule type="containsText" dxfId="16248" priority="22282" stopIfTrue="1" operator="containsText" text="Congés">
      <formula>NOT(ISERROR(SEARCH("Congés",ADA3)))</formula>
    </cfRule>
    <cfRule type="containsText" dxfId="16247" priority="22283" stopIfTrue="1" operator="containsText" text="RTT">
      <formula>NOT(ISERROR(SEARCH("RTT",ADA3)))</formula>
    </cfRule>
    <cfRule type="containsText" dxfId="16246" priority="22284" stopIfTrue="1" operator="containsText" text="FORMATION">
      <formula>NOT(ISERROR(SEARCH("FORMATION",ADA3)))</formula>
    </cfRule>
    <cfRule type="containsText" dxfId="16245" priority="22285" stopIfTrue="1" operator="containsText" text="REPOS">
      <formula>NOT(ISERROR(SEARCH("REPOS",ADA3)))</formula>
    </cfRule>
  </conditionalFormatting>
  <conditionalFormatting sqref="ADA3">
    <cfRule type="containsText" dxfId="16244" priority="22276" stopIfTrue="1" operator="containsText" text="RECUP DEBIT">
      <formula>NOT(ISERROR(SEARCH("RECUP DEBIT",ADA3)))</formula>
    </cfRule>
    <cfRule type="containsText" dxfId="16243" priority="22277" stopIfTrue="1" operator="containsText" text="Bonification">
      <formula>NOT(ISERROR(SEARCH("Bonification",ADA3)))</formula>
    </cfRule>
  </conditionalFormatting>
  <conditionalFormatting sqref="ADD3">
    <cfRule type="expression" dxfId="16242" priority="22268" stopIfTrue="1">
      <formula>WEEKDAY(ADD$1)=1</formula>
    </cfRule>
    <cfRule type="expression" dxfId="16241" priority="22269" stopIfTrue="1">
      <formula>WEEKDAY(ADD$1)=7</formula>
    </cfRule>
    <cfRule type="containsText" dxfId="16240" priority="22270" stopIfTrue="1" operator="containsText" text="Maladie">
      <formula>NOT(ISERROR(SEARCH("Maladie",ADD3)))</formula>
    </cfRule>
    <cfRule type="endsWith" dxfId="16239" priority="22271" stopIfTrue="1" operator="endsWith" text="AT">
      <formula>RIGHT(ADD3,LEN("AT"))="AT"</formula>
    </cfRule>
    <cfRule type="containsText" dxfId="16238" priority="22272" stopIfTrue="1" operator="containsText" text="Congés">
      <formula>NOT(ISERROR(SEARCH("Congés",ADD3)))</formula>
    </cfRule>
    <cfRule type="containsText" dxfId="16237" priority="22273" stopIfTrue="1" operator="containsText" text="RTT">
      <formula>NOT(ISERROR(SEARCH("RTT",ADD3)))</formula>
    </cfRule>
    <cfRule type="containsText" dxfId="16236" priority="22274" stopIfTrue="1" operator="containsText" text="FORMATION">
      <formula>NOT(ISERROR(SEARCH("FORMATION",ADD3)))</formula>
    </cfRule>
    <cfRule type="containsText" dxfId="16235" priority="22275" stopIfTrue="1" operator="containsText" text="REPOS">
      <formula>NOT(ISERROR(SEARCH("REPOS",ADD3)))</formula>
    </cfRule>
  </conditionalFormatting>
  <conditionalFormatting sqref="ADD3">
    <cfRule type="containsText" dxfId="16234" priority="22266" stopIfTrue="1" operator="containsText" text="RECUP DEBIT">
      <formula>NOT(ISERROR(SEARCH("RECUP DEBIT",ADD3)))</formula>
    </cfRule>
    <cfRule type="containsText" dxfId="16233" priority="22267" stopIfTrue="1" operator="containsText" text="Bonification">
      <formula>NOT(ISERROR(SEARCH("Bonification",ADD3)))</formula>
    </cfRule>
  </conditionalFormatting>
  <conditionalFormatting sqref="ADC3">
    <cfRule type="expression" dxfId="16232" priority="22258" stopIfTrue="1">
      <formula>WEEKDAY(ADC$1)=1</formula>
    </cfRule>
    <cfRule type="expression" dxfId="16231" priority="22259" stopIfTrue="1">
      <formula>WEEKDAY(ADC$1)=7</formula>
    </cfRule>
    <cfRule type="containsText" dxfId="16230" priority="22260" stopIfTrue="1" operator="containsText" text="Maladie">
      <formula>NOT(ISERROR(SEARCH("Maladie",ADC3)))</formula>
    </cfRule>
    <cfRule type="endsWith" dxfId="16229" priority="22261" stopIfTrue="1" operator="endsWith" text="AT">
      <formula>RIGHT(ADC3,LEN("AT"))="AT"</formula>
    </cfRule>
    <cfRule type="containsText" dxfId="16228" priority="22262" stopIfTrue="1" operator="containsText" text="Congés">
      <formula>NOT(ISERROR(SEARCH("Congés",ADC3)))</formula>
    </cfRule>
    <cfRule type="containsText" dxfId="16227" priority="22263" stopIfTrue="1" operator="containsText" text="RTT">
      <formula>NOT(ISERROR(SEARCH("RTT",ADC3)))</formula>
    </cfRule>
    <cfRule type="containsText" dxfId="16226" priority="22264" stopIfTrue="1" operator="containsText" text="FORMATION">
      <formula>NOT(ISERROR(SEARCH("FORMATION",ADC3)))</formula>
    </cfRule>
    <cfRule type="containsText" dxfId="16225" priority="22265" stopIfTrue="1" operator="containsText" text="REPOS">
      <formula>NOT(ISERROR(SEARCH("REPOS",ADC3)))</formula>
    </cfRule>
  </conditionalFormatting>
  <conditionalFormatting sqref="ADC3">
    <cfRule type="containsText" dxfId="16224" priority="22256" stopIfTrue="1" operator="containsText" text="RECUP DEBIT">
      <formula>NOT(ISERROR(SEARCH("RECUP DEBIT",ADC3)))</formula>
    </cfRule>
    <cfRule type="containsText" dxfId="16223" priority="22257" stopIfTrue="1" operator="containsText" text="Bonification">
      <formula>NOT(ISERROR(SEARCH("Bonification",ADC3)))</formula>
    </cfRule>
  </conditionalFormatting>
  <conditionalFormatting sqref="ADG2:ADJ2 ADL2:ADM2">
    <cfRule type="expression" dxfId="16176" priority="22202" stopIfTrue="1">
      <formula>WEEKDAY(ADG$1)=1</formula>
    </cfRule>
    <cfRule type="expression" dxfId="16175" priority="22203" stopIfTrue="1">
      <formula>WEEKDAY(ADG$1)=7</formula>
    </cfRule>
    <cfRule type="containsText" dxfId="16174" priority="22204" stopIfTrue="1" operator="containsText" text="Maladie">
      <formula>NOT(ISERROR(SEARCH("Maladie",ADG2)))</formula>
    </cfRule>
    <cfRule type="endsWith" dxfId="16173" priority="22205" stopIfTrue="1" operator="endsWith" text="AT">
      <formula>RIGHT(ADG2,LEN("AT"))="AT"</formula>
    </cfRule>
    <cfRule type="containsText" dxfId="16172" priority="22206" stopIfTrue="1" operator="containsText" text="Congés">
      <formula>NOT(ISERROR(SEARCH("Congés",ADG2)))</formula>
    </cfRule>
    <cfRule type="containsText" dxfId="16171" priority="22207" stopIfTrue="1" operator="containsText" text="RTT">
      <formula>NOT(ISERROR(SEARCH("RTT",ADG2)))</formula>
    </cfRule>
    <cfRule type="containsText" dxfId="16170" priority="22208" stopIfTrue="1" operator="containsText" text="FORMATION">
      <formula>NOT(ISERROR(SEARCH("FORMATION",ADG2)))</formula>
    </cfRule>
    <cfRule type="containsText" dxfId="16169" priority="22209" stopIfTrue="1" operator="containsText" text="REPOS">
      <formula>NOT(ISERROR(SEARCH("REPOS",ADG2)))</formula>
    </cfRule>
  </conditionalFormatting>
  <conditionalFormatting sqref="ADG2:ADJ2 ADL2:ADM2">
    <cfRule type="containsText" dxfId="16168" priority="22200" stopIfTrue="1" operator="containsText" text="RECUP DEBIT">
      <formula>NOT(ISERROR(SEARCH("RECUP DEBIT",ADG2)))</formula>
    </cfRule>
    <cfRule type="containsText" dxfId="16167" priority="22201" stopIfTrue="1" operator="containsText" text="Bonification">
      <formula>NOT(ISERROR(SEARCH("Bonification",ADG2)))</formula>
    </cfRule>
  </conditionalFormatting>
  <conditionalFormatting sqref="ADG2:ADJ2 ADL2:ADM2">
    <cfRule type="containsText" dxfId="16166" priority="22198" stopIfTrue="1" operator="containsText" text="BONIFICATION">
      <formula>NOT(ISERROR(SEARCH("BONIFICATION",ADG2)))</formula>
    </cfRule>
    <cfRule type="containsText" dxfId="16165" priority="22199" stopIfTrue="1" operator="containsText" text="RECUP DEBIT">
      <formula>NOT(ISERROR(SEARCH("RECUP DEBIT",ADG2)))</formula>
    </cfRule>
  </conditionalFormatting>
  <conditionalFormatting sqref="ADG2:ADJ2 ADL2:ADM2">
    <cfRule type="containsText" dxfId="16164" priority="22197" stopIfTrue="1" operator="containsText" text="ENFANT MALADE">
      <formula>NOT(ISERROR(SEARCH("ENFANT MALADE",ADG2)))</formula>
    </cfRule>
  </conditionalFormatting>
  <conditionalFormatting sqref="ADL2:ADM2">
    <cfRule type="expression" dxfId="16163" priority="22189" stopIfTrue="1">
      <formula>WEEKDAY(ADL$1)=1</formula>
    </cfRule>
    <cfRule type="expression" dxfId="16162" priority="22190" stopIfTrue="1">
      <formula>WEEKDAY(ADL$1)=7</formula>
    </cfRule>
    <cfRule type="containsText" dxfId="16161" priority="22191" stopIfTrue="1" operator="containsText" text="Maladie">
      <formula>NOT(ISERROR(SEARCH("Maladie",ADL2)))</formula>
    </cfRule>
    <cfRule type="endsWith" dxfId="16160" priority="22192" stopIfTrue="1" operator="endsWith" text="AT">
      <formula>RIGHT(ADL2,LEN("AT"))="AT"</formula>
    </cfRule>
    <cfRule type="containsText" dxfId="16159" priority="22193" stopIfTrue="1" operator="containsText" text="Congés">
      <formula>NOT(ISERROR(SEARCH("Congés",ADL2)))</formula>
    </cfRule>
    <cfRule type="containsText" dxfId="16158" priority="22194" stopIfTrue="1" operator="containsText" text="RTT">
      <formula>NOT(ISERROR(SEARCH("RTT",ADL2)))</formula>
    </cfRule>
    <cfRule type="containsText" dxfId="16157" priority="22195" stopIfTrue="1" operator="containsText" text="FORMATION">
      <formula>NOT(ISERROR(SEARCH("FORMATION",ADL2)))</formula>
    </cfRule>
    <cfRule type="containsText" dxfId="16156" priority="22196" stopIfTrue="1" operator="containsText" text="REPOS">
      <formula>NOT(ISERROR(SEARCH("REPOS",ADL2)))</formula>
    </cfRule>
  </conditionalFormatting>
  <conditionalFormatting sqref="ADL2:ADM2">
    <cfRule type="containsText" dxfId="16155" priority="22187" stopIfTrue="1" operator="containsText" text="RECUP DEBIT">
      <formula>NOT(ISERROR(SEARCH("RECUP DEBIT",ADL2)))</formula>
    </cfRule>
    <cfRule type="containsText" dxfId="16154" priority="22188" stopIfTrue="1" operator="containsText" text="Bonification">
      <formula>NOT(ISERROR(SEARCH("Bonification",ADL2)))</formula>
    </cfRule>
  </conditionalFormatting>
  <conditionalFormatting sqref="ADL2:ADM2">
    <cfRule type="containsText" dxfId="16153" priority="22185" stopIfTrue="1" operator="containsText" text="BONIFICATION">
      <formula>NOT(ISERROR(SEARCH("BONIFICATION",ADL2)))</formula>
    </cfRule>
    <cfRule type="containsText" dxfId="16152" priority="22186" stopIfTrue="1" operator="containsText" text="RECUP DEBIT">
      <formula>NOT(ISERROR(SEARCH("RECUP DEBIT",ADL2)))</formula>
    </cfRule>
  </conditionalFormatting>
  <conditionalFormatting sqref="ADL2:ADM2">
    <cfRule type="containsText" dxfId="16151" priority="22184" stopIfTrue="1" operator="containsText" text="ENFANT MALADE">
      <formula>NOT(ISERROR(SEARCH("ENFANT MALADE",ADL2)))</formula>
    </cfRule>
  </conditionalFormatting>
  <conditionalFormatting sqref="ADL2:ADM2">
    <cfRule type="containsText" dxfId="16150" priority="22182" stopIfTrue="1" operator="containsText" text="RECUP DEBIT">
      <formula>NOT(ISERROR(SEARCH("RECUP DEBIT",ADL2)))</formula>
    </cfRule>
    <cfRule type="containsText" dxfId="16149" priority="22183" stopIfTrue="1" operator="containsText" text="Bonification">
      <formula>NOT(ISERROR(SEARCH("Bonification",ADL2)))</formula>
    </cfRule>
  </conditionalFormatting>
  <conditionalFormatting sqref="ADL2:ADM2">
    <cfRule type="expression" dxfId="16148" priority="22174" stopIfTrue="1">
      <formula>WEEKDAY(ADE$1)=1</formula>
    </cfRule>
    <cfRule type="expression" dxfId="16147" priority="22175" stopIfTrue="1">
      <formula>WEEKDAY(ADE$1)=7</formula>
    </cfRule>
    <cfRule type="containsText" dxfId="16146" priority="22176" stopIfTrue="1" operator="containsText" text="Maladie">
      <formula>NOT(ISERROR(SEARCH("Maladie",ADL2)))</formula>
    </cfRule>
    <cfRule type="endsWith" dxfId="16145" priority="22177" stopIfTrue="1" operator="endsWith" text="AT">
      <formula>RIGHT(ADL2,LEN("AT"))="AT"</formula>
    </cfRule>
    <cfRule type="containsText" dxfId="16144" priority="22178" stopIfTrue="1" operator="containsText" text="Congés">
      <formula>NOT(ISERROR(SEARCH("Congés",ADL2)))</formula>
    </cfRule>
    <cfRule type="containsText" dxfId="16143" priority="22179" stopIfTrue="1" operator="containsText" text="RTT">
      <formula>NOT(ISERROR(SEARCH("RTT",ADL2)))</formula>
    </cfRule>
    <cfRule type="containsText" dxfId="16142" priority="22180" stopIfTrue="1" operator="containsText" text="REPOS">
      <formula>NOT(ISERROR(SEARCH("REPOS",ADL2)))</formula>
    </cfRule>
    <cfRule type="containsText" dxfId="16141" priority="22181" stopIfTrue="1" operator="containsText" text="FORMATION">
      <formula>NOT(ISERROR(SEARCH("FORMATION",ADL2)))</formula>
    </cfRule>
  </conditionalFormatting>
  <conditionalFormatting sqref="ADL2:ADM2">
    <cfRule type="containsText" dxfId="16140" priority="22172" stopIfTrue="1" operator="containsText" text="RECUP DEBIT">
      <formula>NOT(ISERROR(SEARCH("RECUP DEBIT",ADL2)))</formula>
    </cfRule>
    <cfRule type="containsText" dxfId="16139" priority="22173" stopIfTrue="1" operator="containsText" text="Bonification">
      <formula>NOT(ISERROR(SEARCH("Bonification",ADL2)))</formula>
    </cfRule>
  </conditionalFormatting>
  <conditionalFormatting sqref="ADL2:ADM2">
    <cfRule type="expression" dxfId="16138" priority="22164" stopIfTrue="1">
      <formula>WEEKDAY(ADE$1)=1</formula>
    </cfRule>
    <cfRule type="expression" dxfId="16137" priority="22165" stopIfTrue="1">
      <formula>WEEKDAY(ADE$1)=7</formula>
    </cfRule>
    <cfRule type="containsText" dxfId="16136" priority="22166" stopIfTrue="1" operator="containsText" text="Maladie">
      <formula>NOT(ISERROR(SEARCH("Maladie",ADL2)))</formula>
    </cfRule>
    <cfRule type="endsWith" dxfId="16135" priority="22167" stopIfTrue="1" operator="endsWith" text="AT">
      <formula>RIGHT(ADL2,LEN("AT"))="AT"</formula>
    </cfRule>
    <cfRule type="containsText" dxfId="16134" priority="22168" stopIfTrue="1" operator="containsText" text="Congés">
      <formula>NOT(ISERROR(SEARCH("Congés",ADL2)))</formula>
    </cfRule>
    <cfRule type="containsText" dxfId="16133" priority="22169" stopIfTrue="1" operator="containsText" text="RTT">
      <formula>NOT(ISERROR(SEARCH("RTT",ADL2)))</formula>
    </cfRule>
    <cfRule type="containsText" dxfId="16132" priority="22170" stopIfTrue="1" operator="containsText" text="REPOS">
      <formula>NOT(ISERROR(SEARCH("REPOS",ADL2)))</formula>
    </cfRule>
    <cfRule type="containsText" dxfId="16131" priority="22171" stopIfTrue="1" operator="containsText" text="FORMATION">
      <formula>NOT(ISERROR(SEARCH("FORMATION",ADL2)))</formula>
    </cfRule>
  </conditionalFormatting>
  <conditionalFormatting sqref="ADG3:ADM3">
    <cfRule type="expression" dxfId="16112" priority="22092" stopIfTrue="1">
      <formula>WEEKDAY(ADG$1)=1</formula>
    </cfRule>
    <cfRule type="expression" dxfId="16111" priority="22093" stopIfTrue="1">
      <formula>WEEKDAY(ADG$1)=7</formula>
    </cfRule>
    <cfRule type="containsText" dxfId="16110" priority="22094" stopIfTrue="1" operator="containsText" text="Maladie">
      <formula>NOT(ISERROR(SEARCH("Maladie",ADG3)))</formula>
    </cfRule>
    <cfRule type="endsWith" dxfId="16109" priority="22095" stopIfTrue="1" operator="endsWith" text="AT">
      <formula>RIGHT(ADG3,LEN("AT"))="AT"</formula>
    </cfRule>
    <cfRule type="containsText" dxfId="16108" priority="22096" stopIfTrue="1" operator="containsText" text="Congés">
      <formula>NOT(ISERROR(SEARCH("Congés",ADG3)))</formula>
    </cfRule>
    <cfRule type="containsText" dxfId="16107" priority="22097" stopIfTrue="1" operator="containsText" text="RTT">
      <formula>NOT(ISERROR(SEARCH("RTT",ADG3)))</formula>
    </cfRule>
    <cfRule type="containsText" dxfId="16106" priority="22098" stopIfTrue="1" operator="containsText" text="FORMATION">
      <formula>NOT(ISERROR(SEARCH("FORMATION",ADG3)))</formula>
    </cfRule>
    <cfRule type="containsText" dxfId="16105" priority="22099" stopIfTrue="1" operator="containsText" text="REPOS">
      <formula>NOT(ISERROR(SEARCH("REPOS",ADG3)))</formula>
    </cfRule>
  </conditionalFormatting>
  <conditionalFormatting sqref="ADG3:ADM3">
    <cfRule type="containsText" dxfId="16104" priority="22090" stopIfTrue="1" operator="containsText" text="RECUP DEBIT">
      <formula>NOT(ISERROR(SEARCH("RECUP DEBIT",ADG3)))</formula>
    </cfRule>
    <cfRule type="containsText" dxfId="16103" priority="22091" stopIfTrue="1" operator="containsText" text="Bonification">
      <formula>NOT(ISERROR(SEARCH("Bonification",ADG3)))</formula>
    </cfRule>
  </conditionalFormatting>
  <conditionalFormatting sqref="ADG3:ADM3">
    <cfRule type="containsText" dxfId="16102" priority="22088" stopIfTrue="1" operator="containsText" text="BONIFICATION">
      <formula>NOT(ISERROR(SEARCH("BONIFICATION",ADG3)))</formula>
    </cfRule>
    <cfRule type="containsText" dxfId="16101" priority="22089" stopIfTrue="1" operator="containsText" text="RECUP DEBIT">
      <formula>NOT(ISERROR(SEARCH("RECUP DEBIT",ADG3)))</formula>
    </cfRule>
  </conditionalFormatting>
  <conditionalFormatting sqref="ADG3:ADM3">
    <cfRule type="containsText" dxfId="16100" priority="22087" stopIfTrue="1" operator="containsText" text="ENFANT MALADE">
      <formula>NOT(ISERROR(SEARCH("ENFANT MALADE",ADG3)))</formula>
    </cfRule>
  </conditionalFormatting>
  <conditionalFormatting sqref="ADL3:ADM3">
    <cfRule type="containsText" dxfId="16099" priority="22085" stopIfTrue="1" operator="containsText" text="RECUP DEBIT">
      <formula>NOT(ISERROR(SEARCH("RECUP DEBIT",ADL3)))</formula>
    </cfRule>
    <cfRule type="containsText" dxfId="16098" priority="22086" stopIfTrue="1" operator="containsText" text="Bonification">
      <formula>NOT(ISERROR(SEARCH("Bonification",ADL3)))</formula>
    </cfRule>
  </conditionalFormatting>
  <conditionalFormatting sqref="ADL3:ADM3">
    <cfRule type="expression" dxfId="16097" priority="22077" stopIfTrue="1">
      <formula>WEEKDAY(ADE$1)=1</formula>
    </cfRule>
    <cfRule type="expression" dxfId="16096" priority="22078" stopIfTrue="1">
      <formula>WEEKDAY(ADE$1)=7</formula>
    </cfRule>
    <cfRule type="containsText" dxfId="16095" priority="22079" stopIfTrue="1" operator="containsText" text="Maladie">
      <formula>NOT(ISERROR(SEARCH("Maladie",ADL3)))</formula>
    </cfRule>
    <cfRule type="endsWith" dxfId="16094" priority="22080" stopIfTrue="1" operator="endsWith" text="AT">
      <formula>RIGHT(ADL3,LEN("AT"))="AT"</formula>
    </cfRule>
    <cfRule type="containsText" dxfId="16093" priority="22081" stopIfTrue="1" operator="containsText" text="Congés">
      <formula>NOT(ISERROR(SEARCH("Congés",ADL3)))</formula>
    </cfRule>
    <cfRule type="containsText" dxfId="16092" priority="22082" stopIfTrue="1" operator="containsText" text="RTT">
      <formula>NOT(ISERROR(SEARCH("RTT",ADL3)))</formula>
    </cfRule>
    <cfRule type="containsText" dxfId="16091" priority="22083" stopIfTrue="1" operator="containsText" text="REPOS">
      <formula>NOT(ISERROR(SEARCH("REPOS",ADL3)))</formula>
    </cfRule>
    <cfRule type="containsText" dxfId="16090" priority="22084" stopIfTrue="1" operator="containsText" text="FORMATION">
      <formula>NOT(ISERROR(SEARCH("FORMATION",ADL3)))</formula>
    </cfRule>
  </conditionalFormatting>
  <conditionalFormatting sqref="ADM3">
    <cfRule type="expression" dxfId="16089" priority="22069" stopIfTrue="1">
      <formula>WEEKDAY(ADF$1)=1</formula>
    </cfRule>
    <cfRule type="expression" dxfId="16088" priority="22070" stopIfTrue="1">
      <formula>WEEKDAY(ADF$1)=7</formula>
    </cfRule>
    <cfRule type="containsText" dxfId="16087" priority="22071" stopIfTrue="1" operator="containsText" text="Maladie">
      <formula>NOT(ISERROR(SEARCH("Maladie",ADM3)))</formula>
    </cfRule>
    <cfRule type="endsWith" dxfId="16086" priority="22072" stopIfTrue="1" operator="endsWith" text="AT">
      <formula>RIGHT(ADM3,LEN("AT"))="AT"</formula>
    </cfRule>
    <cfRule type="containsText" dxfId="16085" priority="22073" stopIfTrue="1" operator="containsText" text="Congés">
      <formula>NOT(ISERROR(SEARCH("Congés",ADM3)))</formula>
    </cfRule>
    <cfRule type="containsText" dxfId="16084" priority="22074" stopIfTrue="1" operator="containsText" text="RTT">
      <formula>NOT(ISERROR(SEARCH("RTT",ADM3)))</formula>
    </cfRule>
    <cfRule type="containsText" dxfId="16083" priority="22075" stopIfTrue="1" operator="containsText" text="REPOS">
      <formula>NOT(ISERROR(SEARCH("REPOS",ADM3)))</formula>
    </cfRule>
    <cfRule type="containsText" dxfId="16082" priority="22076" stopIfTrue="1" operator="containsText" text="FORMATION">
      <formula>NOT(ISERROR(SEARCH("FORMATION",ADM3)))</formula>
    </cfRule>
  </conditionalFormatting>
  <conditionalFormatting sqref="ADM3">
    <cfRule type="containsText" dxfId="16081" priority="22067" stopIfTrue="1" operator="containsText" text="RECUP DEBIT">
      <formula>NOT(ISERROR(SEARCH("RECUP DEBIT",ADM3)))</formula>
    </cfRule>
    <cfRule type="containsText" dxfId="16080" priority="22068" stopIfTrue="1" operator="containsText" text="Bonification">
      <formula>NOT(ISERROR(SEARCH("Bonification",ADM3)))</formula>
    </cfRule>
  </conditionalFormatting>
  <conditionalFormatting sqref="ADM3">
    <cfRule type="containsText" dxfId="16079" priority="22065" stopIfTrue="1" operator="containsText" text="RECUP DEBIT">
      <formula>NOT(ISERROR(SEARCH("RECUP DEBIT",ADM3)))</formula>
    </cfRule>
    <cfRule type="containsText" dxfId="16078" priority="22066" stopIfTrue="1" operator="containsText" text="Bonification">
      <formula>NOT(ISERROR(SEARCH("Bonification",ADM3)))</formula>
    </cfRule>
  </conditionalFormatting>
  <conditionalFormatting sqref="ADM3">
    <cfRule type="expression" dxfId="16077" priority="22057" stopIfTrue="1">
      <formula>WEEKDAY(ADF$1)=1</formula>
    </cfRule>
    <cfRule type="expression" dxfId="16076" priority="22058" stopIfTrue="1">
      <formula>WEEKDAY(ADF$1)=7</formula>
    </cfRule>
    <cfRule type="containsText" dxfId="16075" priority="22059" stopIfTrue="1" operator="containsText" text="Maladie">
      <formula>NOT(ISERROR(SEARCH("Maladie",ADM3)))</formula>
    </cfRule>
    <cfRule type="endsWith" dxfId="16074" priority="22060" stopIfTrue="1" operator="endsWith" text="AT">
      <formula>RIGHT(ADM3,LEN("AT"))="AT"</formula>
    </cfRule>
    <cfRule type="containsText" dxfId="16073" priority="22061" stopIfTrue="1" operator="containsText" text="Congés">
      <formula>NOT(ISERROR(SEARCH("Congés",ADM3)))</formula>
    </cfRule>
    <cfRule type="containsText" dxfId="16072" priority="22062" stopIfTrue="1" operator="containsText" text="RTT">
      <formula>NOT(ISERROR(SEARCH("RTT",ADM3)))</formula>
    </cfRule>
    <cfRule type="containsText" dxfId="16071" priority="22063" stopIfTrue="1" operator="containsText" text="REPOS">
      <formula>NOT(ISERROR(SEARCH("REPOS",ADM3)))</formula>
    </cfRule>
    <cfRule type="containsText" dxfId="16070" priority="22064" stopIfTrue="1" operator="containsText" text="FORMATION">
      <formula>NOT(ISERROR(SEARCH("FORMATION",ADM3)))</formula>
    </cfRule>
  </conditionalFormatting>
  <conditionalFormatting sqref="ADM3">
    <cfRule type="expression" dxfId="16069" priority="22049" stopIfTrue="1">
      <formula>WEEKDAY(ADF$1)=1</formula>
    </cfRule>
    <cfRule type="expression" dxfId="16068" priority="22050" stopIfTrue="1">
      <formula>WEEKDAY(ADF$1)=7</formula>
    </cfRule>
    <cfRule type="containsText" dxfId="16067" priority="22051" stopIfTrue="1" operator="containsText" text="Maladie">
      <formula>NOT(ISERROR(SEARCH("Maladie",ADM3)))</formula>
    </cfRule>
    <cfRule type="endsWith" dxfId="16066" priority="22052" stopIfTrue="1" operator="endsWith" text="AT">
      <formula>RIGHT(ADM3,LEN("AT"))="AT"</formula>
    </cfRule>
    <cfRule type="containsText" dxfId="16065" priority="22053" stopIfTrue="1" operator="containsText" text="Congés">
      <formula>NOT(ISERROR(SEARCH("Congés",ADM3)))</formula>
    </cfRule>
    <cfRule type="containsText" dxfId="16064" priority="22054" stopIfTrue="1" operator="containsText" text="RTT">
      <formula>NOT(ISERROR(SEARCH("RTT",ADM3)))</formula>
    </cfRule>
    <cfRule type="containsText" dxfId="16063" priority="22055" stopIfTrue="1" operator="containsText" text="REPOS">
      <formula>NOT(ISERROR(SEARCH("REPOS",ADM3)))</formula>
    </cfRule>
    <cfRule type="containsText" dxfId="16062" priority="22056" stopIfTrue="1" operator="containsText" text="FORMATION">
      <formula>NOT(ISERROR(SEARCH("FORMATION",ADM3)))</formula>
    </cfRule>
  </conditionalFormatting>
  <conditionalFormatting sqref="ADM3">
    <cfRule type="expression" dxfId="16061" priority="22041" stopIfTrue="1">
      <formula>WEEKDAY(ADM$1)=1</formula>
    </cfRule>
    <cfRule type="expression" dxfId="16060" priority="22042" stopIfTrue="1">
      <formula>WEEKDAY(ADM$1)=7</formula>
    </cfRule>
    <cfRule type="containsText" dxfId="16059" priority="22043" stopIfTrue="1" operator="containsText" text="Maladie">
      <formula>NOT(ISERROR(SEARCH("Maladie",ADM3)))</formula>
    </cfRule>
    <cfRule type="endsWith" dxfId="16058" priority="22044" stopIfTrue="1" operator="endsWith" text="AT">
      <formula>RIGHT(ADM3,LEN("AT"))="AT"</formula>
    </cfRule>
    <cfRule type="containsText" dxfId="16057" priority="22045" stopIfTrue="1" operator="containsText" text="Congés">
      <formula>NOT(ISERROR(SEARCH("Congés",ADM3)))</formula>
    </cfRule>
    <cfRule type="containsText" dxfId="16056" priority="22046" stopIfTrue="1" operator="containsText" text="RTT">
      <formula>NOT(ISERROR(SEARCH("RTT",ADM3)))</formula>
    </cfRule>
    <cfRule type="containsText" dxfId="16055" priority="22047" stopIfTrue="1" operator="containsText" text="FORMATION">
      <formula>NOT(ISERROR(SEARCH("FORMATION",ADM3)))</formula>
    </cfRule>
    <cfRule type="containsText" dxfId="16054" priority="22048" stopIfTrue="1" operator="containsText" text="REPOS">
      <formula>NOT(ISERROR(SEARCH("REPOS",ADM3)))</formula>
    </cfRule>
  </conditionalFormatting>
  <conditionalFormatting sqref="ADM3">
    <cfRule type="containsText" dxfId="16053" priority="22039" stopIfTrue="1" operator="containsText" text="RECUP DEBIT">
      <formula>NOT(ISERROR(SEARCH("RECUP DEBIT",ADM3)))</formula>
    </cfRule>
    <cfRule type="containsText" dxfId="16052" priority="22040" stopIfTrue="1" operator="containsText" text="Bonification">
      <formula>NOT(ISERROR(SEARCH("Bonification",ADM3)))</formula>
    </cfRule>
  </conditionalFormatting>
  <conditionalFormatting sqref="ADM3">
    <cfRule type="containsText" dxfId="16051" priority="22037" stopIfTrue="1" operator="containsText" text="RECUP DEBIT">
      <formula>NOT(ISERROR(SEARCH("RECUP DEBIT",ADM3)))</formula>
    </cfRule>
    <cfRule type="containsText" dxfId="16050" priority="22038" stopIfTrue="1" operator="containsText" text="Bonification">
      <formula>NOT(ISERROR(SEARCH("Bonification",ADM3)))</formula>
    </cfRule>
  </conditionalFormatting>
  <conditionalFormatting sqref="ADM3">
    <cfRule type="expression" dxfId="16049" priority="22029" stopIfTrue="1">
      <formula>WEEKDAY(ADF$1)=1</formula>
    </cfRule>
    <cfRule type="expression" dxfId="16048" priority="22030" stopIfTrue="1">
      <formula>WEEKDAY(ADF$1)=7</formula>
    </cfRule>
    <cfRule type="containsText" dxfId="16047" priority="22031" stopIfTrue="1" operator="containsText" text="Maladie">
      <formula>NOT(ISERROR(SEARCH("Maladie",ADM3)))</formula>
    </cfRule>
    <cfRule type="endsWith" dxfId="16046" priority="22032" stopIfTrue="1" operator="endsWith" text="AT">
      <formula>RIGHT(ADM3,LEN("AT"))="AT"</formula>
    </cfRule>
    <cfRule type="containsText" dxfId="16045" priority="22033" stopIfTrue="1" operator="containsText" text="Congés">
      <formula>NOT(ISERROR(SEARCH("Congés",ADM3)))</formula>
    </cfRule>
    <cfRule type="containsText" dxfId="16044" priority="22034" stopIfTrue="1" operator="containsText" text="RTT">
      <formula>NOT(ISERROR(SEARCH("RTT",ADM3)))</formula>
    </cfRule>
    <cfRule type="containsText" dxfId="16043" priority="22035" stopIfTrue="1" operator="containsText" text="REPOS">
      <formula>NOT(ISERROR(SEARCH("REPOS",ADM3)))</formula>
    </cfRule>
    <cfRule type="containsText" dxfId="16042" priority="22036" stopIfTrue="1" operator="containsText" text="FORMATION">
      <formula>NOT(ISERROR(SEARCH("FORMATION",ADM3)))</formula>
    </cfRule>
  </conditionalFormatting>
  <conditionalFormatting sqref="ADM3">
    <cfRule type="expression" dxfId="16041" priority="22021" stopIfTrue="1">
      <formula>WEEKDAY(ADF$1)=1</formula>
    </cfRule>
    <cfRule type="expression" dxfId="16040" priority="22022" stopIfTrue="1">
      <formula>WEEKDAY(ADF$1)=7</formula>
    </cfRule>
    <cfRule type="containsText" dxfId="16039" priority="22023" stopIfTrue="1" operator="containsText" text="Maladie">
      <formula>NOT(ISERROR(SEARCH("Maladie",ADM3)))</formula>
    </cfRule>
    <cfRule type="endsWith" dxfId="16038" priority="22024" stopIfTrue="1" operator="endsWith" text="AT">
      <formula>RIGHT(ADM3,LEN("AT"))="AT"</formula>
    </cfRule>
    <cfRule type="containsText" dxfId="16037" priority="22025" stopIfTrue="1" operator="containsText" text="Congés">
      <formula>NOT(ISERROR(SEARCH("Congés",ADM3)))</formula>
    </cfRule>
    <cfRule type="containsText" dxfId="16036" priority="22026" stopIfTrue="1" operator="containsText" text="RTT">
      <formula>NOT(ISERROR(SEARCH("RTT",ADM3)))</formula>
    </cfRule>
    <cfRule type="containsText" dxfId="16035" priority="22027" stopIfTrue="1" operator="containsText" text="REPOS">
      <formula>NOT(ISERROR(SEARCH("REPOS",ADM3)))</formula>
    </cfRule>
    <cfRule type="containsText" dxfId="16034" priority="22028" stopIfTrue="1" operator="containsText" text="FORMATION">
      <formula>NOT(ISERROR(SEARCH("FORMATION",ADM3)))</formula>
    </cfRule>
  </conditionalFormatting>
  <conditionalFormatting sqref="ADH3">
    <cfRule type="expression" dxfId="16033" priority="22013" stopIfTrue="1">
      <formula>WEEKDAY(ADH$1)=1</formula>
    </cfRule>
    <cfRule type="expression" dxfId="16032" priority="22014" stopIfTrue="1">
      <formula>WEEKDAY(ADH$1)=7</formula>
    </cfRule>
    <cfRule type="containsText" dxfId="16031" priority="22015" stopIfTrue="1" operator="containsText" text="Maladie">
      <formula>NOT(ISERROR(SEARCH("Maladie",ADH3)))</formula>
    </cfRule>
    <cfRule type="endsWith" dxfId="16030" priority="22016" stopIfTrue="1" operator="endsWith" text="AT">
      <formula>RIGHT(ADH3,LEN("AT"))="AT"</formula>
    </cfRule>
    <cfRule type="containsText" dxfId="16029" priority="22017" stopIfTrue="1" operator="containsText" text="Congés">
      <formula>NOT(ISERROR(SEARCH("Congés",ADH3)))</formula>
    </cfRule>
    <cfRule type="containsText" dxfId="16028" priority="22018" stopIfTrue="1" operator="containsText" text="RTT">
      <formula>NOT(ISERROR(SEARCH("RTT",ADH3)))</formula>
    </cfRule>
    <cfRule type="containsText" dxfId="16027" priority="22019" stopIfTrue="1" operator="containsText" text="FORMATION">
      <formula>NOT(ISERROR(SEARCH("FORMATION",ADH3)))</formula>
    </cfRule>
    <cfRule type="containsText" dxfId="16026" priority="22020" stopIfTrue="1" operator="containsText" text="REPOS">
      <formula>NOT(ISERROR(SEARCH("REPOS",ADH3)))</formula>
    </cfRule>
  </conditionalFormatting>
  <conditionalFormatting sqref="ADH3">
    <cfRule type="containsText" dxfId="16025" priority="22011" stopIfTrue="1" operator="containsText" text="RECUP DEBIT">
      <formula>NOT(ISERROR(SEARCH("RECUP DEBIT",ADH3)))</formula>
    </cfRule>
    <cfRule type="containsText" dxfId="16024" priority="22012" stopIfTrue="1" operator="containsText" text="Bonification">
      <formula>NOT(ISERROR(SEARCH("Bonification",ADH3)))</formula>
    </cfRule>
  </conditionalFormatting>
  <conditionalFormatting sqref="ADK3">
    <cfRule type="expression" dxfId="16023" priority="22003" stopIfTrue="1">
      <formula>WEEKDAY(ADK$1)=1</formula>
    </cfRule>
    <cfRule type="expression" dxfId="16022" priority="22004" stopIfTrue="1">
      <formula>WEEKDAY(ADK$1)=7</formula>
    </cfRule>
    <cfRule type="containsText" dxfId="16021" priority="22005" stopIfTrue="1" operator="containsText" text="Maladie">
      <formula>NOT(ISERROR(SEARCH("Maladie",ADK3)))</formula>
    </cfRule>
    <cfRule type="endsWith" dxfId="16020" priority="22006" stopIfTrue="1" operator="endsWith" text="AT">
      <formula>RIGHT(ADK3,LEN("AT"))="AT"</formula>
    </cfRule>
    <cfRule type="containsText" dxfId="16019" priority="22007" stopIfTrue="1" operator="containsText" text="Congés">
      <formula>NOT(ISERROR(SEARCH("Congés",ADK3)))</formula>
    </cfRule>
    <cfRule type="containsText" dxfId="16018" priority="22008" stopIfTrue="1" operator="containsText" text="RTT">
      <formula>NOT(ISERROR(SEARCH("RTT",ADK3)))</formula>
    </cfRule>
    <cfRule type="containsText" dxfId="16017" priority="22009" stopIfTrue="1" operator="containsText" text="FORMATION">
      <formula>NOT(ISERROR(SEARCH("FORMATION",ADK3)))</formula>
    </cfRule>
    <cfRule type="containsText" dxfId="16016" priority="22010" stopIfTrue="1" operator="containsText" text="REPOS">
      <formula>NOT(ISERROR(SEARCH("REPOS",ADK3)))</formula>
    </cfRule>
  </conditionalFormatting>
  <conditionalFormatting sqref="ADK3">
    <cfRule type="containsText" dxfId="16015" priority="22001" stopIfTrue="1" operator="containsText" text="RECUP DEBIT">
      <formula>NOT(ISERROR(SEARCH("RECUP DEBIT",ADK3)))</formula>
    </cfRule>
    <cfRule type="containsText" dxfId="16014" priority="22002" stopIfTrue="1" operator="containsText" text="Bonification">
      <formula>NOT(ISERROR(SEARCH("Bonification",ADK3)))</formula>
    </cfRule>
  </conditionalFormatting>
  <conditionalFormatting sqref="ADG3:ADK3">
    <cfRule type="expression" dxfId="15284" priority="21263" stopIfTrue="1">
      <formula>WEEKDAY(ADG$1)=1</formula>
    </cfRule>
    <cfRule type="expression" dxfId="15283" priority="21264" stopIfTrue="1">
      <formula>WEEKDAY(ADG$1)=7</formula>
    </cfRule>
    <cfRule type="containsText" dxfId="15282" priority="21265" stopIfTrue="1" operator="containsText" text="Maladie">
      <formula>NOT(ISERROR(SEARCH("Maladie",ADG3)))</formula>
    </cfRule>
    <cfRule type="endsWith" dxfId="15281" priority="21266" stopIfTrue="1" operator="endsWith" text="AT">
      <formula>RIGHT(ADG3,LEN("AT"))="AT"</formula>
    </cfRule>
    <cfRule type="containsText" dxfId="15280" priority="21267" stopIfTrue="1" operator="containsText" text="Congés">
      <formula>NOT(ISERROR(SEARCH("Congés",ADG3)))</formula>
    </cfRule>
    <cfRule type="containsText" dxfId="15279" priority="21268" stopIfTrue="1" operator="containsText" text="RTT">
      <formula>NOT(ISERROR(SEARCH("RTT",ADG3)))</formula>
    </cfRule>
    <cfRule type="containsText" dxfId="15278" priority="21269" stopIfTrue="1" operator="containsText" text="FORMATION">
      <formula>NOT(ISERROR(SEARCH("FORMATION",ADG3)))</formula>
    </cfRule>
    <cfRule type="containsText" dxfId="15277" priority="21270" stopIfTrue="1" operator="containsText" text="REPOS">
      <formula>NOT(ISERROR(SEARCH("REPOS",ADG3)))</formula>
    </cfRule>
  </conditionalFormatting>
  <conditionalFormatting sqref="ADG3:ADK3">
    <cfRule type="containsText" dxfId="15276" priority="21261" stopIfTrue="1" operator="containsText" text="RECUP DEBIT">
      <formula>NOT(ISERROR(SEARCH("RECUP DEBIT",ADG3)))</formula>
    </cfRule>
    <cfRule type="containsText" dxfId="15275" priority="21262" stopIfTrue="1" operator="containsText" text="Bonification">
      <formula>NOT(ISERROR(SEARCH("Bonification",ADG3)))</formula>
    </cfRule>
  </conditionalFormatting>
  <conditionalFormatting sqref="ADG3:ADK3">
    <cfRule type="containsText" dxfId="15274" priority="21259" stopIfTrue="1" operator="containsText" text="BONIFICATION">
      <formula>NOT(ISERROR(SEARCH("BONIFICATION",ADG3)))</formula>
    </cfRule>
    <cfRule type="containsText" dxfId="15273" priority="21260" stopIfTrue="1" operator="containsText" text="RECUP DEBIT">
      <formula>NOT(ISERROR(SEARCH("RECUP DEBIT",ADG3)))</formula>
    </cfRule>
  </conditionalFormatting>
  <conditionalFormatting sqref="ADG3:ADK3">
    <cfRule type="containsText" dxfId="15272" priority="21258" stopIfTrue="1" operator="containsText" text="ENFANT MALADE">
      <formula>NOT(ISERROR(SEARCH("ENFANT MALADE",ADG3)))</formula>
    </cfRule>
  </conditionalFormatting>
  <conditionalFormatting sqref="ADH3">
    <cfRule type="expression" dxfId="15271" priority="21250" stopIfTrue="1">
      <formula>WEEKDAY(ADH$1)=1</formula>
    </cfRule>
    <cfRule type="expression" dxfId="15270" priority="21251" stopIfTrue="1">
      <formula>WEEKDAY(ADH$1)=7</formula>
    </cfRule>
    <cfRule type="containsText" dxfId="15269" priority="21252" stopIfTrue="1" operator="containsText" text="Maladie">
      <formula>NOT(ISERROR(SEARCH("Maladie",ADH3)))</formula>
    </cfRule>
    <cfRule type="endsWith" dxfId="15268" priority="21253" stopIfTrue="1" operator="endsWith" text="AT">
      <formula>RIGHT(ADH3,LEN("AT"))="AT"</formula>
    </cfRule>
    <cfRule type="containsText" dxfId="15267" priority="21254" stopIfTrue="1" operator="containsText" text="Congés">
      <formula>NOT(ISERROR(SEARCH("Congés",ADH3)))</formula>
    </cfRule>
    <cfRule type="containsText" dxfId="15266" priority="21255" stopIfTrue="1" operator="containsText" text="RTT">
      <formula>NOT(ISERROR(SEARCH("RTT",ADH3)))</formula>
    </cfRule>
    <cfRule type="containsText" dxfId="15265" priority="21256" stopIfTrue="1" operator="containsText" text="FORMATION">
      <formula>NOT(ISERROR(SEARCH("FORMATION",ADH3)))</formula>
    </cfRule>
    <cfRule type="containsText" dxfId="15264" priority="21257" stopIfTrue="1" operator="containsText" text="REPOS">
      <formula>NOT(ISERROR(SEARCH("REPOS",ADH3)))</formula>
    </cfRule>
  </conditionalFormatting>
  <conditionalFormatting sqref="ADH3">
    <cfRule type="containsText" dxfId="15263" priority="21248" stopIfTrue="1" operator="containsText" text="RECUP DEBIT">
      <formula>NOT(ISERROR(SEARCH("RECUP DEBIT",ADH3)))</formula>
    </cfRule>
    <cfRule type="containsText" dxfId="15262" priority="21249" stopIfTrue="1" operator="containsText" text="Bonification">
      <formula>NOT(ISERROR(SEARCH("Bonification",ADH3)))</formula>
    </cfRule>
  </conditionalFormatting>
  <conditionalFormatting sqref="ADK3">
    <cfRule type="expression" dxfId="15261" priority="21240" stopIfTrue="1">
      <formula>WEEKDAY(ADK$1)=1</formula>
    </cfRule>
    <cfRule type="expression" dxfId="15260" priority="21241" stopIfTrue="1">
      <formula>WEEKDAY(ADK$1)=7</formula>
    </cfRule>
    <cfRule type="containsText" dxfId="15259" priority="21242" stopIfTrue="1" operator="containsText" text="Maladie">
      <formula>NOT(ISERROR(SEARCH("Maladie",ADK3)))</formula>
    </cfRule>
    <cfRule type="endsWith" dxfId="15258" priority="21243" stopIfTrue="1" operator="endsWith" text="AT">
      <formula>RIGHT(ADK3,LEN("AT"))="AT"</formula>
    </cfRule>
    <cfRule type="containsText" dxfId="15257" priority="21244" stopIfTrue="1" operator="containsText" text="Congés">
      <formula>NOT(ISERROR(SEARCH("Congés",ADK3)))</formula>
    </cfRule>
    <cfRule type="containsText" dxfId="15256" priority="21245" stopIfTrue="1" operator="containsText" text="RTT">
      <formula>NOT(ISERROR(SEARCH("RTT",ADK3)))</formula>
    </cfRule>
    <cfRule type="containsText" dxfId="15255" priority="21246" stopIfTrue="1" operator="containsText" text="FORMATION">
      <formula>NOT(ISERROR(SEARCH("FORMATION",ADK3)))</formula>
    </cfRule>
    <cfRule type="containsText" dxfId="15254" priority="21247" stopIfTrue="1" operator="containsText" text="REPOS">
      <formula>NOT(ISERROR(SEARCH("REPOS",ADK3)))</formula>
    </cfRule>
  </conditionalFormatting>
  <conditionalFormatting sqref="ADK3">
    <cfRule type="containsText" dxfId="15253" priority="21238" stopIfTrue="1" operator="containsText" text="RECUP DEBIT">
      <formula>NOT(ISERROR(SEARCH("RECUP DEBIT",ADK3)))</formula>
    </cfRule>
    <cfRule type="containsText" dxfId="15252" priority="21239" stopIfTrue="1" operator="containsText" text="Bonification">
      <formula>NOT(ISERROR(SEARCH("Bonification",ADK3)))</formula>
    </cfRule>
  </conditionalFormatting>
  <conditionalFormatting sqref="ADJ3">
    <cfRule type="expression" dxfId="15251" priority="21230" stopIfTrue="1">
      <formula>WEEKDAY(ADJ$1)=1</formula>
    </cfRule>
    <cfRule type="expression" dxfId="15250" priority="21231" stopIfTrue="1">
      <formula>WEEKDAY(ADJ$1)=7</formula>
    </cfRule>
    <cfRule type="containsText" dxfId="15249" priority="21232" stopIfTrue="1" operator="containsText" text="Maladie">
      <formula>NOT(ISERROR(SEARCH("Maladie",ADJ3)))</formula>
    </cfRule>
    <cfRule type="endsWith" dxfId="15248" priority="21233" stopIfTrue="1" operator="endsWith" text="AT">
      <formula>RIGHT(ADJ3,LEN("AT"))="AT"</formula>
    </cfRule>
    <cfRule type="containsText" dxfId="15247" priority="21234" stopIfTrue="1" operator="containsText" text="Congés">
      <formula>NOT(ISERROR(SEARCH("Congés",ADJ3)))</formula>
    </cfRule>
    <cfRule type="containsText" dxfId="15246" priority="21235" stopIfTrue="1" operator="containsText" text="RTT">
      <formula>NOT(ISERROR(SEARCH("RTT",ADJ3)))</formula>
    </cfRule>
    <cfRule type="containsText" dxfId="15245" priority="21236" stopIfTrue="1" operator="containsText" text="FORMATION">
      <formula>NOT(ISERROR(SEARCH("FORMATION",ADJ3)))</formula>
    </cfRule>
    <cfRule type="containsText" dxfId="15244" priority="21237" stopIfTrue="1" operator="containsText" text="REPOS">
      <formula>NOT(ISERROR(SEARCH("REPOS",ADJ3)))</formula>
    </cfRule>
  </conditionalFormatting>
  <conditionalFormatting sqref="ADJ3">
    <cfRule type="containsText" dxfId="15243" priority="21228" stopIfTrue="1" operator="containsText" text="RECUP DEBIT">
      <formula>NOT(ISERROR(SEARCH("RECUP DEBIT",ADJ3)))</formula>
    </cfRule>
    <cfRule type="containsText" dxfId="15242" priority="21229" stopIfTrue="1" operator="containsText" text="Bonification">
      <formula>NOT(ISERROR(SEARCH("Bonification",ADJ3)))</formula>
    </cfRule>
  </conditionalFormatting>
  <conditionalFormatting sqref="ADN2:ADS2">
    <cfRule type="expression" dxfId="15195" priority="21174" stopIfTrue="1">
      <formula>WEEKDAY(ADN$1)=1</formula>
    </cfRule>
    <cfRule type="expression" dxfId="15194" priority="21175" stopIfTrue="1">
      <formula>WEEKDAY(ADN$1)=7</formula>
    </cfRule>
    <cfRule type="containsText" dxfId="15193" priority="21176" stopIfTrue="1" operator="containsText" text="Maladie">
      <formula>NOT(ISERROR(SEARCH("Maladie",ADN2)))</formula>
    </cfRule>
    <cfRule type="endsWith" dxfId="15192" priority="21177" stopIfTrue="1" operator="endsWith" text="AT">
      <formula>RIGHT(ADN2,LEN("AT"))="AT"</formula>
    </cfRule>
    <cfRule type="containsText" dxfId="15191" priority="21178" stopIfTrue="1" operator="containsText" text="Congés">
      <formula>NOT(ISERROR(SEARCH("Congés",ADN2)))</formula>
    </cfRule>
    <cfRule type="containsText" dxfId="15190" priority="21179" stopIfTrue="1" operator="containsText" text="RTT">
      <formula>NOT(ISERROR(SEARCH("RTT",ADN2)))</formula>
    </cfRule>
    <cfRule type="containsText" dxfId="15189" priority="21180" stopIfTrue="1" operator="containsText" text="FORMATION">
      <formula>NOT(ISERROR(SEARCH("FORMATION",ADN2)))</formula>
    </cfRule>
    <cfRule type="containsText" dxfId="15188" priority="21181" stopIfTrue="1" operator="containsText" text="REPOS">
      <formula>NOT(ISERROR(SEARCH("REPOS",ADN2)))</formula>
    </cfRule>
  </conditionalFormatting>
  <conditionalFormatting sqref="ADN2:ADS2">
    <cfRule type="containsText" dxfId="15187" priority="21172" stopIfTrue="1" operator="containsText" text="RECUP DEBIT">
      <formula>NOT(ISERROR(SEARCH("RECUP DEBIT",ADN2)))</formula>
    </cfRule>
    <cfRule type="containsText" dxfId="15186" priority="21173" stopIfTrue="1" operator="containsText" text="Bonification">
      <formula>NOT(ISERROR(SEARCH("Bonification",ADN2)))</formula>
    </cfRule>
  </conditionalFormatting>
  <conditionalFormatting sqref="ADN2:ADS2">
    <cfRule type="containsText" dxfId="15185" priority="21170" stopIfTrue="1" operator="containsText" text="BONIFICATION">
      <formula>NOT(ISERROR(SEARCH("BONIFICATION",ADN2)))</formula>
    </cfRule>
    <cfRule type="containsText" dxfId="15184" priority="21171" stopIfTrue="1" operator="containsText" text="RECUP DEBIT">
      <formula>NOT(ISERROR(SEARCH("RECUP DEBIT",ADN2)))</formula>
    </cfRule>
  </conditionalFormatting>
  <conditionalFormatting sqref="ADN2:ADS2">
    <cfRule type="containsText" dxfId="15183" priority="21169" stopIfTrue="1" operator="containsText" text="ENFANT MALADE">
      <formula>NOT(ISERROR(SEARCH("ENFANT MALADE",ADN2)))</formula>
    </cfRule>
  </conditionalFormatting>
  <conditionalFormatting sqref="ADS2">
    <cfRule type="expression" dxfId="15182" priority="21161" stopIfTrue="1">
      <formula>WEEKDAY(ADS$1)=1</formula>
    </cfRule>
    <cfRule type="expression" dxfId="15181" priority="21162" stopIfTrue="1">
      <formula>WEEKDAY(ADS$1)=7</formula>
    </cfRule>
    <cfRule type="containsText" dxfId="15180" priority="21163" stopIfTrue="1" operator="containsText" text="Maladie">
      <formula>NOT(ISERROR(SEARCH("Maladie",ADS2)))</formula>
    </cfRule>
    <cfRule type="endsWith" dxfId="15179" priority="21164" stopIfTrue="1" operator="endsWith" text="AT">
      <formula>RIGHT(ADS2,LEN("AT"))="AT"</formula>
    </cfRule>
    <cfRule type="containsText" dxfId="15178" priority="21165" stopIfTrue="1" operator="containsText" text="Congés">
      <formula>NOT(ISERROR(SEARCH("Congés",ADS2)))</formula>
    </cfRule>
    <cfRule type="containsText" dxfId="15177" priority="21166" stopIfTrue="1" operator="containsText" text="RTT">
      <formula>NOT(ISERROR(SEARCH("RTT",ADS2)))</formula>
    </cfRule>
    <cfRule type="containsText" dxfId="15176" priority="21167" stopIfTrue="1" operator="containsText" text="FORMATION">
      <formula>NOT(ISERROR(SEARCH("FORMATION",ADS2)))</formula>
    </cfRule>
    <cfRule type="containsText" dxfId="15175" priority="21168" stopIfTrue="1" operator="containsText" text="REPOS">
      <formula>NOT(ISERROR(SEARCH("REPOS",ADS2)))</formula>
    </cfRule>
  </conditionalFormatting>
  <conditionalFormatting sqref="ADS2">
    <cfRule type="containsText" dxfId="15174" priority="21159" stopIfTrue="1" operator="containsText" text="RECUP DEBIT">
      <formula>NOT(ISERROR(SEARCH("RECUP DEBIT",ADS2)))</formula>
    </cfRule>
    <cfRule type="containsText" dxfId="15173" priority="21160" stopIfTrue="1" operator="containsText" text="Bonification">
      <formula>NOT(ISERROR(SEARCH("Bonification",ADS2)))</formula>
    </cfRule>
  </conditionalFormatting>
  <conditionalFormatting sqref="ADS2">
    <cfRule type="containsText" dxfId="15172" priority="21157" stopIfTrue="1" operator="containsText" text="BONIFICATION">
      <formula>NOT(ISERROR(SEARCH("BONIFICATION",ADS2)))</formula>
    </cfRule>
    <cfRule type="containsText" dxfId="15171" priority="21158" stopIfTrue="1" operator="containsText" text="RECUP DEBIT">
      <formula>NOT(ISERROR(SEARCH("RECUP DEBIT",ADS2)))</formula>
    </cfRule>
  </conditionalFormatting>
  <conditionalFormatting sqref="ADS2">
    <cfRule type="containsText" dxfId="15170" priority="21156" stopIfTrue="1" operator="containsText" text="ENFANT MALADE">
      <formula>NOT(ISERROR(SEARCH("ENFANT MALADE",ADS2)))</formula>
    </cfRule>
  </conditionalFormatting>
  <conditionalFormatting sqref="ADS2">
    <cfRule type="containsText" dxfId="15169" priority="21154" stopIfTrue="1" operator="containsText" text="RECUP DEBIT">
      <formula>NOT(ISERROR(SEARCH("RECUP DEBIT",ADS2)))</formula>
    </cfRule>
    <cfRule type="containsText" dxfId="15168" priority="21155" stopIfTrue="1" operator="containsText" text="Bonification">
      <formula>NOT(ISERROR(SEARCH("Bonification",ADS2)))</formula>
    </cfRule>
  </conditionalFormatting>
  <conditionalFormatting sqref="ADS2">
    <cfRule type="expression" dxfId="15167" priority="21146" stopIfTrue="1">
      <formula>WEEKDAY(ADL$1)=1</formula>
    </cfRule>
    <cfRule type="expression" dxfId="15166" priority="21147" stopIfTrue="1">
      <formula>WEEKDAY(ADL$1)=7</formula>
    </cfRule>
    <cfRule type="containsText" dxfId="15165" priority="21148" stopIfTrue="1" operator="containsText" text="Maladie">
      <formula>NOT(ISERROR(SEARCH("Maladie",ADS2)))</formula>
    </cfRule>
    <cfRule type="endsWith" dxfId="15164" priority="21149" stopIfTrue="1" operator="endsWith" text="AT">
      <formula>RIGHT(ADS2,LEN("AT"))="AT"</formula>
    </cfRule>
    <cfRule type="containsText" dxfId="15163" priority="21150" stopIfTrue="1" operator="containsText" text="Congés">
      <formula>NOT(ISERROR(SEARCH("Congés",ADS2)))</formula>
    </cfRule>
    <cfRule type="containsText" dxfId="15162" priority="21151" stopIfTrue="1" operator="containsText" text="RTT">
      <formula>NOT(ISERROR(SEARCH("RTT",ADS2)))</formula>
    </cfRule>
    <cfRule type="containsText" dxfId="15161" priority="21152" stopIfTrue="1" operator="containsText" text="REPOS">
      <formula>NOT(ISERROR(SEARCH("REPOS",ADS2)))</formula>
    </cfRule>
    <cfRule type="containsText" dxfId="15160" priority="21153" stopIfTrue="1" operator="containsText" text="FORMATION">
      <formula>NOT(ISERROR(SEARCH("FORMATION",ADS2)))</formula>
    </cfRule>
  </conditionalFormatting>
  <conditionalFormatting sqref="ADS2">
    <cfRule type="containsText" dxfId="15159" priority="21144" stopIfTrue="1" operator="containsText" text="RECUP DEBIT">
      <formula>NOT(ISERROR(SEARCH("RECUP DEBIT",ADS2)))</formula>
    </cfRule>
    <cfRule type="containsText" dxfId="15158" priority="21145" stopIfTrue="1" operator="containsText" text="Bonification">
      <formula>NOT(ISERROR(SEARCH("Bonification",ADS2)))</formula>
    </cfRule>
  </conditionalFormatting>
  <conditionalFormatting sqref="ADS2">
    <cfRule type="expression" dxfId="15157" priority="21136" stopIfTrue="1">
      <formula>WEEKDAY(ADL$1)=1</formula>
    </cfRule>
    <cfRule type="expression" dxfId="15156" priority="21137" stopIfTrue="1">
      <formula>WEEKDAY(ADL$1)=7</formula>
    </cfRule>
    <cfRule type="containsText" dxfId="15155" priority="21138" stopIfTrue="1" operator="containsText" text="Maladie">
      <formula>NOT(ISERROR(SEARCH("Maladie",ADS2)))</formula>
    </cfRule>
    <cfRule type="endsWith" dxfId="15154" priority="21139" stopIfTrue="1" operator="endsWith" text="AT">
      <formula>RIGHT(ADS2,LEN("AT"))="AT"</formula>
    </cfRule>
    <cfRule type="containsText" dxfId="15153" priority="21140" stopIfTrue="1" operator="containsText" text="Congés">
      <formula>NOT(ISERROR(SEARCH("Congés",ADS2)))</formula>
    </cfRule>
    <cfRule type="containsText" dxfId="15152" priority="21141" stopIfTrue="1" operator="containsText" text="RTT">
      <formula>NOT(ISERROR(SEARCH("RTT",ADS2)))</formula>
    </cfRule>
    <cfRule type="containsText" dxfId="15151" priority="21142" stopIfTrue="1" operator="containsText" text="REPOS">
      <formula>NOT(ISERROR(SEARCH("REPOS",ADS2)))</formula>
    </cfRule>
    <cfRule type="containsText" dxfId="15150" priority="21143" stopIfTrue="1" operator="containsText" text="FORMATION">
      <formula>NOT(ISERROR(SEARCH("FORMATION",ADS2)))</formula>
    </cfRule>
  </conditionalFormatting>
  <conditionalFormatting sqref="ADN3:ADS3">
    <cfRule type="expression" dxfId="15131" priority="21064" stopIfTrue="1">
      <formula>WEEKDAY(ADN$1)=1</formula>
    </cfRule>
    <cfRule type="expression" dxfId="15130" priority="21065" stopIfTrue="1">
      <formula>WEEKDAY(ADN$1)=7</formula>
    </cfRule>
    <cfRule type="containsText" dxfId="15129" priority="21066" stopIfTrue="1" operator="containsText" text="Maladie">
      <formula>NOT(ISERROR(SEARCH("Maladie",ADN3)))</formula>
    </cfRule>
    <cfRule type="endsWith" dxfId="15128" priority="21067" stopIfTrue="1" operator="endsWith" text="AT">
      <formula>RIGHT(ADN3,LEN("AT"))="AT"</formula>
    </cfRule>
    <cfRule type="containsText" dxfId="15127" priority="21068" stopIfTrue="1" operator="containsText" text="Congés">
      <formula>NOT(ISERROR(SEARCH("Congés",ADN3)))</formula>
    </cfRule>
    <cfRule type="containsText" dxfId="15126" priority="21069" stopIfTrue="1" operator="containsText" text="RTT">
      <formula>NOT(ISERROR(SEARCH("RTT",ADN3)))</formula>
    </cfRule>
    <cfRule type="containsText" dxfId="15125" priority="21070" stopIfTrue="1" operator="containsText" text="FORMATION">
      <formula>NOT(ISERROR(SEARCH("FORMATION",ADN3)))</formula>
    </cfRule>
    <cfRule type="containsText" dxfId="15124" priority="21071" stopIfTrue="1" operator="containsText" text="REPOS">
      <formula>NOT(ISERROR(SEARCH("REPOS",ADN3)))</formula>
    </cfRule>
  </conditionalFormatting>
  <conditionalFormatting sqref="ADN3:ADS3">
    <cfRule type="containsText" dxfId="15123" priority="21062" stopIfTrue="1" operator="containsText" text="RECUP DEBIT">
      <formula>NOT(ISERROR(SEARCH("RECUP DEBIT",ADN3)))</formula>
    </cfRule>
    <cfRule type="containsText" dxfId="15122" priority="21063" stopIfTrue="1" operator="containsText" text="Bonification">
      <formula>NOT(ISERROR(SEARCH("Bonification",ADN3)))</formula>
    </cfRule>
  </conditionalFormatting>
  <conditionalFormatting sqref="ADN3:ADS3">
    <cfRule type="containsText" dxfId="15121" priority="21060" stopIfTrue="1" operator="containsText" text="BONIFICATION">
      <formula>NOT(ISERROR(SEARCH("BONIFICATION",ADN3)))</formula>
    </cfRule>
    <cfRule type="containsText" dxfId="15120" priority="21061" stopIfTrue="1" operator="containsText" text="RECUP DEBIT">
      <formula>NOT(ISERROR(SEARCH("RECUP DEBIT",ADN3)))</formula>
    </cfRule>
  </conditionalFormatting>
  <conditionalFormatting sqref="ADN3:ADS3">
    <cfRule type="containsText" dxfId="15119" priority="21059" stopIfTrue="1" operator="containsText" text="ENFANT MALADE">
      <formula>NOT(ISERROR(SEARCH("ENFANT MALADE",ADN3)))</formula>
    </cfRule>
  </conditionalFormatting>
  <conditionalFormatting sqref="ADS3">
    <cfRule type="containsText" dxfId="15118" priority="21057" stopIfTrue="1" operator="containsText" text="RECUP DEBIT">
      <formula>NOT(ISERROR(SEARCH("RECUP DEBIT",ADS3)))</formula>
    </cfRule>
    <cfRule type="containsText" dxfId="15117" priority="21058" stopIfTrue="1" operator="containsText" text="Bonification">
      <formula>NOT(ISERROR(SEARCH("Bonification",ADS3)))</formula>
    </cfRule>
  </conditionalFormatting>
  <conditionalFormatting sqref="ADS3">
    <cfRule type="expression" dxfId="15116" priority="21049" stopIfTrue="1">
      <formula>WEEKDAY(ADL$1)=1</formula>
    </cfRule>
    <cfRule type="expression" dxfId="15115" priority="21050" stopIfTrue="1">
      <formula>WEEKDAY(ADL$1)=7</formula>
    </cfRule>
    <cfRule type="containsText" dxfId="15114" priority="21051" stopIfTrue="1" operator="containsText" text="Maladie">
      <formula>NOT(ISERROR(SEARCH("Maladie",ADS3)))</formula>
    </cfRule>
    <cfRule type="endsWith" dxfId="15113" priority="21052" stopIfTrue="1" operator="endsWith" text="AT">
      <formula>RIGHT(ADS3,LEN("AT"))="AT"</formula>
    </cfRule>
    <cfRule type="containsText" dxfId="15112" priority="21053" stopIfTrue="1" operator="containsText" text="Congés">
      <formula>NOT(ISERROR(SEARCH("Congés",ADS3)))</formula>
    </cfRule>
    <cfRule type="containsText" dxfId="15111" priority="21054" stopIfTrue="1" operator="containsText" text="RTT">
      <formula>NOT(ISERROR(SEARCH("RTT",ADS3)))</formula>
    </cfRule>
    <cfRule type="containsText" dxfId="15110" priority="21055" stopIfTrue="1" operator="containsText" text="REPOS">
      <formula>NOT(ISERROR(SEARCH("REPOS",ADS3)))</formula>
    </cfRule>
    <cfRule type="containsText" dxfId="15109" priority="21056" stopIfTrue="1" operator="containsText" text="FORMATION">
      <formula>NOT(ISERROR(SEARCH("FORMATION",ADS3)))</formula>
    </cfRule>
  </conditionalFormatting>
  <conditionalFormatting sqref="ADO3">
    <cfRule type="expression" dxfId="15108" priority="20985" stopIfTrue="1">
      <formula>WEEKDAY(ADO$1)=1</formula>
    </cfRule>
    <cfRule type="expression" dxfId="15107" priority="20986" stopIfTrue="1">
      <formula>WEEKDAY(ADO$1)=7</formula>
    </cfRule>
    <cfRule type="containsText" dxfId="15106" priority="20987" stopIfTrue="1" operator="containsText" text="Maladie">
      <formula>NOT(ISERROR(SEARCH("Maladie",ADO3)))</formula>
    </cfRule>
    <cfRule type="endsWith" dxfId="15105" priority="20988" stopIfTrue="1" operator="endsWith" text="AT">
      <formula>RIGHT(ADO3,LEN("AT"))="AT"</formula>
    </cfRule>
    <cfRule type="containsText" dxfId="15104" priority="20989" stopIfTrue="1" operator="containsText" text="Congés">
      <formula>NOT(ISERROR(SEARCH("Congés",ADO3)))</formula>
    </cfRule>
    <cfRule type="containsText" dxfId="15103" priority="20990" stopIfTrue="1" operator="containsText" text="RTT">
      <formula>NOT(ISERROR(SEARCH("RTT",ADO3)))</formula>
    </cfRule>
    <cfRule type="containsText" dxfId="15102" priority="20991" stopIfTrue="1" operator="containsText" text="FORMATION">
      <formula>NOT(ISERROR(SEARCH("FORMATION",ADO3)))</formula>
    </cfRule>
    <cfRule type="containsText" dxfId="15101" priority="20992" stopIfTrue="1" operator="containsText" text="REPOS">
      <formula>NOT(ISERROR(SEARCH("REPOS",ADO3)))</formula>
    </cfRule>
  </conditionalFormatting>
  <conditionalFormatting sqref="ADO3">
    <cfRule type="containsText" dxfId="15100" priority="20983" stopIfTrue="1" operator="containsText" text="RECUP DEBIT">
      <formula>NOT(ISERROR(SEARCH("RECUP DEBIT",ADO3)))</formula>
    </cfRule>
    <cfRule type="containsText" dxfId="15099" priority="20984" stopIfTrue="1" operator="containsText" text="Bonification">
      <formula>NOT(ISERROR(SEARCH("Bonification",ADO3)))</formula>
    </cfRule>
  </conditionalFormatting>
  <conditionalFormatting sqref="ADR3">
    <cfRule type="expression" dxfId="15098" priority="20975" stopIfTrue="1">
      <formula>WEEKDAY(ADR$1)=1</formula>
    </cfRule>
    <cfRule type="expression" dxfId="15097" priority="20976" stopIfTrue="1">
      <formula>WEEKDAY(ADR$1)=7</formula>
    </cfRule>
    <cfRule type="containsText" dxfId="15096" priority="20977" stopIfTrue="1" operator="containsText" text="Maladie">
      <formula>NOT(ISERROR(SEARCH("Maladie",ADR3)))</formula>
    </cfRule>
    <cfRule type="endsWith" dxfId="15095" priority="20978" stopIfTrue="1" operator="endsWith" text="AT">
      <formula>RIGHT(ADR3,LEN("AT"))="AT"</formula>
    </cfRule>
    <cfRule type="containsText" dxfId="15094" priority="20979" stopIfTrue="1" operator="containsText" text="Congés">
      <formula>NOT(ISERROR(SEARCH("Congés",ADR3)))</formula>
    </cfRule>
    <cfRule type="containsText" dxfId="15093" priority="20980" stopIfTrue="1" operator="containsText" text="RTT">
      <formula>NOT(ISERROR(SEARCH("RTT",ADR3)))</formula>
    </cfRule>
    <cfRule type="containsText" dxfId="15092" priority="20981" stopIfTrue="1" operator="containsText" text="FORMATION">
      <formula>NOT(ISERROR(SEARCH("FORMATION",ADR3)))</formula>
    </cfRule>
    <cfRule type="containsText" dxfId="15091" priority="20982" stopIfTrue="1" operator="containsText" text="REPOS">
      <formula>NOT(ISERROR(SEARCH("REPOS",ADR3)))</formula>
    </cfRule>
  </conditionalFormatting>
  <conditionalFormatting sqref="ADR3">
    <cfRule type="containsText" dxfId="15090" priority="20973" stopIfTrue="1" operator="containsText" text="RECUP DEBIT">
      <formula>NOT(ISERROR(SEARCH("RECUP DEBIT",ADR3)))</formula>
    </cfRule>
    <cfRule type="containsText" dxfId="15089" priority="20974" stopIfTrue="1" operator="containsText" text="Bonification">
      <formula>NOT(ISERROR(SEARCH("Bonification",ADR3)))</formula>
    </cfRule>
  </conditionalFormatting>
  <conditionalFormatting sqref="ADN3:ADR3">
    <cfRule type="expression" dxfId="14445" priority="20235" stopIfTrue="1">
      <formula>WEEKDAY(ADN$1)=1</formula>
    </cfRule>
    <cfRule type="expression" dxfId="14444" priority="20236" stopIfTrue="1">
      <formula>WEEKDAY(ADN$1)=7</formula>
    </cfRule>
    <cfRule type="containsText" dxfId="14443" priority="20237" stopIfTrue="1" operator="containsText" text="Maladie">
      <formula>NOT(ISERROR(SEARCH("Maladie",ADN3)))</formula>
    </cfRule>
    <cfRule type="endsWith" dxfId="14442" priority="20238" stopIfTrue="1" operator="endsWith" text="AT">
      <formula>RIGHT(ADN3,LEN("AT"))="AT"</formula>
    </cfRule>
    <cfRule type="containsText" dxfId="14441" priority="20239" stopIfTrue="1" operator="containsText" text="Congés">
      <formula>NOT(ISERROR(SEARCH("Congés",ADN3)))</formula>
    </cfRule>
    <cfRule type="containsText" dxfId="14440" priority="20240" stopIfTrue="1" operator="containsText" text="RTT">
      <formula>NOT(ISERROR(SEARCH("RTT",ADN3)))</formula>
    </cfRule>
    <cfRule type="containsText" dxfId="14439" priority="20241" stopIfTrue="1" operator="containsText" text="FORMATION">
      <formula>NOT(ISERROR(SEARCH("FORMATION",ADN3)))</formula>
    </cfRule>
    <cfRule type="containsText" dxfId="14438" priority="20242" stopIfTrue="1" operator="containsText" text="REPOS">
      <formula>NOT(ISERROR(SEARCH("REPOS",ADN3)))</formula>
    </cfRule>
  </conditionalFormatting>
  <conditionalFormatting sqref="ADN3:ADR3">
    <cfRule type="containsText" dxfId="14437" priority="20233" stopIfTrue="1" operator="containsText" text="RECUP DEBIT">
      <formula>NOT(ISERROR(SEARCH("RECUP DEBIT",ADN3)))</formula>
    </cfRule>
    <cfRule type="containsText" dxfId="14436" priority="20234" stopIfTrue="1" operator="containsText" text="Bonification">
      <formula>NOT(ISERROR(SEARCH("Bonification",ADN3)))</formula>
    </cfRule>
  </conditionalFormatting>
  <conditionalFormatting sqref="ADN3:ADR3">
    <cfRule type="containsText" dxfId="14435" priority="20231" stopIfTrue="1" operator="containsText" text="BONIFICATION">
      <formula>NOT(ISERROR(SEARCH("BONIFICATION",ADN3)))</formula>
    </cfRule>
    <cfRule type="containsText" dxfId="14434" priority="20232" stopIfTrue="1" operator="containsText" text="RECUP DEBIT">
      <formula>NOT(ISERROR(SEARCH("RECUP DEBIT",ADN3)))</formula>
    </cfRule>
  </conditionalFormatting>
  <conditionalFormatting sqref="ADN3:ADR3">
    <cfRule type="containsText" dxfId="14433" priority="20230" stopIfTrue="1" operator="containsText" text="ENFANT MALADE">
      <formula>NOT(ISERROR(SEARCH("ENFANT MALADE",ADN3)))</formula>
    </cfRule>
  </conditionalFormatting>
  <conditionalFormatting sqref="ADO3">
    <cfRule type="expression" dxfId="14432" priority="20222" stopIfTrue="1">
      <formula>WEEKDAY(ADO$1)=1</formula>
    </cfRule>
    <cfRule type="expression" dxfId="14431" priority="20223" stopIfTrue="1">
      <formula>WEEKDAY(ADO$1)=7</formula>
    </cfRule>
    <cfRule type="containsText" dxfId="14430" priority="20224" stopIfTrue="1" operator="containsText" text="Maladie">
      <formula>NOT(ISERROR(SEARCH("Maladie",ADO3)))</formula>
    </cfRule>
    <cfRule type="endsWith" dxfId="14429" priority="20225" stopIfTrue="1" operator="endsWith" text="AT">
      <formula>RIGHT(ADO3,LEN("AT"))="AT"</formula>
    </cfRule>
    <cfRule type="containsText" dxfId="14428" priority="20226" stopIfTrue="1" operator="containsText" text="Congés">
      <formula>NOT(ISERROR(SEARCH("Congés",ADO3)))</formula>
    </cfRule>
    <cfRule type="containsText" dxfId="14427" priority="20227" stopIfTrue="1" operator="containsText" text="RTT">
      <formula>NOT(ISERROR(SEARCH("RTT",ADO3)))</formula>
    </cfRule>
    <cfRule type="containsText" dxfId="14426" priority="20228" stopIfTrue="1" operator="containsText" text="FORMATION">
      <formula>NOT(ISERROR(SEARCH("FORMATION",ADO3)))</formula>
    </cfRule>
    <cfRule type="containsText" dxfId="14425" priority="20229" stopIfTrue="1" operator="containsText" text="REPOS">
      <formula>NOT(ISERROR(SEARCH("REPOS",ADO3)))</formula>
    </cfRule>
  </conditionalFormatting>
  <conditionalFormatting sqref="ADO3">
    <cfRule type="containsText" dxfId="14424" priority="20220" stopIfTrue="1" operator="containsText" text="RECUP DEBIT">
      <formula>NOT(ISERROR(SEARCH("RECUP DEBIT",ADO3)))</formula>
    </cfRule>
    <cfRule type="containsText" dxfId="14423" priority="20221" stopIfTrue="1" operator="containsText" text="Bonification">
      <formula>NOT(ISERROR(SEARCH("Bonification",ADO3)))</formula>
    </cfRule>
  </conditionalFormatting>
  <conditionalFormatting sqref="ADR3">
    <cfRule type="expression" dxfId="14422" priority="20212" stopIfTrue="1">
      <formula>WEEKDAY(ADR$1)=1</formula>
    </cfRule>
    <cfRule type="expression" dxfId="14421" priority="20213" stopIfTrue="1">
      <formula>WEEKDAY(ADR$1)=7</formula>
    </cfRule>
    <cfRule type="containsText" dxfId="14420" priority="20214" stopIfTrue="1" operator="containsText" text="Maladie">
      <formula>NOT(ISERROR(SEARCH("Maladie",ADR3)))</formula>
    </cfRule>
    <cfRule type="endsWith" dxfId="14419" priority="20215" stopIfTrue="1" operator="endsWith" text="AT">
      <formula>RIGHT(ADR3,LEN("AT"))="AT"</formula>
    </cfRule>
    <cfRule type="containsText" dxfId="14418" priority="20216" stopIfTrue="1" operator="containsText" text="Congés">
      <formula>NOT(ISERROR(SEARCH("Congés",ADR3)))</formula>
    </cfRule>
    <cfRule type="containsText" dxfId="14417" priority="20217" stopIfTrue="1" operator="containsText" text="RTT">
      <formula>NOT(ISERROR(SEARCH("RTT",ADR3)))</formula>
    </cfRule>
    <cfRule type="containsText" dxfId="14416" priority="20218" stopIfTrue="1" operator="containsText" text="FORMATION">
      <formula>NOT(ISERROR(SEARCH("FORMATION",ADR3)))</formula>
    </cfRule>
    <cfRule type="containsText" dxfId="14415" priority="20219" stopIfTrue="1" operator="containsText" text="REPOS">
      <formula>NOT(ISERROR(SEARCH("REPOS",ADR3)))</formula>
    </cfRule>
  </conditionalFormatting>
  <conditionalFormatting sqref="ADR3">
    <cfRule type="containsText" dxfId="14414" priority="20210" stopIfTrue="1" operator="containsText" text="RECUP DEBIT">
      <formula>NOT(ISERROR(SEARCH("RECUP DEBIT",ADR3)))</formula>
    </cfRule>
    <cfRule type="containsText" dxfId="14413" priority="20211" stopIfTrue="1" operator="containsText" text="Bonification">
      <formula>NOT(ISERROR(SEARCH("Bonification",ADR3)))</formula>
    </cfRule>
  </conditionalFormatting>
  <conditionalFormatting sqref="ADQ3">
    <cfRule type="expression" dxfId="14412" priority="20202" stopIfTrue="1">
      <formula>WEEKDAY(ADQ$1)=1</formula>
    </cfRule>
    <cfRule type="expression" dxfId="14411" priority="20203" stopIfTrue="1">
      <formula>WEEKDAY(ADQ$1)=7</formula>
    </cfRule>
    <cfRule type="containsText" dxfId="14410" priority="20204" stopIfTrue="1" operator="containsText" text="Maladie">
      <formula>NOT(ISERROR(SEARCH("Maladie",ADQ3)))</formula>
    </cfRule>
    <cfRule type="endsWith" dxfId="14409" priority="20205" stopIfTrue="1" operator="endsWith" text="AT">
      <formula>RIGHT(ADQ3,LEN("AT"))="AT"</formula>
    </cfRule>
    <cfRule type="containsText" dxfId="14408" priority="20206" stopIfTrue="1" operator="containsText" text="Congés">
      <formula>NOT(ISERROR(SEARCH("Congés",ADQ3)))</formula>
    </cfRule>
    <cfRule type="containsText" dxfId="14407" priority="20207" stopIfTrue="1" operator="containsText" text="RTT">
      <formula>NOT(ISERROR(SEARCH("RTT",ADQ3)))</formula>
    </cfRule>
    <cfRule type="containsText" dxfId="14406" priority="20208" stopIfTrue="1" operator="containsText" text="FORMATION">
      <formula>NOT(ISERROR(SEARCH("FORMATION",ADQ3)))</formula>
    </cfRule>
    <cfRule type="containsText" dxfId="14405" priority="20209" stopIfTrue="1" operator="containsText" text="REPOS">
      <formula>NOT(ISERROR(SEARCH("REPOS",ADQ3)))</formula>
    </cfRule>
  </conditionalFormatting>
  <conditionalFormatting sqref="ADQ3">
    <cfRule type="containsText" dxfId="14404" priority="20200" stopIfTrue="1" operator="containsText" text="RECUP DEBIT">
      <formula>NOT(ISERROR(SEARCH("RECUP DEBIT",ADQ3)))</formula>
    </cfRule>
    <cfRule type="containsText" dxfId="14403" priority="20201" stopIfTrue="1" operator="containsText" text="Bonification">
      <formula>NOT(ISERROR(SEARCH("Bonification",ADQ3)))</formula>
    </cfRule>
  </conditionalFormatting>
  <conditionalFormatting sqref="AEG2">
    <cfRule type="expression" dxfId="14389" priority="20093" stopIfTrue="1">
      <formula>WEEKDAY(AEG$1)=1</formula>
    </cfRule>
    <cfRule type="expression" dxfId="14388" priority="20094" stopIfTrue="1">
      <formula>WEEKDAY(AEG$1)=7</formula>
    </cfRule>
    <cfRule type="containsText" dxfId="14387" priority="20095" stopIfTrue="1" operator="containsText" text="Maladie">
      <formula>NOT(ISERROR(SEARCH("Maladie",AEG2)))</formula>
    </cfRule>
    <cfRule type="endsWith" dxfId="14386" priority="20096" stopIfTrue="1" operator="endsWith" text="AT">
      <formula>RIGHT(AEG2,LEN("AT"))="AT"</formula>
    </cfRule>
    <cfRule type="containsText" dxfId="14385" priority="20097" stopIfTrue="1" operator="containsText" text="Congés">
      <formula>NOT(ISERROR(SEARCH("Congés",AEG2)))</formula>
    </cfRule>
    <cfRule type="containsText" dxfId="14384" priority="20098" stopIfTrue="1" operator="containsText" text="RTT">
      <formula>NOT(ISERROR(SEARCH("RTT",AEG2)))</formula>
    </cfRule>
    <cfRule type="containsText" dxfId="14383" priority="20099" stopIfTrue="1" operator="containsText" text="FORMATION">
      <formula>NOT(ISERROR(SEARCH("FORMATION",AEG2)))</formula>
    </cfRule>
    <cfRule type="containsText" dxfId="14382" priority="20100" stopIfTrue="1" operator="containsText" text="REPOS">
      <formula>NOT(ISERROR(SEARCH("REPOS",AEG2)))</formula>
    </cfRule>
  </conditionalFormatting>
  <conditionalFormatting sqref="AEG2">
    <cfRule type="containsText" dxfId="14381" priority="20091" stopIfTrue="1" operator="containsText" text="RECUP DEBIT">
      <formula>NOT(ISERROR(SEARCH("RECUP DEBIT",AEG2)))</formula>
    </cfRule>
    <cfRule type="containsText" dxfId="14380" priority="20092" stopIfTrue="1" operator="containsText" text="Bonification">
      <formula>NOT(ISERROR(SEARCH("Bonification",AEG2)))</formula>
    </cfRule>
  </conditionalFormatting>
  <conditionalFormatting sqref="AEG2">
    <cfRule type="containsText" dxfId="14379" priority="20089" stopIfTrue="1" operator="containsText" text="BONIFICATION">
      <formula>NOT(ISERROR(SEARCH("BONIFICATION",AEG2)))</formula>
    </cfRule>
    <cfRule type="containsText" dxfId="14378" priority="20090" stopIfTrue="1" operator="containsText" text="RECUP DEBIT">
      <formula>NOT(ISERROR(SEARCH("RECUP DEBIT",AEG2)))</formula>
    </cfRule>
  </conditionalFormatting>
  <conditionalFormatting sqref="AEG2">
    <cfRule type="containsText" dxfId="14377" priority="20088" stopIfTrue="1" operator="containsText" text="ENFANT MALADE">
      <formula>NOT(ISERROR(SEARCH("ENFANT MALADE",AEG2)))</formula>
    </cfRule>
  </conditionalFormatting>
  <conditionalFormatting sqref="AEG2">
    <cfRule type="expression" dxfId="14376" priority="20080" stopIfTrue="1">
      <formula>WEEKDAY(AEG$1)=1</formula>
    </cfRule>
    <cfRule type="expression" dxfId="14375" priority="20081" stopIfTrue="1">
      <formula>WEEKDAY(AEG$1)=7</formula>
    </cfRule>
    <cfRule type="containsText" dxfId="14374" priority="20082" stopIfTrue="1" operator="containsText" text="Maladie">
      <formula>NOT(ISERROR(SEARCH("Maladie",AEG2)))</formula>
    </cfRule>
    <cfRule type="endsWith" dxfId="14373" priority="20083" stopIfTrue="1" operator="endsWith" text="AT">
      <formula>RIGHT(AEG2,LEN("AT"))="AT"</formula>
    </cfRule>
    <cfRule type="containsText" dxfId="14372" priority="20084" stopIfTrue="1" operator="containsText" text="Congés">
      <formula>NOT(ISERROR(SEARCH("Congés",AEG2)))</formula>
    </cfRule>
    <cfRule type="containsText" dxfId="14371" priority="20085" stopIfTrue="1" operator="containsText" text="RTT">
      <formula>NOT(ISERROR(SEARCH("RTT",AEG2)))</formula>
    </cfRule>
    <cfRule type="containsText" dxfId="14370" priority="20086" stopIfTrue="1" operator="containsText" text="FORMATION">
      <formula>NOT(ISERROR(SEARCH("FORMATION",AEG2)))</formula>
    </cfRule>
    <cfRule type="containsText" dxfId="14369" priority="20087" stopIfTrue="1" operator="containsText" text="REPOS">
      <formula>NOT(ISERROR(SEARCH("REPOS",AEG2)))</formula>
    </cfRule>
  </conditionalFormatting>
  <conditionalFormatting sqref="AEG2">
    <cfRule type="containsText" dxfId="14368" priority="20078" stopIfTrue="1" operator="containsText" text="RECUP DEBIT">
      <formula>NOT(ISERROR(SEARCH("RECUP DEBIT",AEG2)))</formula>
    </cfRule>
    <cfRule type="containsText" dxfId="14367" priority="20079" stopIfTrue="1" operator="containsText" text="Bonification">
      <formula>NOT(ISERROR(SEARCH("Bonification",AEG2)))</formula>
    </cfRule>
  </conditionalFormatting>
  <conditionalFormatting sqref="AEG2">
    <cfRule type="containsText" dxfId="14366" priority="20076" stopIfTrue="1" operator="containsText" text="BONIFICATION">
      <formula>NOT(ISERROR(SEARCH("BONIFICATION",AEG2)))</formula>
    </cfRule>
    <cfRule type="containsText" dxfId="14365" priority="20077" stopIfTrue="1" operator="containsText" text="RECUP DEBIT">
      <formula>NOT(ISERROR(SEARCH("RECUP DEBIT",AEG2)))</formula>
    </cfRule>
  </conditionalFormatting>
  <conditionalFormatting sqref="AEG2">
    <cfRule type="containsText" dxfId="14364" priority="20075" stopIfTrue="1" operator="containsText" text="ENFANT MALADE">
      <formula>NOT(ISERROR(SEARCH("ENFANT MALADE",AEG2)))</formula>
    </cfRule>
  </conditionalFormatting>
  <conditionalFormatting sqref="AEG2">
    <cfRule type="containsText" dxfId="14363" priority="20073" stopIfTrue="1" operator="containsText" text="RECUP DEBIT">
      <formula>NOT(ISERROR(SEARCH("RECUP DEBIT",AEG2)))</formula>
    </cfRule>
    <cfRule type="containsText" dxfId="14362" priority="20074" stopIfTrue="1" operator="containsText" text="Bonification">
      <formula>NOT(ISERROR(SEARCH("Bonification",AEG2)))</formula>
    </cfRule>
  </conditionalFormatting>
  <conditionalFormatting sqref="AEG2">
    <cfRule type="expression" dxfId="14361" priority="20065" stopIfTrue="1">
      <formula>WEEKDAY(ADZ$1)=1</formula>
    </cfRule>
    <cfRule type="expression" dxfId="14360" priority="20066" stopIfTrue="1">
      <formula>WEEKDAY(ADZ$1)=7</formula>
    </cfRule>
    <cfRule type="containsText" dxfId="14359" priority="20067" stopIfTrue="1" operator="containsText" text="Maladie">
      <formula>NOT(ISERROR(SEARCH("Maladie",AEG2)))</formula>
    </cfRule>
    <cfRule type="endsWith" dxfId="14358" priority="20068" stopIfTrue="1" operator="endsWith" text="AT">
      <formula>RIGHT(AEG2,LEN("AT"))="AT"</formula>
    </cfRule>
    <cfRule type="containsText" dxfId="14357" priority="20069" stopIfTrue="1" operator="containsText" text="Congés">
      <formula>NOT(ISERROR(SEARCH("Congés",AEG2)))</formula>
    </cfRule>
    <cfRule type="containsText" dxfId="14356" priority="20070" stopIfTrue="1" operator="containsText" text="RTT">
      <formula>NOT(ISERROR(SEARCH("RTT",AEG2)))</formula>
    </cfRule>
    <cfRule type="containsText" dxfId="14355" priority="20071" stopIfTrue="1" operator="containsText" text="REPOS">
      <formula>NOT(ISERROR(SEARCH("REPOS",AEG2)))</formula>
    </cfRule>
    <cfRule type="containsText" dxfId="14354" priority="20072" stopIfTrue="1" operator="containsText" text="FORMATION">
      <formula>NOT(ISERROR(SEARCH("FORMATION",AEG2)))</formula>
    </cfRule>
  </conditionalFormatting>
  <conditionalFormatting sqref="AEG2">
    <cfRule type="containsText" dxfId="14353" priority="20063" stopIfTrue="1" operator="containsText" text="RECUP DEBIT">
      <formula>NOT(ISERROR(SEARCH("RECUP DEBIT",AEG2)))</formula>
    </cfRule>
    <cfRule type="containsText" dxfId="14352" priority="20064" stopIfTrue="1" operator="containsText" text="Bonification">
      <formula>NOT(ISERROR(SEARCH("Bonification",AEG2)))</formula>
    </cfRule>
  </conditionalFormatting>
  <conditionalFormatting sqref="AEG2">
    <cfRule type="expression" dxfId="14351" priority="20055" stopIfTrue="1">
      <formula>WEEKDAY(ADZ$1)=1</formula>
    </cfRule>
    <cfRule type="expression" dxfId="14350" priority="20056" stopIfTrue="1">
      <formula>WEEKDAY(ADZ$1)=7</formula>
    </cfRule>
    <cfRule type="containsText" dxfId="14349" priority="20057" stopIfTrue="1" operator="containsText" text="Maladie">
      <formula>NOT(ISERROR(SEARCH("Maladie",AEG2)))</formula>
    </cfRule>
    <cfRule type="endsWith" dxfId="14348" priority="20058" stopIfTrue="1" operator="endsWith" text="AT">
      <formula>RIGHT(AEG2,LEN("AT"))="AT"</formula>
    </cfRule>
    <cfRule type="containsText" dxfId="14347" priority="20059" stopIfTrue="1" operator="containsText" text="Congés">
      <formula>NOT(ISERROR(SEARCH("Congés",AEG2)))</formula>
    </cfRule>
    <cfRule type="containsText" dxfId="14346" priority="20060" stopIfTrue="1" operator="containsText" text="RTT">
      <formula>NOT(ISERROR(SEARCH("RTT",AEG2)))</formula>
    </cfRule>
    <cfRule type="containsText" dxfId="14345" priority="20061" stopIfTrue="1" operator="containsText" text="REPOS">
      <formula>NOT(ISERROR(SEARCH("REPOS",AEG2)))</formula>
    </cfRule>
    <cfRule type="containsText" dxfId="14344" priority="20062" stopIfTrue="1" operator="containsText" text="FORMATION">
      <formula>NOT(ISERROR(SEARCH("FORMATION",AEG2)))</formula>
    </cfRule>
  </conditionalFormatting>
  <conditionalFormatting sqref="AEG3:AEH3 ADZ3:AEA3">
    <cfRule type="expression" dxfId="14325" priority="19983" stopIfTrue="1">
      <formula>WEEKDAY(ADZ$1)=1</formula>
    </cfRule>
    <cfRule type="expression" dxfId="14324" priority="19984" stopIfTrue="1">
      <formula>WEEKDAY(ADZ$1)=7</formula>
    </cfRule>
    <cfRule type="containsText" dxfId="14323" priority="19985" stopIfTrue="1" operator="containsText" text="Maladie">
      <formula>NOT(ISERROR(SEARCH("Maladie",ADZ3)))</formula>
    </cfRule>
    <cfRule type="endsWith" dxfId="14322" priority="19986" stopIfTrue="1" operator="endsWith" text="AT">
      <formula>RIGHT(ADZ3,LEN("AT"))="AT"</formula>
    </cfRule>
    <cfRule type="containsText" dxfId="14321" priority="19987" stopIfTrue="1" operator="containsText" text="Congés">
      <formula>NOT(ISERROR(SEARCH("Congés",ADZ3)))</formula>
    </cfRule>
    <cfRule type="containsText" dxfId="14320" priority="19988" stopIfTrue="1" operator="containsText" text="RTT">
      <formula>NOT(ISERROR(SEARCH("RTT",ADZ3)))</formula>
    </cfRule>
    <cfRule type="containsText" dxfId="14319" priority="19989" stopIfTrue="1" operator="containsText" text="FORMATION">
      <formula>NOT(ISERROR(SEARCH("FORMATION",ADZ3)))</formula>
    </cfRule>
    <cfRule type="containsText" dxfId="14318" priority="19990" stopIfTrue="1" operator="containsText" text="REPOS">
      <formula>NOT(ISERROR(SEARCH("REPOS",ADZ3)))</formula>
    </cfRule>
  </conditionalFormatting>
  <conditionalFormatting sqref="AEG3:AEH3 ADZ3:AEA3">
    <cfRule type="containsText" dxfId="14317" priority="19981" stopIfTrue="1" operator="containsText" text="RECUP DEBIT">
      <formula>NOT(ISERROR(SEARCH("RECUP DEBIT",ADZ3)))</formula>
    </cfRule>
    <cfRule type="containsText" dxfId="14316" priority="19982" stopIfTrue="1" operator="containsText" text="Bonification">
      <formula>NOT(ISERROR(SEARCH("Bonification",ADZ3)))</formula>
    </cfRule>
  </conditionalFormatting>
  <conditionalFormatting sqref="AEG3:AEH3 ADZ3:AEA3">
    <cfRule type="containsText" dxfId="14315" priority="19979" stopIfTrue="1" operator="containsText" text="BONIFICATION">
      <formula>NOT(ISERROR(SEARCH("BONIFICATION",ADZ3)))</formula>
    </cfRule>
    <cfRule type="containsText" dxfId="14314" priority="19980" stopIfTrue="1" operator="containsText" text="RECUP DEBIT">
      <formula>NOT(ISERROR(SEARCH("RECUP DEBIT",ADZ3)))</formula>
    </cfRule>
  </conditionalFormatting>
  <conditionalFormatting sqref="AEG3:AEH3 ADZ3:AEA3">
    <cfRule type="containsText" dxfId="14313" priority="19978" stopIfTrue="1" operator="containsText" text="ENFANT MALADE">
      <formula>NOT(ISERROR(SEARCH("ENFANT MALADE",ADZ3)))</formula>
    </cfRule>
  </conditionalFormatting>
  <conditionalFormatting sqref="AEG3:AEH3 ADZ3:AEA3">
    <cfRule type="containsText" dxfId="14312" priority="19976" stopIfTrue="1" operator="containsText" text="RECUP DEBIT">
      <formula>NOT(ISERROR(SEARCH("RECUP DEBIT",ADZ3)))</formula>
    </cfRule>
    <cfRule type="containsText" dxfId="14311" priority="19977" stopIfTrue="1" operator="containsText" text="Bonification">
      <formula>NOT(ISERROR(SEARCH("Bonification",ADZ3)))</formula>
    </cfRule>
  </conditionalFormatting>
  <conditionalFormatting sqref="AEG3:AEH3 ADZ3:AEA3">
    <cfRule type="expression" dxfId="14310" priority="19968" stopIfTrue="1">
      <formula>WEEKDAY(ADS$1)=1</formula>
    </cfRule>
    <cfRule type="expression" dxfId="14309" priority="19969" stopIfTrue="1">
      <formula>WEEKDAY(ADS$1)=7</formula>
    </cfRule>
    <cfRule type="containsText" dxfId="14308" priority="19970" stopIfTrue="1" operator="containsText" text="Maladie">
      <formula>NOT(ISERROR(SEARCH("Maladie",ADZ3)))</formula>
    </cfRule>
    <cfRule type="endsWith" dxfId="14307" priority="19971" stopIfTrue="1" operator="endsWith" text="AT">
      <formula>RIGHT(ADZ3,LEN("AT"))="AT"</formula>
    </cfRule>
    <cfRule type="containsText" dxfId="14306" priority="19972" stopIfTrue="1" operator="containsText" text="Congés">
      <formula>NOT(ISERROR(SEARCH("Congés",ADZ3)))</formula>
    </cfRule>
    <cfRule type="containsText" dxfId="14305" priority="19973" stopIfTrue="1" operator="containsText" text="RTT">
      <formula>NOT(ISERROR(SEARCH("RTT",ADZ3)))</formula>
    </cfRule>
    <cfRule type="containsText" dxfId="14304" priority="19974" stopIfTrue="1" operator="containsText" text="REPOS">
      <formula>NOT(ISERROR(SEARCH("REPOS",ADZ3)))</formula>
    </cfRule>
    <cfRule type="containsText" dxfId="14303" priority="19975" stopIfTrue="1" operator="containsText" text="FORMATION">
      <formula>NOT(ISERROR(SEARCH("FORMATION",ADZ3)))</formula>
    </cfRule>
  </conditionalFormatting>
  <conditionalFormatting sqref="AEH3 AEA3">
    <cfRule type="expression" dxfId="14302" priority="19960" stopIfTrue="1">
      <formula>WEEKDAY(ADT$1)=1</formula>
    </cfRule>
    <cfRule type="expression" dxfId="14301" priority="19961" stopIfTrue="1">
      <formula>WEEKDAY(ADT$1)=7</formula>
    </cfRule>
    <cfRule type="containsText" dxfId="14300" priority="19962" stopIfTrue="1" operator="containsText" text="Maladie">
      <formula>NOT(ISERROR(SEARCH("Maladie",AEA3)))</formula>
    </cfRule>
    <cfRule type="endsWith" dxfId="14299" priority="19963" stopIfTrue="1" operator="endsWith" text="AT">
      <formula>RIGHT(AEA3,LEN("AT"))="AT"</formula>
    </cfRule>
    <cfRule type="containsText" dxfId="14298" priority="19964" stopIfTrue="1" operator="containsText" text="Congés">
      <formula>NOT(ISERROR(SEARCH("Congés",AEA3)))</formula>
    </cfRule>
    <cfRule type="containsText" dxfId="14297" priority="19965" stopIfTrue="1" operator="containsText" text="RTT">
      <formula>NOT(ISERROR(SEARCH("RTT",AEA3)))</formula>
    </cfRule>
    <cfRule type="containsText" dxfId="14296" priority="19966" stopIfTrue="1" operator="containsText" text="REPOS">
      <formula>NOT(ISERROR(SEARCH("REPOS",AEA3)))</formula>
    </cfRule>
    <cfRule type="containsText" dxfId="14295" priority="19967" stopIfTrue="1" operator="containsText" text="FORMATION">
      <formula>NOT(ISERROR(SEARCH("FORMATION",AEA3)))</formula>
    </cfRule>
  </conditionalFormatting>
  <conditionalFormatting sqref="AEH3 AEA3">
    <cfRule type="containsText" dxfId="14294" priority="19958" stopIfTrue="1" operator="containsText" text="RECUP DEBIT">
      <formula>NOT(ISERROR(SEARCH("RECUP DEBIT",AEA3)))</formula>
    </cfRule>
    <cfRule type="containsText" dxfId="14293" priority="19959" stopIfTrue="1" operator="containsText" text="Bonification">
      <formula>NOT(ISERROR(SEARCH("Bonification",AEA3)))</formula>
    </cfRule>
  </conditionalFormatting>
  <conditionalFormatting sqref="AEH3 AEA3">
    <cfRule type="containsText" dxfId="14292" priority="19956" stopIfTrue="1" operator="containsText" text="RECUP DEBIT">
      <formula>NOT(ISERROR(SEARCH("RECUP DEBIT",AEA3)))</formula>
    </cfRule>
    <cfRule type="containsText" dxfId="14291" priority="19957" stopIfTrue="1" operator="containsText" text="Bonification">
      <formula>NOT(ISERROR(SEARCH("Bonification",AEA3)))</formula>
    </cfRule>
  </conditionalFormatting>
  <conditionalFormatting sqref="AEH3 AEA3">
    <cfRule type="expression" dxfId="14290" priority="19948" stopIfTrue="1">
      <formula>WEEKDAY(ADT$1)=1</formula>
    </cfRule>
    <cfRule type="expression" dxfId="14289" priority="19949" stopIfTrue="1">
      <formula>WEEKDAY(ADT$1)=7</formula>
    </cfRule>
    <cfRule type="containsText" dxfId="14288" priority="19950" stopIfTrue="1" operator="containsText" text="Maladie">
      <formula>NOT(ISERROR(SEARCH("Maladie",AEA3)))</formula>
    </cfRule>
    <cfRule type="endsWith" dxfId="14287" priority="19951" stopIfTrue="1" operator="endsWith" text="AT">
      <formula>RIGHT(AEA3,LEN("AT"))="AT"</formula>
    </cfRule>
    <cfRule type="containsText" dxfId="14286" priority="19952" stopIfTrue="1" operator="containsText" text="Congés">
      <formula>NOT(ISERROR(SEARCH("Congés",AEA3)))</formula>
    </cfRule>
    <cfRule type="containsText" dxfId="14285" priority="19953" stopIfTrue="1" operator="containsText" text="RTT">
      <formula>NOT(ISERROR(SEARCH("RTT",AEA3)))</formula>
    </cfRule>
    <cfRule type="containsText" dxfId="14284" priority="19954" stopIfTrue="1" operator="containsText" text="REPOS">
      <formula>NOT(ISERROR(SEARCH("REPOS",AEA3)))</formula>
    </cfRule>
    <cfRule type="containsText" dxfId="14283" priority="19955" stopIfTrue="1" operator="containsText" text="FORMATION">
      <formula>NOT(ISERROR(SEARCH("FORMATION",AEA3)))</formula>
    </cfRule>
  </conditionalFormatting>
  <conditionalFormatting sqref="AEH3 AEA3">
    <cfRule type="expression" dxfId="14282" priority="19940" stopIfTrue="1">
      <formula>WEEKDAY(ADT$1)=1</formula>
    </cfRule>
    <cfRule type="expression" dxfId="14281" priority="19941" stopIfTrue="1">
      <formula>WEEKDAY(ADT$1)=7</formula>
    </cfRule>
    <cfRule type="containsText" dxfId="14280" priority="19942" stopIfTrue="1" operator="containsText" text="Maladie">
      <formula>NOT(ISERROR(SEARCH("Maladie",AEA3)))</formula>
    </cfRule>
    <cfRule type="endsWith" dxfId="14279" priority="19943" stopIfTrue="1" operator="endsWith" text="AT">
      <formula>RIGHT(AEA3,LEN("AT"))="AT"</formula>
    </cfRule>
    <cfRule type="containsText" dxfId="14278" priority="19944" stopIfTrue="1" operator="containsText" text="Congés">
      <formula>NOT(ISERROR(SEARCH("Congés",AEA3)))</formula>
    </cfRule>
    <cfRule type="containsText" dxfId="14277" priority="19945" stopIfTrue="1" operator="containsText" text="RTT">
      <formula>NOT(ISERROR(SEARCH("RTT",AEA3)))</formula>
    </cfRule>
    <cfRule type="containsText" dxfId="14276" priority="19946" stopIfTrue="1" operator="containsText" text="REPOS">
      <formula>NOT(ISERROR(SEARCH("REPOS",AEA3)))</formula>
    </cfRule>
    <cfRule type="containsText" dxfId="14275" priority="19947" stopIfTrue="1" operator="containsText" text="FORMATION">
      <formula>NOT(ISERROR(SEARCH("FORMATION",AEA3)))</formula>
    </cfRule>
  </conditionalFormatting>
  <conditionalFormatting sqref="AEH3 AEA3">
    <cfRule type="expression" dxfId="14274" priority="19932" stopIfTrue="1">
      <formula>WEEKDAY(AEA$1)=1</formula>
    </cfRule>
    <cfRule type="expression" dxfId="14273" priority="19933" stopIfTrue="1">
      <formula>WEEKDAY(AEA$1)=7</formula>
    </cfRule>
    <cfRule type="containsText" dxfId="14272" priority="19934" stopIfTrue="1" operator="containsText" text="Maladie">
      <formula>NOT(ISERROR(SEARCH("Maladie",AEA3)))</formula>
    </cfRule>
    <cfRule type="endsWith" dxfId="14271" priority="19935" stopIfTrue="1" operator="endsWith" text="AT">
      <formula>RIGHT(AEA3,LEN("AT"))="AT"</formula>
    </cfRule>
    <cfRule type="containsText" dxfId="14270" priority="19936" stopIfTrue="1" operator="containsText" text="Congés">
      <formula>NOT(ISERROR(SEARCH("Congés",AEA3)))</formula>
    </cfRule>
    <cfRule type="containsText" dxfId="14269" priority="19937" stopIfTrue="1" operator="containsText" text="RTT">
      <formula>NOT(ISERROR(SEARCH("RTT",AEA3)))</formula>
    </cfRule>
    <cfRule type="containsText" dxfId="14268" priority="19938" stopIfTrue="1" operator="containsText" text="FORMATION">
      <formula>NOT(ISERROR(SEARCH("FORMATION",AEA3)))</formula>
    </cfRule>
    <cfRule type="containsText" dxfId="14267" priority="19939" stopIfTrue="1" operator="containsText" text="REPOS">
      <formula>NOT(ISERROR(SEARCH("REPOS",AEA3)))</formula>
    </cfRule>
  </conditionalFormatting>
  <conditionalFormatting sqref="AEH3 AEA3">
    <cfRule type="containsText" dxfId="14266" priority="19930" stopIfTrue="1" operator="containsText" text="RECUP DEBIT">
      <formula>NOT(ISERROR(SEARCH("RECUP DEBIT",AEA3)))</formula>
    </cfRule>
    <cfRule type="containsText" dxfId="14265" priority="19931" stopIfTrue="1" operator="containsText" text="Bonification">
      <formula>NOT(ISERROR(SEARCH("Bonification",AEA3)))</formula>
    </cfRule>
  </conditionalFormatting>
  <conditionalFormatting sqref="AEH3 AEA3">
    <cfRule type="containsText" dxfId="14264" priority="19928" stopIfTrue="1" operator="containsText" text="RECUP DEBIT">
      <formula>NOT(ISERROR(SEARCH("RECUP DEBIT",AEA3)))</formula>
    </cfRule>
    <cfRule type="containsText" dxfId="14263" priority="19929" stopIfTrue="1" operator="containsText" text="Bonification">
      <formula>NOT(ISERROR(SEARCH("Bonification",AEA3)))</formula>
    </cfRule>
  </conditionalFormatting>
  <conditionalFormatting sqref="AEH3 AEA3">
    <cfRule type="expression" dxfId="14262" priority="19920" stopIfTrue="1">
      <formula>WEEKDAY(ADT$1)=1</formula>
    </cfRule>
    <cfRule type="expression" dxfId="14261" priority="19921" stopIfTrue="1">
      <formula>WEEKDAY(ADT$1)=7</formula>
    </cfRule>
    <cfRule type="containsText" dxfId="14260" priority="19922" stopIfTrue="1" operator="containsText" text="Maladie">
      <formula>NOT(ISERROR(SEARCH("Maladie",AEA3)))</formula>
    </cfRule>
    <cfRule type="endsWith" dxfId="14259" priority="19923" stopIfTrue="1" operator="endsWith" text="AT">
      <formula>RIGHT(AEA3,LEN("AT"))="AT"</formula>
    </cfRule>
    <cfRule type="containsText" dxfId="14258" priority="19924" stopIfTrue="1" operator="containsText" text="Congés">
      <formula>NOT(ISERROR(SEARCH("Congés",AEA3)))</formula>
    </cfRule>
    <cfRule type="containsText" dxfId="14257" priority="19925" stopIfTrue="1" operator="containsText" text="RTT">
      <formula>NOT(ISERROR(SEARCH("RTT",AEA3)))</formula>
    </cfRule>
    <cfRule type="containsText" dxfId="14256" priority="19926" stopIfTrue="1" operator="containsText" text="REPOS">
      <formula>NOT(ISERROR(SEARCH("REPOS",AEA3)))</formula>
    </cfRule>
    <cfRule type="containsText" dxfId="14255" priority="19927" stopIfTrue="1" operator="containsText" text="FORMATION">
      <formula>NOT(ISERROR(SEARCH("FORMATION",AEA3)))</formula>
    </cfRule>
  </conditionalFormatting>
  <conditionalFormatting sqref="AEH3 AEA3">
    <cfRule type="expression" dxfId="14254" priority="19912" stopIfTrue="1">
      <formula>WEEKDAY(ADT$1)=1</formula>
    </cfRule>
    <cfRule type="expression" dxfId="14253" priority="19913" stopIfTrue="1">
      <formula>WEEKDAY(ADT$1)=7</formula>
    </cfRule>
    <cfRule type="containsText" dxfId="14252" priority="19914" stopIfTrue="1" operator="containsText" text="Maladie">
      <formula>NOT(ISERROR(SEARCH("Maladie",AEA3)))</formula>
    </cfRule>
    <cfRule type="endsWith" dxfId="14251" priority="19915" stopIfTrue="1" operator="endsWith" text="AT">
      <formula>RIGHT(AEA3,LEN("AT"))="AT"</formula>
    </cfRule>
    <cfRule type="containsText" dxfId="14250" priority="19916" stopIfTrue="1" operator="containsText" text="Congés">
      <formula>NOT(ISERROR(SEARCH("Congés",AEA3)))</formula>
    </cfRule>
    <cfRule type="containsText" dxfId="14249" priority="19917" stopIfTrue="1" operator="containsText" text="RTT">
      <formula>NOT(ISERROR(SEARCH("RTT",AEA3)))</formula>
    </cfRule>
    <cfRule type="containsText" dxfId="14248" priority="19918" stopIfTrue="1" operator="containsText" text="REPOS">
      <formula>NOT(ISERROR(SEARCH("REPOS",AEA3)))</formula>
    </cfRule>
    <cfRule type="containsText" dxfId="14247" priority="19919" stopIfTrue="1" operator="containsText" text="FORMATION">
      <formula>NOT(ISERROR(SEARCH("FORMATION",AEA3)))</formula>
    </cfRule>
  </conditionalFormatting>
  <conditionalFormatting sqref="ACK2">
    <cfRule type="expression" dxfId="12409" priority="17244" stopIfTrue="1">
      <formula>WEEKDAY(ACK$1)=1</formula>
    </cfRule>
    <cfRule type="expression" dxfId="12408" priority="17245" stopIfTrue="1">
      <formula>WEEKDAY(ACK$1)=7</formula>
    </cfRule>
    <cfRule type="containsText" dxfId="12407" priority="17246" stopIfTrue="1" operator="containsText" text="Maladie">
      <formula>NOT(ISERROR(SEARCH("Maladie",ACK2)))</formula>
    </cfRule>
    <cfRule type="endsWith" dxfId="12406" priority="17247" stopIfTrue="1" operator="endsWith" text="AT">
      <formula>RIGHT(ACK2,LEN("AT"))="AT"</formula>
    </cfRule>
    <cfRule type="containsText" dxfId="12405" priority="17248" stopIfTrue="1" operator="containsText" text="Congés">
      <formula>NOT(ISERROR(SEARCH("Congés",ACK2)))</formula>
    </cfRule>
    <cfRule type="containsText" dxfId="12404" priority="17249" stopIfTrue="1" operator="containsText" text="RTT">
      <formula>NOT(ISERROR(SEARCH("RTT",ACK2)))</formula>
    </cfRule>
    <cfRule type="containsText" dxfId="12403" priority="17250" stopIfTrue="1" operator="containsText" text="FORMATION">
      <formula>NOT(ISERROR(SEARCH("FORMATION",ACK2)))</formula>
    </cfRule>
    <cfRule type="containsText" dxfId="12402" priority="17251" stopIfTrue="1" operator="containsText" text="REPOS">
      <formula>NOT(ISERROR(SEARCH("REPOS",ACK2)))</formula>
    </cfRule>
  </conditionalFormatting>
  <conditionalFormatting sqref="ACK2">
    <cfRule type="containsText" dxfId="12401" priority="17242" stopIfTrue="1" operator="containsText" text="RECUP DEBIT">
      <formula>NOT(ISERROR(SEARCH("RECUP DEBIT",ACK2)))</formula>
    </cfRule>
    <cfRule type="containsText" dxfId="12400" priority="17243" stopIfTrue="1" operator="containsText" text="Bonification">
      <formula>NOT(ISERROR(SEARCH("Bonification",ACK2)))</formula>
    </cfRule>
  </conditionalFormatting>
  <conditionalFormatting sqref="ACK2">
    <cfRule type="containsText" dxfId="12399" priority="17240" stopIfTrue="1" operator="containsText" text="BONIFICATION">
      <formula>NOT(ISERROR(SEARCH("BONIFICATION",ACK2)))</formula>
    </cfRule>
    <cfRule type="containsText" dxfId="12398" priority="17241" stopIfTrue="1" operator="containsText" text="RECUP DEBIT">
      <formula>NOT(ISERROR(SEARCH("RECUP DEBIT",ACK2)))</formula>
    </cfRule>
  </conditionalFormatting>
  <conditionalFormatting sqref="ACK2">
    <cfRule type="containsText" dxfId="12397" priority="17239" stopIfTrue="1" operator="containsText" text="ENFANT MALADE">
      <formula>NOT(ISERROR(SEARCH("ENFANT MALADE",ACK2)))</formula>
    </cfRule>
  </conditionalFormatting>
  <conditionalFormatting sqref="ACK2">
    <cfRule type="containsText" dxfId="12396" priority="17237" stopIfTrue="1" operator="containsText" text="RECUP DEBIT">
      <formula>NOT(ISERROR(SEARCH("RECUP DEBIT",ACK2)))</formula>
    </cfRule>
    <cfRule type="containsText" dxfId="12395" priority="17238" stopIfTrue="1" operator="containsText" text="Bonification">
      <formula>NOT(ISERROR(SEARCH("Bonification",ACK2)))</formula>
    </cfRule>
  </conditionalFormatting>
  <conditionalFormatting sqref="ACK2">
    <cfRule type="expression" dxfId="12394" priority="17229" stopIfTrue="1">
      <formula>WEEKDAY(ACD$1)=1</formula>
    </cfRule>
    <cfRule type="expression" dxfId="12393" priority="17230" stopIfTrue="1">
      <formula>WEEKDAY(ACD$1)=7</formula>
    </cfRule>
    <cfRule type="containsText" dxfId="12392" priority="17231" stopIfTrue="1" operator="containsText" text="Maladie">
      <formula>NOT(ISERROR(SEARCH("Maladie",ACK2)))</formula>
    </cfRule>
    <cfRule type="endsWith" dxfId="12391" priority="17232" stopIfTrue="1" operator="endsWith" text="AT">
      <formula>RIGHT(ACK2,LEN("AT"))="AT"</formula>
    </cfRule>
    <cfRule type="containsText" dxfId="12390" priority="17233" stopIfTrue="1" operator="containsText" text="Congés">
      <formula>NOT(ISERROR(SEARCH("Congés",ACK2)))</formula>
    </cfRule>
    <cfRule type="containsText" dxfId="12389" priority="17234" stopIfTrue="1" operator="containsText" text="RTT">
      <formula>NOT(ISERROR(SEARCH("RTT",ACK2)))</formula>
    </cfRule>
    <cfRule type="containsText" dxfId="12388" priority="17235" stopIfTrue="1" operator="containsText" text="REPOS">
      <formula>NOT(ISERROR(SEARCH("REPOS",ACK2)))</formula>
    </cfRule>
    <cfRule type="containsText" dxfId="12387" priority="17236" stopIfTrue="1" operator="containsText" text="FORMATION">
      <formula>NOT(ISERROR(SEARCH("FORMATION",ACK2)))</formula>
    </cfRule>
  </conditionalFormatting>
  <conditionalFormatting sqref="ACK2">
    <cfRule type="expression" dxfId="12386" priority="17221" stopIfTrue="1">
      <formula>WEEKDAY(ACD$1)=1</formula>
    </cfRule>
    <cfRule type="expression" dxfId="12385" priority="17222" stopIfTrue="1">
      <formula>WEEKDAY(ACD$1)=7</formula>
    </cfRule>
    <cfRule type="containsText" dxfId="12384" priority="17223" stopIfTrue="1" operator="containsText" text="Maladie">
      <formula>NOT(ISERROR(SEARCH("Maladie",ACK2)))</formula>
    </cfRule>
    <cfRule type="endsWith" dxfId="12383" priority="17224" stopIfTrue="1" operator="endsWith" text="AT">
      <formula>RIGHT(ACK2,LEN("AT"))="AT"</formula>
    </cfRule>
    <cfRule type="containsText" dxfId="12382" priority="17225" stopIfTrue="1" operator="containsText" text="Congés">
      <formula>NOT(ISERROR(SEARCH("Congés",ACK2)))</formula>
    </cfRule>
    <cfRule type="containsText" dxfId="12381" priority="17226" stopIfTrue="1" operator="containsText" text="RTT">
      <formula>NOT(ISERROR(SEARCH("RTT",ACK2)))</formula>
    </cfRule>
    <cfRule type="containsText" dxfId="12380" priority="17227" stopIfTrue="1" operator="containsText" text="REPOS">
      <formula>NOT(ISERROR(SEARCH("REPOS",ACK2)))</formula>
    </cfRule>
    <cfRule type="containsText" dxfId="12379" priority="17228" stopIfTrue="1" operator="containsText" text="FORMATION">
      <formula>NOT(ISERROR(SEARCH("FORMATION",ACK2)))</formula>
    </cfRule>
  </conditionalFormatting>
  <conditionalFormatting sqref="ACJ2">
    <cfRule type="expression" dxfId="12378" priority="17212" stopIfTrue="1">
      <formula>WEEKDAY(ACJ$1)=1</formula>
    </cfRule>
    <cfRule type="expression" dxfId="12377" priority="17213" stopIfTrue="1">
      <formula>WEEKDAY(ACJ$1)=7</formula>
    </cfRule>
    <cfRule type="containsText" dxfId="12376" priority="17214" stopIfTrue="1" operator="containsText" text="Maladie">
      <formula>NOT(ISERROR(SEARCH("Maladie",ACJ2)))</formula>
    </cfRule>
    <cfRule type="endsWith" dxfId="12375" priority="17215" stopIfTrue="1" operator="endsWith" text="AT">
      <formula>RIGHT(ACJ2,LEN("AT"))="AT"</formula>
    </cfRule>
    <cfRule type="containsText" dxfId="12374" priority="17216" stopIfTrue="1" operator="containsText" text="Congés">
      <formula>NOT(ISERROR(SEARCH("Congés",ACJ2)))</formula>
    </cfRule>
    <cfRule type="containsText" dxfId="12373" priority="17217" stopIfTrue="1" operator="containsText" text="RTT">
      <formula>NOT(ISERROR(SEARCH("RTT",ACJ2)))</formula>
    </cfRule>
    <cfRule type="containsText" dxfId="12372" priority="17218" stopIfTrue="1" operator="containsText" text="FORMATION">
      <formula>NOT(ISERROR(SEARCH("FORMATION",ACJ2)))</formula>
    </cfRule>
    <cfRule type="containsText" dxfId="12371" priority="17219" stopIfTrue="1" operator="containsText" text="REPOS">
      <formula>NOT(ISERROR(SEARCH("REPOS",ACJ2)))</formula>
    </cfRule>
  </conditionalFormatting>
  <conditionalFormatting sqref="ACJ2">
    <cfRule type="containsText" dxfId="12370" priority="17210" stopIfTrue="1" operator="containsText" text="RECUP DEBIT">
      <formula>NOT(ISERROR(SEARCH("RECUP DEBIT",ACJ2)))</formula>
    </cfRule>
    <cfRule type="containsText" dxfId="12369" priority="17211" stopIfTrue="1" operator="containsText" text="Bonification">
      <formula>NOT(ISERROR(SEARCH("Bonification",ACJ2)))</formula>
    </cfRule>
  </conditionalFormatting>
  <conditionalFormatting sqref="ACJ2">
    <cfRule type="containsText" dxfId="12368" priority="17208" stopIfTrue="1" operator="containsText" text="BONIFICATION">
      <formula>NOT(ISERROR(SEARCH("BONIFICATION",ACJ2)))</formula>
    </cfRule>
    <cfRule type="containsText" dxfId="12367" priority="17209" stopIfTrue="1" operator="containsText" text="RECUP DEBIT">
      <formula>NOT(ISERROR(SEARCH("RECUP DEBIT",ACJ2)))</formula>
    </cfRule>
  </conditionalFormatting>
  <conditionalFormatting sqref="ACJ2">
    <cfRule type="containsText" dxfId="12366" priority="17207" stopIfTrue="1" operator="containsText" text="ENFANT MALADE">
      <formula>NOT(ISERROR(SEARCH("ENFANT MALADE",ACJ2)))</formula>
    </cfRule>
  </conditionalFormatting>
  <conditionalFormatting sqref="ACJ2">
    <cfRule type="containsText" dxfId="12365" priority="17205" stopIfTrue="1" operator="containsText" text="RECUP DEBIT">
      <formula>NOT(ISERROR(SEARCH("RECUP DEBIT",ACJ2)))</formula>
    </cfRule>
    <cfRule type="containsText" dxfId="12364" priority="17206" stopIfTrue="1" operator="containsText" text="Bonification">
      <formula>NOT(ISERROR(SEARCH("Bonification",ACJ2)))</formula>
    </cfRule>
  </conditionalFormatting>
  <conditionalFormatting sqref="ACJ2">
    <cfRule type="expression" dxfId="12363" priority="17197" stopIfTrue="1">
      <formula>WEEKDAY(ACC$1)=1</formula>
    </cfRule>
    <cfRule type="expression" dxfId="12362" priority="17198" stopIfTrue="1">
      <formula>WEEKDAY(ACC$1)=7</formula>
    </cfRule>
    <cfRule type="containsText" dxfId="12361" priority="17199" stopIfTrue="1" operator="containsText" text="Maladie">
      <formula>NOT(ISERROR(SEARCH("Maladie",ACJ2)))</formula>
    </cfRule>
    <cfRule type="endsWith" dxfId="12360" priority="17200" stopIfTrue="1" operator="endsWith" text="AT">
      <formula>RIGHT(ACJ2,LEN("AT"))="AT"</formula>
    </cfRule>
    <cfRule type="containsText" dxfId="12359" priority="17201" stopIfTrue="1" operator="containsText" text="Congés">
      <formula>NOT(ISERROR(SEARCH("Congés",ACJ2)))</formula>
    </cfRule>
    <cfRule type="containsText" dxfId="12358" priority="17202" stopIfTrue="1" operator="containsText" text="RTT">
      <formula>NOT(ISERROR(SEARCH("RTT",ACJ2)))</formula>
    </cfRule>
    <cfRule type="containsText" dxfId="12357" priority="17203" stopIfTrue="1" operator="containsText" text="REPOS">
      <formula>NOT(ISERROR(SEARCH("REPOS",ACJ2)))</formula>
    </cfRule>
    <cfRule type="containsText" dxfId="12356" priority="17204" stopIfTrue="1" operator="containsText" text="FORMATION">
      <formula>NOT(ISERROR(SEARCH("FORMATION",ACJ2)))</formula>
    </cfRule>
  </conditionalFormatting>
  <conditionalFormatting sqref="ACJ2">
    <cfRule type="expression" dxfId="12355" priority="17189" stopIfTrue="1">
      <formula>WEEKDAY(ACJ$1)=1</formula>
    </cfRule>
    <cfRule type="expression" dxfId="12354" priority="17190" stopIfTrue="1">
      <formula>WEEKDAY(ACJ$1)=7</formula>
    </cfRule>
    <cfRule type="containsText" dxfId="12353" priority="17191" stopIfTrue="1" operator="containsText" text="Maladie">
      <formula>NOT(ISERROR(SEARCH("Maladie",ACJ2)))</formula>
    </cfRule>
    <cfRule type="endsWith" dxfId="12352" priority="17192" stopIfTrue="1" operator="endsWith" text="AT">
      <formula>RIGHT(ACJ2,LEN("AT"))="AT"</formula>
    </cfRule>
    <cfRule type="containsText" dxfId="12351" priority="17193" stopIfTrue="1" operator="containsText" text="Congés">
      <formula>NOT(ISERROR(SEARCH("Congés",ACJ2)))</formula>
    </cfRule>
    <cfRule type="containsText" dxfId="12350" priority="17194" stopIfTrue="1" operator="containsText" text="RTT">
      <formula>NOT(ISERROR(SEARCH("RTT",ACJ2)))</formula>
    </cfRule>
    <cfRule type="containsText" dxfId="12349" priority="17195" stopIfTrue="1" operator="containsText" text="FORMATION">
      <formula>NOT(ISERROR(SEARCH("FORMATION",ACJ2)))</formula>
    </cfRule>
    <cfRule type="containsText" dxfId="12348" priority="17196" stopIfTrue="1" operator="containsText" text="REPOS">
      <formula>NOT(ISERROR(SEARCH("REPOS",ACJ2)))</formula>
    </cfRule>
  </conditionalFormatting>
  <conditionalFormatting sqref="ACJ2">
    <cfRule type="containsText" dxfId="12347" priority="17187" stopIfTrue="1" operator="containsText" text="RECUP DEBIT">
      <formula>NOT(ISERROR(SEARCH("RECUP DEBIT",ACJ2)))</formula>
    </cfRule>
    <cfRule type="containsText" dxfId="12346" priority="17188" stopIfTrue="1" operator="containsText" text="Bonification">
      <formula>NOT(ISERROR(SEARCH("Bonification",ACJ2)))</formula>
    </cfRule>
  </conditionalFormatting>
  <conditionalFormatting sqref="ACJ2">
    <cfRule type="containsText" dxfId="12345" priority="17185" stopIfTrue="1" operator="containsText" text="BONIFICATION">
      <formula>NOT(ISERROR(SEARCH("BONIFICATION",ACJ2)))</formula>
    </cfRule>
    <cfRule type="containsText" dxfId="12344" priority="17186" stopIfTrue="1" operator="containsText" text="RECUP DEBIT">
      <formula>NOT(ISERROR(SEARCH("RECUP DEBIT",ACJ2)))</formula>
    </cfRule>
  </conditionalFormatting>
  <conditionalFormatting sqref="ACJ2">
    <cfRule type="containsText" dxfId="12343" priority="17184" stopIfTrue="1" operator="containsText" text="ENFANT MALADE">
      <formula>NOT(ISERROR(SEARCH("ENFANT MALADE",ACJ2)))</formula>
    </cfRule>
  </conditionalFormatting>
  <conditionalFormatting sqref="ACJ2">
    <cfRule type="containsText" dxfId="12342" priority="17182" stopIfTrue="1" operator="containsText" text="RECUP DEBIT">
      <formula>NOT(ISERROR(SEARCH("RECUP DEBIT",ACJ2)))</formula>
    </cfRule>
    <cfRule type="containsText" dxfId="12341" priority="17183" stopIfTrue="1" operator="containsText" text="Bonification">
      <formula>NOT(ISERROR(SEARCH("Bonification",ACJ2)))</formula>
    </cfRule>
  </conditionalFormatting>
  <conditionalFormatting sqref="ACJ2">
    <cfRule type="expression" dxfId="12340" priority="17174" stopIfTrue="1">
      <formula>WEEKDAY(ACC$1)=1</formula>
    </cfRule>
    <cfRule type="expression" dxfId="12339" priority="17175" stopIfTrue="1">
      <formula>WEEKDAY(ACC$1)=7</formula>
    </cfRule>
    <cfRule type="containsText" dxfId="12338" priority="17176" stopIfTrue="1" operator="containsText" text="Maladie">
      <formula>NOT(ISERROR(SEARCH("Maladie",ACJ2)))</formula>
    </cfRule>
    <cfRule type="endsWith" dxfId="12337" priority="17177" stopIfTrue="1" operator="endsWith" text="AT">
      <formula>RIGHT(ACJ2,LEN("AT"))="AT"</formula>
    </cfRule>
    <cfRule type="containsText" dxfId="12336" priority="17178" stopIfTrue="1" operator="containsText" text="Congés">
      <formula>NOT(ISERROR(SEARCH("Congés",ACJ2)))</formula>
    </cfRule>
    <cfRule type="containsText" dxfId="12335" priority="17179" stopIfTrue="1" operator="containsText" text="RTT">
      <formula>NOT(ISERROR(SEARCH("RTT",ACJ2)))</formula>
    </cfRule>
    <cfRule type="containsText" dxfId="12334" priority="17180" stopIfTrue="1" operator="containsText" text="REPOS">
      <formula>NOT(ISERROR(SEARCH("REPOS",ACJ2)))</formula>
    </cfRule>
    <cfRule type="containsText" dxfId="12333" priority="17181" stopIfTrue="1" operator="containsText" text="FORMATION">
      <formula>NOT(ISERROR(SEARCH("FORMATION",ACJ2)))</formula>
    </cfRule>
  </conditionalFormatting>
  <conditionalFormatting sqref="ACJ2">
    <cfRule type="expression" dxfId="12332" priority="17165" stopIfTrue="1">
      <formula>WEEKDAY(ACJ$1)=1</formula>
    </cfRule>
    <cfRule type="expression" dxfId="12331" priority="17166" stopIfTrue="1">
      <formula>WEEKDAY(ACJ$1)=7</formula>
    </cfRule>
    <cfRule type="containsText" dxfId="12330" priority="17167" stopIfTrue="1" operator="containsText" text="Maladie">
      <formula>NOT(ISERROR(SEARCH("Maladie",ACJ2)))</formula>
    </cfRule>
    <cfRule type="endsWith" dxfId="12329" priority="17168" stopIfTrue="1" operator="endsWith" text="AT">
      <formula>RIGHT(ACJ2,LEN("AT"))="AT"</formula>
    </cfRule>
    <cfRule type="containsText" dxfId="12328" priority="17169" stopIfTrue="1" operator="containsText" text="Congés">
      <formula>NOT(ISERROR(SEARCH("Congés",ACJ2)))</formula>
    </cfRule>
    <cfRule type="containsText" dxfId="12327" priority="17170" stopIfTrue="1" operator="containsText" text="RTT">
      <formula>NOT(ISERROR(SEARCH("RTT",ACJ2)))</formula>
    </cfRule>
    <cfRule type="containsText" dxfId="12326" priority="17171" stopIfTrue="1" operator="containsText" text="FORMATION">
      <formula>NOT(ISERROR(SEARCH("FORMATION",ACJ2)))</formula>
    </cfRule>
    <cfRule type="containsText" dxfId="12325" priority="17172" stopIfTrue="1" operator="containsText" text="REPOS">
      <formula>NOT(ISERROR(SEARCH("REPOS",ACJ2)))</formula>
    </cfRule>
  </conditionalFormatting>
  <conditionalFormatting sqref="ACJ2">
    <cfRule type="containsText" dxfId="12324" priority="17163" stopIfTrue="1" operator="containsText" text="RECUP DEBIT">
      <formula>NOT(ISERROR(SEARCH("RECUP DEBIT",ACJ2)))</formula>
    </cfRule>
    <cfRule type="containsText" dxfId="12323" priority="17164" stopIfTrue="1" operator="containsText" text="Bonification">
      <formula>NOT(ISERROR(SEARCH("Bonification",ACJ2)))</formula>
    </cfRule>
  </conditionalFormatting>
  <conditionalFormatting sqref="ACJ2">
    <cfRule type="containsText" dxfId="12322" priority="17161" stopIfTrue="1" operator="containsText" text="BONIFICATION">
      <formula>NOT(ISERROR(SEARCH("BONIFICATION",ACJ2)))</formula>
    </cfRule>
    <cfRule type="containsText" dxfId="12321" priority="17162" stopIfTrue="1" operator="containsText" text="RECUP DEBIT">
      <formula>NOT(ISERROR(SEARCH("RECUP DEBIT",ACJ2)))</formula>
    </cfRule>
  </conditionalFormatting>
  <conditionalFormatting sqref="ACJ2">
    <cfRule type="containsText" dxfId="12320" priority="17160" stopIfTrue="1" operator="containsText" text="ENFANT MALADE">
      <formula>NOT(ISERROR(SEARCH("ENFANT MALADE",ACJ2)))</formula>
    </cfRule>
  </conditionalFormatting>
  <conditionalFormatting sqref="ACJ2">
    <cfRule type="containsText" dxfId="12319" priority="17158" stopIfTrue="1" operator="containsText" text="RECUP DEBIT">
      <formula>NOT(ISERROR(SEARCH("RECUP DEBIT",ACJ2)))</formula>
    </cfRule>
    <cfRule type="containsText" dxfId="12318" priority="17159" stopIfTrue="1" operator="containsText" text="Bonification">
      <formula>NOT(ISERROR(SEARCH("Bonification",ACJ2)))</formula>
    </cfRule>
  </conditionalFormatting>
  <conditionalFormatting sqref="ACJ2">
    <cfRule type="expression" dxfId="12317" priority="17150" stopIfTrue="1">
      <formula>WEEKDAY(ACC$1)=1</formula>
    </cfRule>
    <cfRule type="expression" dxfId="12316" priority="17151" stopIfTrue="1">
      <formula>WEEKDAY(ACC$1)=7</formula>
    </cfRule>
    <cfRule type="containsText" dxfId="12315" priority="17152" stopIfTrue="1" operator="containsText" text="Maladie">
      <formula>NOT(ISERROR(SEARCH("Maladie",ACJ2)))</formula>
    </cfRule>
    <cfRule type="endsWith" dxfId="12314" priority="17153" stopIfTrue="1" operator="endsWith" text="AT">
      <formula>RIGHT(ACJ2,LEN("AT"))="AT"</formula>
    </cfRule>
    <cfRule type="containsText" dxfId="12313" priority="17154" stopIfTrue="1" operator="containsText" text="Congés">
      <formula>NOT(ISERROR(SEARCH("Congés",ACJ2)))</formula>
    </cfRule>
    <cfRule type="containsText" dxfId="12312" priority="17155" stopIfTrue="1" operator="containsText" text="RTT">
      <formula>NOT(ISERROR(SEARCH("RTT",ACJ2)))</formula>
    </cfRule>
    <cfRule type="containsText" dxfId="12311" priority="17156" stopIfTrue="1" operator="containsText" text="REPOS">
      <formula>NOT(ISERROR(SEARCH("REPOS",ACJ2)))</formula>
    </cfRule>
    <cfRule type="containsText" dxfId="12310" priority="17157" stopIfTrue="1" operator="containsText" text="FORMATION">
      <formula>NOT(ISERROR(SEARCH("FORMATION",ACJ2)))</formula>
    </cfRule>
  </conditionalFormatting>
  <conditionalFormatting sqref="ACJ2">
    <cfRule type="expression" dxfId="12309" priority="17142" stopIfTrue="1">
      <formula>WEEKDAY(ACJ$1)=1</formula>
    </cfRule>
    <cfRule type="expression" dxfId="12308" priority="17143" stopIfTrue="1">
      <formula>WEEKDAY(ACJ$1)=7</formula>
    </cfRule>
    <cfRule type="containsText" dxfId="12307" priority="17144" stopIfTrue="1" operator="containsText" text="Maladie">
      <formula>NOT(ISERROR(SEARCH("Maladie",ACJ2)))</formula>
    </cfRule>
    <cfRule type="endsWith" dxfId="12306" priority="17145" stopIfTrue="1" operator="endsWith" text="AT">
      <formula>RIGHT(ACJ2,LEN("AT"))="AT"</formula>
    </cfRule>
    <cfRule type="containsText" dxfId="12305" priority="17146" stopIfTrue="1" operator="containsText" text="Congés">
      <formula>NOT(ISERROR(SEARCH("Congés",ACJ2)))</formula>
    </cfRule>
    <cfRule type="containsText" dxfId="12304" priority="17147" stopIfTrue="1" operator="containsText" text="RTT">
      <formula>NOT(ISERROR(SEARCH("RTT",ACJ2)))</formula>
    </cfRule>
    <cfRule type="containsText" dxfId="12303" priority="17148" stopIfTrue="1" operator="containsText" text="FORMATION">
      <formula>NOT(ISERROR(SEARCH("FORMATION",ACJ2)))</formula>
    </cfRule>
    <cfRule type="containsText" dxfId="12302" priority="17149" stopIfTrue="1" operator="containsText" text="REPOS">
      <formula>NOT(ISERROR(SEARCH("REPOS",ACJ2)))</formula>
    </cfRule>
  </conditionalFormatting>
  <conditionalFormatting sqref="ACJ2">
    <cfRule type="containsText" dxfId="12301" priority="17140" stopIfTrue="1" operator="containsText" text="RECUP DEBIT">
      <formula>NOT(ISERROR(SEARCH("RECUP DEBIT",ACJ2)))</formula>
    </cfRule>
    <cfRule type="containsText" dxfId="12300" priority="17141" stopIfTrue="1" operator="containsText" text="Bonification">
      <formula>NOT(ISERROR(SEARCH("Bonification",ACJ2)))</formula>
    </cfRule>
  </conditionalFormatting>
  <conditionalFormatting sqref="ACJ2">
    <cfRule type="containsText" dxfId="12299" priority="17138" stopIfTrue="1" operator="containsText" text="BONIFICATION">
      <formula>NOT(ISERROR(SEARCH("BONIFICATION",ACJ2)))</formula>
    </cfRule>
    <cfRule type="containsText" dxfId="12298" priority="17139" stopIfTrue="1" operator="containsText" text="RECUP DEBIT">
      <formula>NOT(ISERROR(SEARCH("RECUP DEBIT",ACJ2)))</formula>
    </cfRule>
  </conditionalFormatting>
  <conditionalFormatting sqref="ACJ2">
    <cfRule type="containsText" dxfId="12297" priority="17137" stopIfTrue="1" operator="containsText" text="ENFANT MALADE">
      <formula>NOT(ISERROR(SEARCH("ENFANT MALADE",ACJ2)))</formula>
    </cfRule>
  </conditionalFormatting>
  <conditionalFormatting sqref="ACJ2">
    <cfRule type="containsText" dxfId="12296" priority="17135" stopIfTrue="1" operator="containsText" text="RECUP DEBIT">
      <formula>NOT(ISERROR(SEARCH("RECUP DEBIT",ACJ2)))</formula>
    </cfRule>
    <cfRule type="containsText" dxfId="12295" priority="17136" stopIfTrue="1" operator="containsText" text="Bonification">
      <formula>NOT(ISERROR(SEARCH("Bonification",ACJ2)))</formula>
    </cfRule>
  </conditionalFormatting>
  <conditionalFormatting sqref="ACJ2">
    <cfRule type="expression" dxfId="12294" priority="17127" stopIfTrue="1">
      <formula>WEEKDAY(ACC$1)=1</formula>
    </cfRule>
    <cfRule type="expression" dxfId="12293" priority="17128" stopIfTrue="1">
      <formula>WEEKDAY(ACC$1)=7</formula>
    </cfRule>
    <cfRule type="containsText" dxfId="12292" priority="17129" stopIfTrue="1" operator="containsText" text="Maladie">
      <formula>NOT(ISERROR(SEARCH("Maladie",ACJ2)))</formula>
    </cfRule>
    <cfRule type="endsWith" dxfId="12291" priority="17130" stopIfTrue="1" operator="endsWith" text="AT">
      <formula>RIGHT(ACJ2,LEN("AT"))="AT"</formula>
    </cfRule>
    <cfRule type="containsText" dxfId="12290" priority="17131" stopIfTrue="1" operator="containsText" text="Congés">
      <formula>NOT(ISERROR(SEARCH("Congés",ACJ2)))</formula>
    </cfRule>
    <cfRule type="containsText" dxfId="12289" priority="17132" stopIfTrue="1" operator="containsText" text="RTT">
      <formula>NOT(ISERROR(SEARCH("RTT",ACJ2)))</formula>
    </cfRule>
    <cfRule type="containsText" dxfId="12288" priority="17133" stopIfTrue="1" operator="containsText" text="REPOS">
      <formula>NOT(ISERROR(SEARCH("REPOS",ACJ2)))</formula>
    </cfRule>
    <cfRule type="containsText" dxfId="12287" priority="17134" stopIfTrue="1" operator="containsText" text="FORMATION">
      <formula>NOT(ISERROR(SEARCH("FORMATION",ACJ2)))</formula>
    </cfRule>
  </conditionalFormatting>
  <conditionalFormatting sqref="ACJ2">
    <cfRule type="expression" dxfId="12286" priority="17119" stopIfTrue="1">
      <formula>WEEKDAY(ACJ$1)=1</formula>
    </cfRule>
    <cfRule type="expression" dxfId="12285" priority="17120" stopIfTrue="1">
      <formula>WEEKDAY(ACJ$1)=7</formula>
    </cfRule>
    <cfRule type="containsText" dxfId="12284" priority="17121" stopIfTrue="1" operator="containsText" text="Maladie">
      <formula>NOT(ISERROR(SEARCH("Maladie",ACJ2)))</formula>
    </cfRule>
    <cfRule type="endsWith" dxfId="12283" priority="17122" stopIfTrue="1" operator="endsWith" text="AT">
      <formula>RIGHT(ACJ2,LEN("AT"))="AT"</formula>
    </cfRule>
    <cfRule type="containsText" dxfId="12282" priority="17123" stopIfTrue="1" operator="containsText" text="Congés">
      <formula>NOT(ISERROR(SEARCH("Congés",ACJ2)))</formula>
    </cfRule>
    <cfRule type="containsText" dxfId="12281" priority="17124" stopIfTrue="1" operator="containsText" text="RTT">
      <formula>NOT(ISERROR(SEARCH("RTT",ACJ2)))</formula>
    </cfRule>
    <cfRule type="containsText" dxfId="12280" priority="17125" stopIfTrue="1" operator="containsText" text="FORMATION">
      <formula>NOT(ISERROR(SEARCH("FORMATION",ACJ2)))</formula>
    </cfRule>
    <cfRule type="containsText" dxfId="12279" priority="17126" stopIfTrue="1" operator="containsText" text="REPOS">
      <formula>NOT(ISERROR(SEARCH("REPOS",ACJ2)))</formula>
    </cfRule>
  </conditionalFormatting>
  <conditionalFormatting sqref="ACJ2">
    <cfRule type="containsText" dxfId="12278" priority="17117" stopIfTrue="1" operator="containsText" text="RECUP DEBIT">
      <formula>NOT(ISERROR(SEARCH("RECUP DEBIT",ACJ2)))</formula>
    </cfRule>
    <cfRule type="containsText" dxfId="12277" priority="17118" stopIfTrue="1" operator="containsText" text="Bonification">
      <formula>NOT(ISERROR(SEARCH("Bonification",ACJ2)))</formula>
    </cfRule>
  </conditionalFormatting>
  <conditionalFormatting sqref="ACJ2">
    <cfRule type="containsText" dxfId="12276" priority="17115" stopIfTrue="1" operator="containsText" text="BONIFICATION">
      <formula>NOT(ISERROR(SEARCH("BONIFICATION",ACJ2)))</formula>
    </cfRule>
    <cfRule type="containsText" dxfId="12275" priority="17116" stopIfTrue="1" operator="containsText" text="RECUP DEBIT">
      <formula>NOT(ISERROR(SEARCH("RECUP DEBIT",ACJ2)))</formula>
    </cfRule>
  </conditionalFormatting>
  <conditionalFormatting sqref="ACJ2">
    <cfRule type="containsText" dxfId="12274" priority="17114" stopIfTrue="1" operator="containsText" text="ENFANT MALADE">
      <formula>NOT(ISERROR(SEARCH("ENFANT MALADE",ACJ2)))</formula>
    </cfRule>
  </conditionalFormatting>
  <conditionalFormatting sqref="ACJ2">
    <cfRule type="expression" dxfId="12273" priority="17106" stopIfTrue="1">
      <formula>WEEKDAY(ACC$1)=1</formula>
    </cfRule>
    <cfRule type="expression" dxfId="12272" priority="17107" stopIfTrue="1">
      <formula>WEEKDAY(ACC$1)=7</formula>
    </cfRule>
    <cfRule type="containsText" dxfId="12271" priority="17108" stopIfTrue="1" operator="containsText" text="Maladie">
      <formula>NOT(ISERROR(SEARCH("Maladie",ACJ2)))</formula>
    </cfRule>
    <cfRule type="endsWith" dxfId="12270" priority="17109" stopIfTrue="1" operator="endsWith" text="AT">
      <formula>RIGHT(ACJ2,LEN("AT"))="AT"</formula>
    </cfRule>
    <cfRule type="containsText" dxfId="12269" priority="17110" stopIfTrue="1" operator="containsText" text="Congés">
      <formula>NOT(ISERROR(SEARCH("Congés",ACJ2)))</formula>
    </cfRule>
    <cfRule type="containsText" dxfId="12268" priority="17111" stopIfTrue="1" operator="containsText" text="RTT">
      <formula>NOT(ISERROR(SEARCH("RTT",ACJ2)))</formula>
    </cfRule>
    <cfRule type="containsText" dxfId="12267" priority="17112" stopIfTrue="1" operator="containsText" text="REPOS">
      <formula>NOT(ISERROR(SEARCH("REPOS",ACJ2)))</formula>
    </cfRule>
    <cfRule type="containsText" dxfId="12266" priority="17113" stopIfTrue="1" operator="containsText" text="FORMATION">
      <formula>NOT(ISERROR(SEARCH("FORMATION",ACJ2)))</formula>
    </cfRule>
  </conditionalFormatting>
  <conditionalFormatting sqref="ACJ2">
    <cfRule type="expression" dxfId="12265" priority="17098" stopIfTrue="1">
      <formula>WEEKDAY(ACJ$1)=1</formula>
    </cfRule>
    <cfRule type="expression" dxfId="12264" priority="17099" stopIfTrue="1">
      <formula>WEEKDAY(ACJ$1)=7</formula>
    </cfRule>
    <cfRule type="containsText" dxfId="12263" priority="17100" stopIfTrue="1" operator="containsText" text="Maladie">
      <formula>NOT(ISERROR(SEARCH("Maladie",ACJ2)))</formula>
    </cfRule>
    <cfRule type="endsWith" dxfId="12262" priority="17101" stopIfTrue="1" operator="endsWith" text="AT">
      <formula>RIGHT(ACJ2,LEN("AT"))="AT"</formula>
    </cfRule>
    <cfRule type="containsText" dxfId="12261" priority="17102" stopIfTrue="1" operator="containsText" text="Congés">
      <formula>NOT(ISERROR(SEARCH("Congés",ACJ2)))</formula>
    </cfRule>
    <cfRule type="containsText" dxfId="12260" priority="17103" stopIfTrue="1" operator="containsText" text="RTT">
      <formula>NOT(ISERROR(SEARCH("RTT",ACJ2)))</formula>
    </cfRule>
    <cfRule type="containsText" dxfId="12259" priority="17104" stopIfTrue="1" operator="containsText" text="FORMATION">
      <formula>NOT(ISERROR(SEARCH("FORMATION",ACJ2)))</formula>
    </cfRule>
    <cfRule type="containsText" dxfId="12258" priority="17105" stopIfTrue="1" operator="containsText" text="REPOS">
      <formula>NOT(ISERROR(SEARCH("REPOS",ACJ2)))</formula>
    </cfRule>
  </conditionalFormatting>
  <conditionalFormatting sqref="ACJ2">
    <cfRule type="containsText" dxfId="12257" priority="17096" stopIfTrue="1" operator="containsText" text="RECUP DEBIT">
      <formula>NOT(ISERROR(SEARCH("RECUP DEBIT",ACJ2)))</formula>
    </cfRule>
    <cfRule type="containsText" dxfId="12256" priority="17097" stopIfTrue="1" operator="containsText" text="Bonification">
      <formula>NOT(ISERROR(SEARCH("Bonification",ACJ2)))</formula>
    </cfRule>
  </conditionalFormatting>
  <conditionalFormatting sqref="ACJ2">
    <cfRule type="containsText" dxfId="12255" priority="17094" stopIfTrue="1" operator="containsText" text="BONIFICATION">
      <formula>NOT(ISERROR(SEARCH("BONIFICATION",ACJ2)))</formula>
    </cfRule>
    <cfRule type="containsText" dxfId="12254" priority="17095" stopIfTrue="1" operator="containsText" text="RECUP DEBIT">
      <formula>NOT(ISERROR(SEARCH("RECUP DEBIT",ACJ2)))</formula>
    </cfRule>
  </conditionalFormatting>
  <conditionalFormatting sqref="ACJ2">
    <cfRule type="containsText" dxfId="12253" priority="17093" stopIfTrue="1" operator="containsText" text="ENFANT MALADE">
      <formula>NOT(ISERROR(SEARCH("ENFANT MALADE",ACJ2)))</formula>
    </cfRule>
  </conditionalFormatting>
  <conditionalFormatting sqref="ACJ2">
    <cfRule type="containsText" dxfId="12252" priority="17091" stopIfTrue="1" operator="containsText" text="RECUP DEBIT">
      <formula>NOT(ISERROR(SEARCH("RECUP DEBIT",ACJ2)))</formula>
    </cfRule>
    <cfRule type="containsText" dxfId="12251" priority="17092" stopIfTrue="1" operator="containsText" text="Bonification">
      <formula>NOT(ISERROR(SEARCH("Bonification",ACJ2)))</formula>
    </cfRule>
  </conditionalFormatting>
  <conditionalFormatting sqref="ACJ2">
    <cfRule type="expression" dxfId="12250" priority="17083" stopIfTrue="1">
      <formula>WEEKDAY(ACC$1)=1</formula>
    </cfRule>
    <cfRule type="expression" dxfId="12249" priority="17084" stopIfTrue="1">
      <formula>WEEKDAY(ACC$1)=7</formula>
    </cfRule>
    <cfRule type="containsText" dxfId="12248" priority="17085" stopIfTrue="1" operator="containsText" text="Maladie">
      <formula>NOT(ISERROR(SEARCH("Maladie",ACJ2)))</formula>
    </cfRule>
    <cfRule type="endsWith" dxfId="12247" priority="17086" stopIfTrue="1" operator="endsWith" text="AT">
      <formula>RIGHT(ACJ2,LEN("AT"))="AT"</formula>
    </cfRule>
    <cfRule type="containsText" dxfId="12246" priority="17087" stopIfTrue="1" operator="containsText" text="Congés">
      <formula>NOT(ISERROR(SEARCH("Congés",ACJ2)))</formula>
    </cfRule>
    <cfRule type="containsText" dxfId="12245" priority="17088" stopIfTrue="1" operator="containsText" text="RTT">
      <formula>NOT(ISERROR(SEARCH("RTT",ACJ2)))</formula>
    </cfRule>
    <cfRule type="containsText" dxfId="12244" priority="17089" stopIfTrue="1" operator="containsText" text="REPOS">
      <formula>NOT(ISERROR(SEARCH("REPOS",ACJ2)))</formula>
    </cfRule>
    <cfRule type="containsText" dxfId="12243" priority="17090" stopIfTrue="1" operator="containsText" text="FORMATION">
      <formula>NOT(ISERROR(SEARCH("FORMATION",ACJ2)))</formula>
    </cfRule>
  </conditionalFormatting>
  <conditionalFormatting sqref="ACJ2">
    <cfRule type="expression" dxfId="12242" priority="17075" stopIfTrue="1">
      <formula>WEEKDAY(ACJ$1)=1</formula>
    </cfRule>
    <cfRule type="expression" dxfId="12241" priority="17076" stopIfTrue="1">
      <formula>WEEKDAY(ACJ$1)=7</formula>
    </cfRule>
    <cfRule type="containsText" dxfId="12240" priority="17077" stopIfTrue="1" operator="containsText" text="Maladie">
      <formula>NOT(ISERROR(SEARCH("Maladie",ACJ2)))</formula>
    </cfRule>
    <cfRule type="endsWith" dxfId="12239" priority="17078" stopIfTrue="1" operator="endsWith" text="AT">
      <formula>RIGHT(ACJ2,LEN("AT"))="AT"</formula>
    </cfRule>
    <cfRule type="containsText" dxfId="12238" priority="17079" stopIfTrue="1" operator="containsText" text="Congés">
      <formula>NOT(ISERROR(SEARCH("Congés",ACJ2)))</formula>
    </cfRule>
    <cfRule type="containsText" dxfId="12237" priority="17080" stopIfTrue="1" operator="containsText" text="RTT">
      <formula>NOT(ISERROR(SEARCH("RTT",ACJ2)))</formula>
    </cfRule>
    <cfRule type="containsText" dxfId="12236" priority="17081" stopIfTrue="1" operator="containsText" text="FORMATION">
      <formula>NOT(ISERROR(SEARCH("FORMATION",ACJ2)))</formula>
    </cfRule>
    <cfRule type="containsText" dxfId="12235" priority="17082" stopIfTrue="1" operator="containsText" text="REPOS">
      <formula>NOT(ISERROR(SEARCH("REPOS",ACJ2)))</formula>
    </cfRule>
  </conditionalFormatting>
  <conditionalFormatting sqref="ACJ2">
    <cfRule type="containsText" dxfId="12234" priority="17073" stopIfTrue="1" operator="containsText" text="RECUP DEBIT">
      <formula>NOT(ISERROR(SEARCH("RECUP DEBIT",ACJ2)))</formula>
    </cfRule>
    <cfRule type="containsText" dxfId="12233" priority="17074" stopIfTrue="1" operator="containsText" text="Bonification">
      <formula>NOT(ISERROR(SEARCH("Bonification",ACJ2)))</formula>
    </cfRule>
  </conditionalFormatting>
  <conditionalFormatting sqref="ACJ2">
    <cfRule type="containsText" dxfId="12232" priority="17071" stopIfTrue="1" operator="containsText" text="BONIFICATION">
      <formula>NOT(ISERROR(SEARCH("BONIFICATION",ACJ2)))</formula>
    </cfRule>
    <cfRule type="containsText" dxfId="12231" priority="17072" stopIfTrue="1" operator="containsText" text="RECUP DEBIT">
      <formula>NOT(ISERROR(SEARCH("RECUP DEBIT",ACJ2)))</formula>
    </cfRule>
  </conditionalFormatting>
  <conditionalFormatting sqref="ACJ2">
    <cfRule type="containsText" dxfId="12230" priority="17070" stopIfTrue="1" operator="containsText" text="ENFANT MALADE">
      <formula>NOT(ISERROR(SEARCH("ENFANT MALADE",ACJ2)))</formula>
    </cfRule>
  </conditionalFormatting>
  <conditionalFormatting sqref="ACJ2">
    <cfRule type="containsText" dxfId="12229" priority="17068" stopIfTrue="1" operator="containsText" text="RECUP DEBIT">
      <formula>NOT(ISERROR(SEARCH("RECUP DEBIT",ACJ2)))</formula>
    </cfRule>
    <cfRule type="containsText" dxfId="12228" priority="17069" stopIfTrue="1" operator="containsText" text="Bonification">
      <formula>NOT(ISERROR(SEARCH("Bonification",ACJ2)))</formula>
    </cfRule>
  </conditionalFormatting>
  <conditionalFormatting sqref="ACJ2">
    <cfRule type="expression" dxfId="12227" priority="17060" stopIfTrue="1">
      <formula>WEEKDAY(ACC$1)=1</formula>
    </cfRule>
    <cfRule type="expression" dxfId="12226" priority="17061" stopIfTrue="1">
      <formula>WEEKDAY(ACC$1)=7</formula>
    </cfRule>
    <cfRule type="containsText" dxfId="12225" priority="17062" stopIfTrue="1" operator="containsText" text="Maladie">
      <formula>NOT(ISERROR(SEARCH("Maladie",ACJ2)))</formula>
    </cfRule>
    <cfRule type="endsWith" dxfId="12224" priority="17063" stopIfTrue="1" operator="endsWith" text="AT">
      <formula>RIGHT(ACJ2,LEN("AT"))="AT"</formula>
    </cfRule>
    <cfRule type="containsText" dxfId="12223" priority="17064" stopIfTrue="1" operator="containsText" text="Congés">
      <formula>NOT(ISERROR(SEARCH("Congés",ACJ2)))</formula>
    </cfRule>
    <cfRule type="containsText" dxfId="12222" priority="17065" stopIfTrue="1" operator="containsText" text="RTT">
      <formula>NOT(ISERROR(SEARCH("RTT",ACJ2)))</formula>
    </cfRule>
    <cfRule type="containsText" dxfId="12221" priority="17066" stopIfTrue="1" operator="containsText" text="REPOS">
      <formula>NOT(ISERROR(SEARCH("REPOS",ACJ2)))</formula>
    </cfRule>
    <cfRule type="containsText" dxfId="12220" priority="17067" stopIfTrue="1" operator="containsText" text="FORMATION">
      <formula>NOT(ISERROR(SEARCH("FORMATION",ACJ2)))</formula>
    </cfRule>
  </conditionalFormatting>
  <conditionalFormatting sqref="ACJ2">
    <cfRule type="expression" dxfId="12219" priority="17052" stopIfTrue="1">
      <formula>WEEKDAY(ACJ$1)=1</formula>
    </cfRule>
    <cfRule type="expression" dxfId="12218" priority="17053" stopIfTrue="1">
      <formula>WEEKDAY(ACJ$1)=7</formula>
    </cfRule>
    <cfRule type="containsText" dxfId="12217" priority="17054" stopIfTrue="1" operator="containsText" text="Maladie">
      <formula>NOT(ISERROR(SEARCH("Maladie",ACJ2)))</formula>
    </cfRule>
    <cfRule type="endsWith" dxfId="12216" priority="17055" stopIfTrue="1" operator="endsWith" text="AT">
      <formula>RIGHT(ACJ2,LEN("AT"))="AT"</formula>
    </cfRule>
    <cfRule type="containsText" dxfId="12215" priority="17056" stopIfTrue="1" operator="containsText" text="Congés">
      <formula>NOT(ISERROR(SEARCH("Congés",ACJ2)))</formula>
    </cfRule>
    <cfRule type="containsText" dxfId="12214" priority="17057" stopIfTrue="1" operator="containsText" text="RTT">
      <formula>NOT(ISERROR(SEARCH("RTT",ACJ2)))</formula>
    </cfRule>
    <cfRule type="containsText" dxfId="12213" priority="17058" stopIfTrue="1" operator="containsText" text="FORMATION">
      <formula>NOT(ISERROR(SEARCH("FORMATION",ACJ2)))</formula>
    </cfRule>
    <cfRule type="containsText" dxfId="12212" priority="17059" stopIfTrue="1" operator="containsText" text="REPOS">
      <formula>NOT(ISERROR(SEARCH("REPOS",ACJ2)))</formula>
    </cfRule>
  </conditionalFormatting>
  <conditionalFormatting sqref="ACJ2">
    <cfRule type="containsText" dxfId="12211" priority="17050" stopIfTrue="1" operator="containsText" text="RECUP DEBIT">
      <formula>NOT(ISERROR(SEARCH("RECUP DEBIT",ACJ2)))</formula>
    </cfRule>
    <cfRule type="containsText" dxfId="12210" priority="17051" stopIfTrue="1" operator="containsText" text="Bonification">
      <formula>NOT(ISERROR(SEARCH("Bonification",ACJ2)))</formula>
    </cfRule>
  </conditionalFormatting>
  <conditionalFormatting sqref="ACJ2">
    <cfRule type="containsText" dxfId="12209" priority="17048" stopIfTrue="1" operator="containsText" text="BONIFICATION">
      <formula>NOT(ISERROR(SEARCH("BONIFICATION",ACJ2)))</formula>
    </cfRule>
    <cfRule type="containsText" dxfId="12208" priority="17049" stopIfTrue="1" operator="containsText" text="RECUP DEBIT">
      <formula>NOT(ISERROR(SEARCH("RECUP DEBIT",ACJ2)))</formula>
    </cfRule>
  </conditionalFormatting>
  <conditionalFormatting sqref="ACJ2">
    <cfRule type="containsText" dxfId="12207" priority="17047" stopIfTrue="1" operator="containsText" text="ENFANT MALADE">
      <formula>NOT(ISERROR(SEARCH("ENFANT MALADE",ACJ2)))</formula>
    </cfRule>
  </conditionalFormatting>
  <conditionalFormatting sqref="ACJ2">
    <cfRule type="containsText" dxfId="12206" priority="17045" stopIfTrue="1" operator="containsText" text="RECUP DEBIT">
      <formula>NOT(ISERROR(SEARCH("RECUP DEBIT",ACJ2)))</formula>
    </cfRule>
    <cfRule type="containsText" dxfId="12205" priority="17046" stopIfTrue="1" operator="containsText" text="Bonification">
      <formula>NOT(ISERROR(SEARCH("Bonification",ACJ2)))</formula>
    </cfRule>
  </conditionalFormatting>
  <conditionalFormatting sqref="ACJ2">
    <cfRule type="expression" dxfId="12204" priority="17037" stopIfTrue="1">
      <formula>WEEKDAY(ACC$1)=1</formula>
    </cfRule>
    <cfRule type="expression" dxfId="12203" priority="17038" stopIfTrue="1">
      <formula>WEEKDAY(ACC$1)=7</formula>
    </cfRule>
    <cfRule type="containsText" dxfId="12202" priority="17039" stopIfTrue="1" operator="containsText" text="Maladie">
      <formula>NOT(ISERROR(SEARCH("Maladie",ACJ2)))</formula>
    </cfRule>
    <cfRule type="endsWith" dxfId="12201" priority="17040" stopIfTrue="1" operator="endsWith" text="AT">
      <formula>RIGHT(ACJ2,LEN("AT"))="AT"</formula>
    </cfRule>
    <cfRule type="containsText" dxfId="12200" priority="17041" stopIfTrue="1" operator="containsText" text="Congés">
      <formula>NOT(ISERROR(SEARCH("Congés",ACJ2)))</formula>
    </cfRule>
    <cfRule type="containsText" dxfId="12199" priority="17042" stopIfTrue="1" operator="containsText" text="RTT">
      <formula>NOT(ISERROR(SEARCH("RTT",ACJ2)))</formula>
    </cfRule>
    <cfRule type="containsText" dxfId="12198" priority="17043" stopIfTrue="1" operator="containsText" text="REPOS">
      <formula>NOT(ISERROR(SEARCH("REPOS",ACJ2)))</formula>
    </cfRule>
    <cfRule type="containsText" dxfId="12197" priority="17044" stopIfTrue="1" operator="containsText" text="FORMATION">
      <formula>NOT(ISERROR(SEARCH("FORMATION",ACJ2)))</formula>
    </cfRule>
  </conditionalFormatting>
  <conditionalFormatting sqref="ACJ2">
    <cfRule type="expression" dxfId="12196" priority="17028" stopIfTrue="1">
      <formula>WEEKDAY(ACJ$1)=1</formula>
    </cfRule>
    <cfRule type="expression" dxfId="12195" priority="17029" stopIfTrue="1">
      <formula>WEEKDAY(ACJ$1)=7</formula>
    </cfRule>
    <cfRule type="containsText" dxfId="12194" priority="17030" stopIfTrue="1" operator="containsText" text="Maladie">
      <formula>NOT(ISERROR(SEARCH("Maladie",ACJ2)))</formula>
    </cfRule>
    <cfRule type="endsWith" dxfId="12193" priority="17031" stopIfTrue="1" operator="endsWith" text="AT">
      <formula>RIGHT(ACJ2,LEN("AT"))="AT"</formula>
    </cfRule>
    <cfRule type="containsText" dxfId="12192" priority="17032" stopIfTrue="1" operator="containsText" text="Congés">
      <formula>NOT(ISERROR(SEARCH("Congés",ACJ2)))</formula>
    </cfRule>
    <cfRule type="containsText" dxfId="12191" priority="17033" stopIfTrue="1" operator="containsText" text="RTT">
      <formula>NOT(ISERROR(SEARCH("RTT",ACJ2)))</formula>
    </cfRule>
    <cfRule type="containsText" dxfId="12190" priority="17034" stopIfTrue="1" operator="containsText" text="FORMATION">
      <formula>NOT(ISERROR(SEARCH("FORMATION",ACJ2)))</formula>
    </cfRule>
    <cfRule type="containsText" dxfId="12189" priority="17035" stopIfTrue="1" operator="containsText" text="REPOS">
      <formula>NOT(ISERROR(SEARCH("REPOS",ACJ2)))</formula>
    </cfRule>
  </conditionalFormatting>
  <conditionalFormatting sqref="ACJ2">
    <cfRule type="containsText" dxfId="12188" priority="17026" stopIfTrue="1" operator="containsText" text="RECUP DEBIT">
      <formula>NOT(ISERROR(SEARCH("RECUP DEBIT",ACJ2)))</formula>
    </cfRule>
    <cfRule type="containsText" dxfId="12187" priority="17027" stopIfTrue="1" operator="containsText" text="Bonification">
      <formula>NOT(ISERROR(SEARCH("Bonification",ACJ2)))</formula>
    </cfRule>
  </conditionalFormatting>
  <conditionalFormatting sqref="ACJ2">
    <cfRule type="containsText" dxfId="12186" priority="17024" stopIfTrue="1" operator="containsText" text="BONIFICATION">
      <formula>NOT(ISERROR(SEARCH("BONIFICATION",ACJ2)))</formula>
    </cfRule>
    <cfRule type="containsText" dxfId="12185" priority="17025" stopIfTrue="1" operator="containsText" text="RECUP DEBIT">
      <formula>NOT(ISERROR(SEARCH("RECUP DEBIT",ACJ2)))</formula>
    </cfRule>
  </conditionalFormatting>
  <conditionalFormatting sqref="ACJ2">
    <cfRule type="containsText" dxfId="12184" priority="17023" stopIfTrue="1" operator="containsText" text="ENFANT MALADE">
      <formula>NOT(ISERROR(SEARCH("ENFANT MALADE",ACJ2)))</formula>
    </cfRule>
  </conditionalFormatting>
  <conditionalFormatting sqref="ACJ2">
    <cfRule type="containsText" dxfId="12183" priority="17021" stopIfTrue="1" operator="containsText" text="RECUP DEBIT">
      <formula>NOT(ISERROR(SEARCH("RECUP DEBIT",ACJ2)))</formula>
    </cfRule>
    <cfRule type="containsText" dxfId="12182" priority="17022" stopIfTrue="1" operator="containsText" text="Bonification">
      <formula>NOT(ISERROR(SEARCH("Bonification",ACJ2)))</formula>
    </cfRule>
  </conditionalFormatting>
  <conditionalFormatting sqref="ACJ2">
    <cfRule type="expression" dxfId="12181" priority="17013" stopIfTrue="1">
      <formula>WEEKDAY(ACC$1)=1</formula>
    </cfRule>
    <cfRule type="expression" dxfId="12180" priority="17014" stopIfTrue="1">
      <formula>WEEKDAY(ACC$1)=7</formula>
    </cfRule>
    <cfRule type="containsText" dxfId="12179" priority="17015" stopIfTrue="1" operator="containsText" text="Maladie">
      <formula>NOT(ISERROR(SEARCH("Maladie",ACJ2)))</formula>
    </cfRule>
    <cfRule type="endsWith" dxfId="12178" priority="17016" stopIfTrue="1" operator="endsWith" text="AT">
      <formula>RIGHT(ACJ2,LEN("AT"))="AT"</formula>
    </cfRule>
    <cfRule type="containsText" dxfId="12177" priority="17017" stopIfTrue="1" operator="containsText" text="Congés">
      <formula>NOT(ISERROR(SEARCH("Congés",ACJ2)))</formula>
    </cfRule>
    <cfRule type="containsText" dxfId="12176" priority="17018" stopIfTrue="1" operator="containsText" text="RTT">
      <formula>NOT(ISERROR(SEARCH("RTT",ACJ2)))</formula>
    </cfRule>
    <cfRule type="containsText" dxfId="12175" priority="17019" stopIfTrue="1" operator="containsText" text="REPOS">
      <formula>NOT(ISERROR(SEARCH("REPOS",ACJ2)))</formula>
    </cfRule>
    <cfRule type="containsText" dxfId="12174" priority="17020" stopIfTrue="1" operator="containsText" text="FORMATION">
      <formula>NOT(ISERROR(SEARCH("FORMATION",ACJ2)))</formula>
    </cfRule>
  </conditionalFormatting>
  <conditionalFormatting sqref="ACJ2">
    <cfRule type="expression" dxfId="12173" priority="17005" stopIfTrue="1">
      <formula>WEEKDAY(ACJ$1)=1</formula>
    </cfRule>
    <cfRule type="expression" dxfId="12172" priority="17006" stopIfTrue="1">
      <formula>WEEKDAY(ACJ$1)=7</formula>
    </cfRule>
    <cfRule type="containsText" dxfId="12171" priority="17007" stopIfTrue="1" operator="containsText" text="Maladie">
      <formula>NOT(ISERROR(SEARCH("Maladie",ACJ2)))</formula>
    </cfRule>
    <cfRule type="endsWith" dxfId="12170" priority="17008" stopIfTrue="1" operator="endsWith" text="AT">
      <formula>RIGHT(ACJ2,LEN("AT"))="AT"</formula>
    </cfRule>
    <cfRule type="containsText" dxfId="12169" priority="17009" stopIfTrue="1" operator="containsText" text="Congés">
      <formula>NOT(ISERROR(SEARCH("Congés",ACJ2)))</formula>
    </cfRule>
    <cfRule type="containsText" dxfId="12168" priority="17010" stopIfTrue="1" operator="containsText" text="RTT">
      <formula>NOT(ISERROR(SEARCH("RTT",ACJ2)))</formula>
    </cfRule>
    <cfRule type="containsText" dxfId="12167" priority="17011" stopIfTrue="1" operator="containsText" text="FORMATION">
      <formula>NOT(ISERROR(SEARCH("FORMATION",ACJ2)))</formula>
    </cfRule>
    <cfRule type="containsText" dxfId="12166" priority="17012" stopIfTrue="1" operator="containsText" text="REPOS">
      <formula>NOT(ISERROR(SEARCH("REPOS",ACJ2)))</formula>
    </cfRule>
  </conditionalFormatting>
  <conditionalFormatting sqref="ACJ2">
    <cfRule type="containsText" dxfId="12165" priority="17003" stopIfTrue="1" operator="containsText" text="RECUP DEBIT">
      <formula>NOT(ISERROR(SEARCH("RECUP DEBIT",ACJ2)))</formula>
    </cfRule>
    <cfRule type="containsText" dxfId="12164" priority="17004" stopIfTrue="1" operator="containsText" text="Bonification">
      <formula>NOT(ISERROR(SEARCH("Bonification",ACJ2)))</formula>
    </cfRule>
  </conditionalFormatting>
  <conditionalFormatting sqref="ACJ2">
    <cfRule type="containsText" dxfId="12163" priority="17001" stopIfTrue="1" operator="containsText" text="BONIFICATION">
      <formula>NOT(ISERROR(SEARCH("BONIFICATION",ACJ2)))</formula>
    </cfRule>
    <cfRule type="containsText" dxfId="12162" priority="17002" stopIfTrue="1" operator="containsText" text="RECUP DEBIT">
      <formula>NOT(ISERROR(SEARCH("RECUP DEBIT",ACJ2)))</formula>
    </cfRule>
  </conditionalFormatting>
  <conditionalFormatting sqref="ACJ2">
    <cfRule type="containsText" dxfId="12161" priority="17000" stopIfTrue="1" operator="containsText" text="ENFANT MALADE">
      <formula>NOT(ISERROR(SEARCH("ENFANT MALADE",ACJ2)))</formula>
    </cfRule>
  </conditionalFormatting>
  <conditionalFormatting sqref="ACJ2">
    <cfRule type="containsText" dxfId="12160" priority="16998" stopIfTrue="1" operator="containsText" text="RECUP DEBIT">
      <formula>NOT(ISERROR(SEARCH("RECUP DEBIT",ACJ2)))</formula>
    </cfRule>
    <cfRule type="containsText" dxfId="12159" priority="16999" stopIfTrue="1" operator="containsText" text="Bonification">
      <formula>NOT(ISERROR(SEARCH("Bonification",ACJ2)))</formula>
    </cfRule>
  </conditionalFormatting>
  <conditionalFormatting sqref="ACJ2">
    <cfRule type="expression" dxfId="12158" priority="16990" stopIfTrue="1">
      <formula>WEEKDAY(ACC$1)=1</formula>
    </cfRule>
    <cfRule type="expression" dxfId="12157" priority="16991" stopIfTrue="1">
      <formula>WEEKDAY(ACC$1)=7</formula>
    </cfRule>
    <cfRule type="containsText" dxfId="12156" priority="16992" stopIfTrue="1" operator="containsText" text="Maladie">
      <formula>NOT(ISERROR(SEARCH("Maladie",ACJ2)))</formula>
    </cfRule>
    <cfRule type="endsWith" dxfId="12155" priority="16993" stopIfTrue="1" operator="endsWith" text="AT">
      <formula>RIGHT(ACJ2,LEN("AT"))="AT"</formula>
    </cfRule>
    <cfRule type="containsText" dxfId="12154" priority="16994" stopIfTrue="1" operator="containsText" text="Congés">
      <formula>NOT(ISERROR(SEARCH("Congés",ACJ2)))</formula>
    </cfRule>
    <cfRule type="containsText" dxfId="12153" priority="16995" stopIfTrue="1" operator="containsText" text="RTT">
      <formula>NOT(ISERROR(SEARCH("RTT",ACJ2)))</formula>
    </cfRule>
    <cfRule type="containsText" dxfId="12152" priority="16996" stopIfTrue="1" operator="containsText" text="REPOS">
      <formula>NOT(ISERROR(SEARCH("REPOS",ACJ2)))</formula>
    </cfRule>
    <cfRule type="containsText" dxfId="12151" priority="16997" stopIfTrue="1" operator="containsText" text="FORMATION">
      <formula>NOT(ISERROR(SEARCH("FORMATION",ACJ2)))</formula>
    </cfRule>
  </conditionalFormatting>
  <conditionalFormatting sqref="ACG2">
    <cfRule type="expression" dxfId="12129" priority="16961" stopIfTrue="1">
      <formula>WEEKDAY(ACG$1)=1</formula>
    </cfRule>
    <cfRule type="expression" dxfId="12128" priority="16962" stopIfTrue="1">
      <formula>WEEKDAY(ACG$1)=7</formula>
    </cfRule>
    <cfRule type="containsText" dxfId="12127" priority="16963" stopIfTrue="1" operator="containsText" text="Maladie">
      <formula>NOT(ISERROR(SEARCH("Maladie",ACG2)))</formula>
    </cfRule>
    <cfRule type="endsWith" dxfId="12126" priority="16964" stopIfTrue="1" operator="endsWith" text="AT">
      <formula>RIGHT(ACG2,LEN("AT"))="AT"</formula>
    </cfRule>
    <cfRule type="containsText" dxfId="12125" priority="16965" stopIfTrue="1" operator="containsText" text="Congés">
      <formula>NOT(ISERROR(SEARCH("Congés",ACG2)))</formula>
    </cfRule>
    <cfRule type="containsText" dxfId="12124" priority="16966" stopIfTrue="1" operator="containsText" text="RTT">
      <formula>NOT(ISERROR(SEARCH("RTT",ACG2)))</formula>
    </cfRule>
    <cfRule type="containsText" dxfId="12123" priority="16967" stopIfTrue="1" operator="containsText" text="FORMATION">
      <formula>NOT(ISERROR(SEARCH("FORMATION",ACG2)))</formula>
    </cfRule>
    <cfRule type="containsText" dxfId="12122" priority="16968" stopIfTrue="1" operator="containsText" text="REPOS">
      <formula>NOT(ISERROR(SEARCH("REPOS",ACG2)))</formula>
    </cfRule>
  </conditionalFormatting>
  <conditionalFormatting sqref="ACG2">
    <cfRule type="containsText" dxfId="12121" priority="16959" stopIfTrue="1" operator="containsText" text="RECUP DEBIT">
      <formula>NOT(ISERROR(SEARCH("RECUP DEBIT",ACG2)))</formula>
    </cfRule>
    <cfRule type="containsText" dxfId="12120" priority="16960" stopIfTrue="1" operator="containsText" text="Bonification">
      <formula>NOT(ISERROR(SEARCH("Bonification",ACG2)))</formula>
    </cfRule>
  </conditionalFormatting>
  <conditionalFormatting sqref="ACG2">
    <cfRule type="containsText" dxfId="12119" priority="16957" stopIfTrue="1" operator="containsText" text="BONIFICATION">
      <formula>NOT(ISERROR(SEARCH("BONIFICATION",ACG2)))</formula>
    </cfRule>
    <cfRule type="containsText" dxfId="12118" priority="16958" stopIfTrue="1" operator="containsText" text="RECUP DEBIT">
      <formula>NOT(ISERROR(SEARCH("RECUP DEBIT",ACG2)))</formula>
    </cfRule>
  </conditionalFormatting>
  <conditionalFormatting sqref="ACG2">
    <cfRule type="containsText" dxfId="12117" priority="16956" stopIfTrue="1" operator="containsText" text="ENFANT MALADE">
      <formula>NOT(ISERROR(SEARCH("ENFANT MALADE",ACG2)))</formula>
    </cfRule>
  </conditionalFormatting>
  <conditionalFormatting sqref="ACG2">
    <cfRule type="expression" dxfId="12116" priority="16948" stopIfTrue="1">
      <formula>WEEKDAY(ACG$1)=1</formula>
    </cfRule>
    <cfRule type="expression" dxfId="12115" priority="16949" stopIfTrue="1">
      <formula>WEEKDAY(ACG$1)=7</formula>
    </cfRule>
    <cfRule type="containsText" dxfId="12114" priority="16950" stopIfTrue="1" operator="containsText" text="Maladie">
      <formula>NOT(ISERROR(SEARCH("Maladie",ACG2)))</formula>
    </cfRule>
    <cfRule type="endsWith" dxfId="12113" priority="16951" stopIfTrue="1" operator="endsWith" text="AT">
      <formula>RIGHT(ACG2,LEN("AT"))="AT"</formula>
    </cfRule>
    <cfRule type="containsText" dxfId="12112" priority="16952" stopIfTrue="1" operator="containsText" text="Congés">
      <formula>NOT(ISERROR(SEARCH("Congés",ACG2)))</formula>
    </cfRule>
    <cfRule type="containsText" dxfId="12111" priority="16953" stopIfTrue="1" operator="containsText" text="RTT">
      <formula>NOT(ISERROR(SEARCH("RTT",ACG2)))</formula>
    </cfRule>
    <cfRule type="containsText" dxfId="12110" priority="16954" stopIfTrue="1" operator="containsText" text="FORMATION">
      <formula>NOT(ISERROR(SEARCH("FORMATION",ACG2)))</formula>
    </cfRule>
    <cfRule type="containsText" dxfId="12109" priority="16955" stopIfTrue="1" operator="containsText" text="REPOS">
      <formula>NOT(ISERROR(SEARCH("REPOS",ACG2)))</formula>
    </cfRule>
  </conditionalFormatting>
  <conditionalFormatting sqref="ACG2">
    <cfRule type="containsText" dxfId="12108" priority="16946" stopIfTrue="1" operator="containsText" text="RECUP DEBIT">
      <formula>NOT(ISERROR(SEARCH("RECUP DEBIT",ACG2)))</formula>
    </cfRule>
    <cfRule type="containsText" dxfId="12107" priority="16947" stopIfTrue="1" operator="containsText" text="Bonification">
      <formula>NOT(ISERROR(SEARCH("Bonification",ACG2)))</formula>
    </cfRule>
  </conditionalFormatting>
  <conditionalFormatting sqref="ACG2">
    <cfRule type="expression" dxfId="12106" priority="16938" stopIfTrue="1">
      <formula>WEEKDAY(ACG$1)=1</formula>
    </cfRule>
    <cfRule type="expression" dxfId="12105" priority="16939" stopIfTrue="1">
      <formula>WEEKDAY(ACG$1)=7</formula>
    </cfRule>
    <cfRule type="containsText" dxfId="12104" priority="16940" stopIfTrue="1" operator="containsText" text="Maladie">
      <formula>NOT(ISERROR(SEARCH("Maladie",ACG2)))</formula>
    </cfRule>
    <cfRule type="endsWith" dxfId="12103" priority="16941" stopIfTrue="1" operator="endsWith" text="AT">
      <formula>RIGHT(ACG2,LEN("AT"))="AT"</formula>
    </cfRule>
    <cfRule type="containsText" dxfId="12102" priority="16942" stopIfTrue="1" operator="containsText" text="Congés">
      <formula>NOT(ISERROR(SEARCH("Congés",ACG2)))</formula>
    </cfRule>
    <cfRule type="containsText" dxfId="12101" priority="16943" stopIfTrue="1" operator="containsText" text="RTT">
      <formula>NOT(ISERROR(SEARCH("RTT",ACG2)))</formula>
    </cfRule>
    <cfRule type="containsText" dxfId="12100" priority="16944" stopIfTrue="1" operator="containsText" text="FORMATION">
      <formula>NOT(ISERROR(SEARCH("FORMATION",ACG2)))</formula>
    </cfRule>
    <cfRule type="containsText" dxfId="12099" priority="16945" stopIfTrue="1" operator="containsText" text="REPOS">
      <formula>NOT(ISERROR(SEARCH("REPOS",ACG2)))</formula>
    </cfRule>
  </conditionalFormatting>
  <conditionalFormatting sqref="ACG2">
    <cfRule type="containsText" dxfId="12098" priority="16936" stopIfTrue="1" operator="containsText" text="RECUP DEBIT">
      <formula>NOT(ISERROR(SEARCH("RECUP DEBIT",ACG2)))</formula>
    </cfRule>
    <cfRule type="containsText" dxfId="12097" priority="16937" stopIfTrue="1" operator="containsText" text="Bonification">
      <formula>NOT(ISERROR(SEARCH("Bonification",ACG2)))</formula>
    </cfRule>
  </conditionalFormatting>
  <conditionalFormatting sqref="ACG2">
    <cfRule type="expression" dxfId="12096" priority="16928" stopIfTrue="1">
      <formula>WEEKDAY(ACG$1)=1</formula>
    </cfRule>
    <cfRule type="expression" dxfId="12095" priority="16929" stopIfTrue="1">
      <formula>WEEKDAY(ACG$1)=7</formula>
    </cfRule>
    <cfRule type="containsText" dxfId="12094" priority="16930" stopIfTrue="1" operator="containsText" text="Maladie">
      <formula>NOT(ISERROR(SEARCH("Maladie",ACG2)))</formula>
    </cfRule>
    <cfRule type="endsWith" dxfId="12093" priority="16931" stopIfTrue="1" operator="endsWith" text="AT">
      <formula>RIGHT(ACG2,LEN("AT"))="AT"</formula>
    </cfRule>
    <cfRule type="containsText" dxfId="12092" priority="16932" stopIfTrue="1" operator="containsText" text="Congés">
      <formula>NOT(ISERROR(SEARCH("Congés",ACG2)))</formula>
    </cfRule>
    <cfRule type="containsText" dxfId="12091" priority="16933" stopIfTrue="1" operator="containsText" text="RTT">
      <formula>NOT(ISERROR(SEARCH("RTT",ACG2)))</formula>
    </cfRule>
    <cfRule type="containsText" dxfId="12090" priority="16934" stopIfTrue="1" operator="containsText" text="FORMATION">
      <formula>NOT(ISERROR(SEARCH("FORMATION",ACG2)))</formula>
    </cfRule>
    <cfRule type="containsText" dxfId="12089" priority="16935" stopIfTrue="1" operator="containsText" text="REPOS">
      <formula>NOT(ISERROR(SEARCH("REPOS",ACG2)))</formula>
    </cfRule>
  </conditionalFormatting>
  <conditionalFormatting sqref="ACG2">
    <cfRule type="containsText" dxfId="12088" priority="16926" stopIfTrue="1" operator="containsText" text="RECUP DEBIT">
      <formula>NOT(ISERROR(SEARCH("RECUP DEBIT",ACG2)))</formula>
    </cfRule>
    <cfRule type="containsText" dxfId="12087" priority="16927" stopIfTrue="1" operator="containsText" text="Bonification">
      <formula>NOT(ISERROR(SEARCH("Bonification",ACG2)))</formula>
    </cfRule>
  </conditionalFormatting>
  <conditionalFormatting sqref="ACG2">
    <cfRule type="expression" dxfId="12086" priority="16918" stopIfTrue="1">
      <formula>WEEKDAY(ACG$1)=1</formula>
    </cfRule>
    <cfRule type="expression" dxfId="12085" priority="16919" stopIfTrue="1">
      <formula>WEEKDAY(ACG$1)=7</formula>
    </cfRule>
    <cfRule type="containsText" dxfId="12084" priority="16920" stopIfTrue="1" operator="containsText" text="Maladie">
      <formula>NOT(ISERROR(SEARCH("Maladie",ACG2)))</formula>
    </cfRule>
    <cfRule type="endsWith" dxfId="12083" priority="16921" stopIfTrue="1" operator="endsWith" text="AT">
      <formula>RIGHT(ACG2,LEN("AT"))="AT"</formula>
    </cfRule>
    <cfRule type="containsText" dxfId="12082" priority="16922" stopIfTrue="1" operator="containsText" text="Congés">
      <formula>NOT(ISERROR(SEARCH("Congés",ACG2)))</formula>
    </cfRule>
    <cfRule type="containsText" dxfId="12081" priority="16923" stopIfTrue="1" operator="containsText" text="RTT">
      <formula>NOT(ISERROR(SEARCH("RTT",ACG2)))</formula>
    </cfRule>
    <cfRule type="containsText" dxfId="12080" priority="16924" stopIfTrue="1" operator="containsText" text="FORMATION">
      <formula>NOT(ISERROR(SEARCH("FORMATION",ACG2)))</formula>
    </cfRule>
    <cfRule type="containsText" dxfId="12079" priority="16925" stopIfTrue="1" operator="containsText" text="REPOS">
      <formula>NOT(ISERROR(SEARCH("REPOS",ACG2)))</formula>
    </cfRule>
  </conditionalFormatting>
  <conditionalFormatting sqref="ACG2">
    <cfRule type="containsText" dxfId="12078" priority="16916" stopIfTrue="1" operator="containsText" text="RECUP DEBIT">
      <formula>NOT(ISERROR(SEARCH("RECUP DEBIT",ACG2)))</formula>
    </cfRule>
    <cfRule type="containsText" dxfId="12077" priority="16917" stopIfTrue="1" operator="containsText" text="Bonification">
      <formula>NOT(ISERROR(SEARCH("Bonification",ACG2)))</formula>
    </cfRule>
  </conditionalFormatting>
  <conditionalFormatting sqref="ACG2">
    <cfRule type="containsText" dxfId="12076" priority="16914" stopIfTrue="1" operator="containsText" text="BONIFICATION">
      <formula>NOT(ISERROR(SEARCH("BONIFICATION",ACG2)))</formula>
    </cfRule>
    <cfRule type="containsText" dxfId="12075" priority="16915" stopIfTrue="1" operator="containsText" text="RECUP DEBIT">
      <formula>NOT(ISERROR(SEARCH("RECUP DEBIT",ACG2)))</formula>
    </cfRule>
  </conditionalFormatting>
  <conditionalFormatting sqref="ACG2">
    <cfRule type="containsText" dxfId="12074" priority="16913" stopIfTrue="1" operator="containsText" text="ENFANT MALADE">
      <formula>NOT(ISERROR(SEARCH("ENFANT MALADE",ACG2)))</formula>
    </cfRule>
  </conditionalFormatting>
  <conditionalFormatting sqref="ACG2">
    <cfRule type="expression" dxfId="12073" priority="16905" stopIfTrue="1">
      <formula>WEEKDAY(ACG$1)=1</formula>
    </cfRule>
    <cfRule type="expression" dxfId="12072" priority="16906" stopIfTrue="1">
      <formula>WEEKDAY(ACG$1)=7</formula>
    </cfRule>
    <cfRule type="containsText" dxfId="12071" priority="16907" stopIfTrue="1" operator="containsText" text="Maladie">
      <formula>NOT(ISERROR(SEARCH("Maladie",ACG2)))</formula>
    </cfRule>
    <cfRule type="endsWith" dxfId="12070" priority="16908" stopIfTrue="1" operator="endsWith" text="AT">
      <formula>RIGHT(ACG2,LEN("AT"))="AT"</formula>
    </cfRule>
    <cfRule type="containsText" dxfId="12069" priority="16909" stopIfTrue="1" operator="containsText" text="Congés">
      <formula>NOT(ISERROR(SEARCH("Congés",ACG2)))</formula>
    </cfRule>
    <cfRule type="containsText" dxfId="12068" priority="16910" stopIfTrue="1" operator="containsText" text="RTT">
      <formula>NOT(ISERROR(SEARCH("RTT",ACG2)))</formula>
    </cfRule>
    <cfRule type="containsText" dxfId="12067" priority="16911" stopIfTrue="1" operator="containsText" text="FORMATION">
      <formula>NOT(ISERROR(SEARCH("FORMATION",ACG2)))</formula>
    </cfRule>
    <cfRule type="containsText" dxfId="12066" priority="16912" stopIfTrue="1" operator="containsText" text="REPOS">
      <formula>NOT(ISERROR(SEARCH("REPOS",ACG2)))</formula>
    </cfRule>
  </conditionalFormatting>
  <conditionalFormatting sqref="ACG2">
    <cfRule type="containsText" dxfId="12065" priority="16903" stopIfTrue="1" operator="containsText" text="RECUP DEBIT">
      <formula>NOT(ISERROR(SEARCH("RECUP DEBIT",ACG2)))</formula>
    </cfRule>
    <cfRule type="containsText" dxfId="12064" priority="16904" stopIfTrue="1" operator="containsText" text="Bonification">
      <formula>NOT(ISERROR(SEARCH("Bonification",ACG2)))</formula>
    </cfRule>
  </conditionalFormatting>
  <conditionalFormatting sqref="ACG2">
    <cfRule type="expression" dxfId="12063" priority="16895" stopIfTrue="1">
      <formula>WEEKDAY(ACG$1)=1</formula>
    </cfRule>
    <cfRule type="expression" dxfId="12062" priority="16896" stopIfTrue="1">
      <formula>WEEKDAY(ACG$1)=7</formula>
    </cfRule>
    <cfRule type="containsText" dxfId="12061" priority="16897" stopIfTrue="1" operator="containsText" text="Maladie">
      <formula>NOT(ISERROR(SEARCH("Maladie",ACG2)))</formula>
    </cfRule>
    <cfRule type="endsWith" dxfId="12060" priority="16898" stopIfTrue="1" operator="endsWith" text="AT">
      <formula>RIGHT(ACG2,LEN("AT"))="AT"</formula>
    </cfRule>
    <cfRule type="containsText" dxfId="12059" priority="16899" stopIfTrue="1" operator="containsText" text="Congés">
      <formula>NOT(ISERROR(SEARCH("Congés",ACG2)))</formula>
    </cfRule>
    <cfRule type="containsText" dxfId="12058" priority="16900" stopIfTrue="1" operator="containsText" text="RTT">
      <formula>NOT(ISERROR(SEARCH("RTT",ACG2)))</formula>
    </cfRule>
    <cfRule type="containsText" dxfId="12057" priority="16901" stopIfTrue="1" operator="containsText" text="FORMATION">
      <formula>NOT(ISERROR(SEARCH("FORMATION",ACG2)))</formula>
    </cfRule>
    <cfRule type="containsText" dxfId="12056" priority="16902" stopIfTrue="1" operator="containsText" text="REPOS">
      <formula>NOT(ISERROR(SEARCH("REPOS",ACG2)))</formula>
    </cfRule>
  </conditionalFormatting>
  <conditionalFormatting sqref="ACG2">
    <cfRule type="containsText" dxfId="12055" priority="16893" stopIfTrue="1" operator="containsText" text="RECUP DEBIT">
      <formula>NOT(ISERROR(SEARCH("RECUP DEBIT",ACG2)))</formula>
    </cfRule>
    <cfRule type="containsText" dxfId="12054" priority="16894" stopIfTrue="1" operator="containsText" text="Bonification">
      <formula>NOT(ISERROR(SEARCH("Bonification",ACG2)))</formula>
    </cfRule>
  </conditionalFormatting>
  <conditionalFormatting sqref="ACG2">
    <cfRule type="expression" dxfId="12053" priority="16885" stopIfTrue="1">
      <formula>WEEKDAY(ACG$1)=1</formula>
    </cfRule>
    <cfRule type="expression" dxfId="12052" priority="16886" stopIfTrue="1">
      <formula>WEEKDAY(ACG$1)=7</formula>
    </cfRule>
    <cfRule type="containsText" dxfId="12051" priority="16887" stopIfTrue="1" operator="containsText" text="Maladie">
      <formula>NOT(ISERROR(SEARCH("Maladie",ACG2)))</formula>
    </cfRule>
    <cfRule type="endsWith" dxfId="12050" priority="16888" stopIfTrue="1" operator="endsWith" text="AT">
      <formula>RIGHT(ACG2,LEN("AT"))="AT"</formula>
    </cfRule>
    <cfRule type="containsText" dxfId="12049" priority="16889" stopIfTrue="1" operator="containsText" text="Congés">
      <formula>NOT(ISERROR(SEARCH("Congés",ACG2)))</formula>
    </cfRule>
    <cfRule type="containsText" dxfId="12048" priority="16890" stopIfTrue="1" operator="containsText" text="RTT">
      <formula>NOT(ISERROR(SEARCH("RTT",ACG2)))</formula>
    </cfRule>
    <cfRule type="containsText" dxfId="12047" priority="16891" stopIfTrue="1" operator="containsText" text="FORMATION">
      <formula>NOT(ISERROR(SEARCH("FORMATION",ACG2)))</formula>
    </cfRule>
    <cfRule type="containsText" dxfId="12046" priority="16892" stopIfTrue="1" operator="containsText" text="REPOS">
      <formula>NOT(ISERROR(SEARCH("REPOS",ACG2)))</formula>
    </cfRule>
  </conditionalFormatting>
  <conditionalFormatting sqref="ACG2">
    <cfRule type="containsText" dxfId="12045" priority="16883" stopIfTrue="1" operator="containsText" text="RECUP DEBIT">
      <formula>NOT(ISERROR(SEARCH("RECUP DEBIT",ACG2)))</formula>
    </cfRule>
    <cfRule type="containsText" dxfId="12044" priority="16884" stopIfTrue="1" operator="containsText" text="Bonification">
      <formula>NOT(ISERROR(SEARCH("Bonification",ACG2)))</formula>
    </cfRule>
  </conditionalFormatting>
  <conditionalFormatting sqref="ACI2">
    <cfRule type="expression" dxfId="12023" priority="16855" stopIfTrue="1">
      <formula>WEEKDAY(ACI$1)=1</formula>
    </cfRule>
    <cfRule type="expression" dxfId="12022" priority="16856" stopIfTrue="1">
      <formula>WEEKDAY(ACI$1)=7</formula>
    </cfRule>
    <cfRule type="containsText" dxfId="12021" priority="16857" stopIfTrue="1" operator="containsText" text="Maladie">
      <formula>NOT(ISERROR(SEARCH("Maladie",ACI2)))</formula>
    </cfRule>
    <cfRule type="endsWith" dxfId="12020" priority="16858" stopIfTrue="1" operator="endsWith" text="AT">
      <formula>RIGHT(ACI2,LEN("AT"))="AT"</formula>
    </cfRule>
    <cfRule type="containsText" dxfId="12019" priority="16859" stopIfTrue="1" operator="containsText" text="Congés">
      <formula>NOT(ISERROR(SEARCH("Congés",ACI2)))</formula>
    </cfRule>
    <cfRule type="containsText" dxfId="12018" priority="16860" stopIfTrue="1" operator="containsText" text="RTT">
      <formula>NOT(ISERROR(SEARCH("RTT",ACI2)))</formula>
    </cfRule>
    <cfRule type="containsText" dxfId="12017" priority="16861" stopIfTrue="1" operator="containsText" text="FORMATION">
      <formula>NOT(ISERROR(SEARCH("FORMATION",ACI2)))</formula>
    </cfRule>
    <cfRule type="containsText" dxfId="12016" priority="16862" stopIfTrue="1" operator="containsText" text="REPOS">
      <formula>NOT(ISERROR(SEARCH("REPOS",ACI2)))</formula>
    </cfRule>
  </conditionalFormatting>
  <conditionalFormatting sqref="ACI2">
    <cfRule type="containsText" dxfId="12015" priority="16853" stopIfTrue="1" operator="containsText" text="RECUP DEBIT">
      <formula>NOT(ISERROR(SEARCH("RECUP DEBIT",ACI2)))</formula>
    </cfRule>
    <cfRule type="containsText" dxfId="12014" priority="16854" stopIfTrue="1" operator="containsText" text="Bonification">
      <formula>NOT(ISERROR(SEARCH("Bonification",ACI2)))</formula>
    </cfRule>
  </conditionalFormatting>
  <conditionalFormatting sqref="ACI2">
    <cfRule type="containsText" dxfId="12013" priority="16851" stopIfTrue="1" operator="containsText" text="BONIFICATION">
      <formula>NOT(ISERROR(SEARCH("BONIFICATION",ACI2)))</formula>
    </cfRule>
    <cfRule type="containsText" dxfId="12012" priority="16852" stopIfTrue="1" operator="containsText" text="RECUP DEBIT">
      <formula>NOT(ISERROR(SEARCH("RECUP DEBIT",ACI2)))</formula>
    </cfRule>
  </conditionalFormatting>
  <conditionalFormatting sqref="ACI2">
    <cfRule type="containsText" dxfId="12011" priority="16850" stopIfTrue="1" operator="containsText" text="ENFANT MALADE">
      <formula>NOT(ISERROR(SEARCH("ENFANT MALADE",ACI2)))</formula>
    </cfRule>
  </conditionalFormatting>
  <conditionalFormatting sqref="ACI2">
    <cfRule type="expression" dxfId="12010" priority="16842" stopIfTrue="1">
      <formula>WEEKDAY(ACI$1)=1</formula>
    </cfRule>
    <cfRule type="expression" dxfId="12009" priority="16843" stopIfTrue="1">
      <formula>WEEKDAY(ACI$1)=7</formula>
    </cfRule>
    <cfRule type="containsText" dxfId="12008" priority="16844" stopIfTrue="1" operator="containsText" text="Maladie">
      <formula>NOT(ISERROR(SEARCH("Maladie",ACI2)))</formula>
    </cfRule>
    <cfRule type="endsWith" dxfId="12007" priority="16845" stopIfTrue="1" operator="endsWith" text="AT">
      <formula>RIGHT(ACI2,LEN("AT"))="AT"</formula>
    </cfRule>
    <cfRule type="containsText" dxfId="12006" priority="16846" stopIfTrue="1" operator="containsText" text="Congés">
      <formula>NOT(ISERROR(SEARCH("Congés",ACI2)))</formula>
    </cfRule>
    <cfRule type="containsText" dxfId="12005" priority="16847" stopIfTrue="1" operator="containsText" text="RTT">
      <formula>NOT(ISERROR(SEARCH("RTT",ACI2)))</formula>
    </cfRule>
    <cfRule type="containsText" dxfId="12004" priority="16848" stopIfTrue="1" operator="containsText" text="FORMATION">
      <formula>NOT(ISERROR(SEARCH("FORMATION",ACI2)))</formula>
    </cfRule>
    <cfRule type="containsText" dxfId="12003" priority="16849" stopIfTrue="1" operator="containsText" text="REPOS">
      <formula>NOT(ISERROR(SEARCH("REPOS",ACI2)))</formula>
    </cfRule>
  </conditionalFormatting>
  <conditionalFormatting sqref="ACI2">
    <cfRule type="containsText" dxfId="12002" priority="16840" stopIfTrue="1" operator="containsText" text="RECUP DEBIT">
      <formula>NOT(ISERROR(SEARCH("RECUP DEBIT",ACI2)))</formula>
    </cfRule>
    <cfRule type="containsText" dxfId="12001" priority="16841" stopIfTrue="1" operator="containsText" text="Bonification">
      <formula>NOT(ISERROR(SEARCH("Bonification",ACI2)))</formula>
    </cfRule>
  </conditionalFormatting>
  <conditionalFormatting sqref="ACI2">
    <cfRule type="expression" dxfId="12000" priority="16832" stopIfTrue="1">
      <formula>WEEKDAY(ACI$1)=1</formula>
    </cfRule>
    <cfRule type="expression" dxfId="11999" priority="16833" stopIfTrue="1">
      <formula>WEEKDAY(ACI$1)=7</formula>
    </cfRule>
    <cfRule type="containsText" dxfId="11998" priority="16834" stopIfTrue="1" operator="containsText" text="Maladie">
      <formula>NOT(ISERROR(SEARCH("Maladie",ACI2)))</formula>
    </cfRule>
    <cfRule type="endsWith" dxfId="11997" priority="16835" stopIfTrue="1" operator="endsWith" text="AT">
      <formula>RIGHT(ACI2,LEN("AT"))="AT"</formula>
    </cfRule>
    <cfRule type="containsText" dxfId="11996" priority="16836" stopIfTrue="1" operator="containsText" text="Congés">
      <formula>NOT(ISERROR(SEARCH("Congés",ACI2)))</formula>
    </cfRule>
    <cfRule type="containsText" dxfId="11995" priority="16837" stopIfTrue="1" operator="containsText" text="RTT">
      <formula>NOT(ISERROR(SEARCH("RTT",ACI2)))</formula>
    </cfRule>
    <cfRule type="containsText" dxfId="11994" priority="16838" stopIfTrue="1" operator="containsText" text="FORMATION">
      <formula>NOT(ISERROR(SEARCH("FORMATION",ACI2)))</formula>
    </cfRule>
    <cfRule type="containsText" dxfId="11993" priority="16839" stopIfTrue="1" operator="containsText" text="REPOS">
      <formula>NOT(ISERROR(SEARCH("REPOS",ACI2)))</formula>
    </cfRule>
  </conditionalFormatting>
  <conditionalFormatting sqref="ACI2">
    <cfRule type="containsText" dxfId="11992" priority="16830" stopIfTrue="1" operator="containsText" text="RECUP DEBIT">
      <formula>NOT(ISERROR(SEARCH("RECUP DEBIT",ACI2)))</formula>
    </cfRule>
    <cfRule type="containsText" dxfId="11991" priority="16831" stopIfTrue="1" operator="containsText" text="Bonification">
      <formula>NOT(ISERROR(SEARCH("Bonification",ACI2)))</formula>
    </cfRule>
  </conditionalFormatting>
  <conditionalFormatting sqref="ACI2">
    <cfRule type="expression" dxfId="11990" priority="16822" stopIfTrue="1">
      <formula>WEEKDAY(ACI$1)=1</formula>
    </cfRule>
    <cfRule type="expression" dxfId="11989" priority="16823" stopIfTrue="1">
      <formula>WEEKDAY(ACI$1)=7</formula>
    </cfRule>
    <cfRule type="containsText" dxfId="11988" priority="16824" stopIfTrue="1" operator="containsText" text="Maladie">
      <formula>NOT(ISERROR(SEARCH("Maladie",ACI2)))</formula>
    </cfRule>
    <cfRule type="endsWith" dxfId="11987" priority="16825" stopIfTrue="1" operator="endsWith" text="AT">
      <formula>RIGHT(ACI2,LEN("AT"))="AT"</formula>
    </cfRule>
    <cfRule type="containsText" dxfId="11986" priority="16826" stopIfTrue="1" operator="containsText" text="Congés">
      <formula>NOT(ISERROR(SEARCH("Congés",ACI2)))</formula>
    </cfRule>
    <cfRule type="containsText" dxfId="11985" priority="16827" stopIfTrue="1" operator="containsText" text="RTT">
      <formula>NOT(ISERROR(SEARCH("RTT",ACI2)))</formula>
    </cfRule>
    <cfRule type="containsText" dxfId="11984" priority="16828" stopIfTrue="1" operator="containsText" text="FORMATION">
      <formula>NOT(ISERROR(SEARCH("FORMATION",ACI2)))</formula>
    </cfRule>
    <cfRule type="containsText" dxfId="11983" priority="16829" stopIfTrue="1" operator="containsText" text="REPOS">
      <formula>NOT(ISERROR(SEARCH("REPOS",ACI2)))</formula>
    </cfRule>
  </conditionalFormatting>
  <conditionalFormatting sqref="ACI2">
    <cfRule type="containsText" dxfId="11982" priority="16820" stopIfTrue="1" operator="containsText" text="RECUP DEBIT">
      <formula>NOT(ISERROR(SEARCH("RECUP DEBIT",ACI2)))</formula>
    </cfRule>
    <cfRule type="containsText" dxfId="11981" priority="16821" stopIfTrue="1" operator="containsText" text="Bonification">
      <formula>NOT(ISERROR(SEARCH("Bonification",ACI2)))</formula>
    </cfRule>
  </conditionalFormatting>
  <conditionalFormatting sqref="ACI2">
    <cfRule type="expression" dxfId="11980" priority="16812" stopIfTrue="1">
      <formula>WEEKDAY(ACI$1)=1</formula>
    </cfRule>
    <cfRule type="expression" dxfId="11979" priority="16813" stopIfTrue="1">
      <formula>WEEKDAY(ACI$1)=7</formula>
    </cfRule>
    <cfRule type="containsText" dxfId="11978" priority="16814" stopIfTrue="1" operator="containsText" text="Maladie">
      <formula>NOT(ISERROR(SEARCH("Maladie",ACI2)))</formula>
    </cfRule>
    <cfRule type="endsWith" dxfId="11977" priority="16815" stopIfTrue="1" operator="endsWith" text="AT">
      <formula>RIGHT(ACI2,LEN("AT"))="AT"</formula>
    </cfRule>
    <cfRule type="containsText" dxfId="11976" priority="16816" stopIfTrue="1" operator="containsText" text="Congés">
      <formula>NOT(ISERROR(SEARCH("Congés",ACI2)))</formula>
    </cfRule>
    <cfRule type="containsText" dxfId="11975" priority="16817" stopIfTrue="1" operator="containsText" text="RTT">
      <formula>NOT(ISERROR(SEARCH("RTT",ACI2)))</formula>
    </cfRule>
    <cfRule type="containsText" dxfId="11974" priority="16818" stopIfTrue="1" operator="containsText" text="FORMATION">
      <formula>NOT(ISERROR(SEARCH("FORMATION",ACI2)))</formula>
    </cfRule>
    <cfRule type="containsText" dxfId="11973" priority="16819" stopIfTrue="1" operator="containsText" text="REPOS">
      <formula>NOT(ISERROR(SEARCH("REPOS",ACI2)))</formula>
    </cfRule>
  </conditionalFormatting>
  <conditionalFormatting sqref="ACI2">
    <cfRule type="containsText" dxfId="11972" priority="16810" stopIfTrue="1" operator="containsText" text="RECUP DEBIT">
      <formula>NOT(ISERROR(SEARCH("RECUP DEBIT",ACI2)))</formula>
    </cfRule>
    <cfRule type="containsText" dxfId="11971" priority="16811" stopIfTrue="1" operator="containsText" text="Bonification">
      <formula>NOT(ISERROR(SEARCH("Bonification",ACI2)))</formula>
    </cfRule>
  </conditionalFormatting>
  <conditionalFormatting sqref="ACI2">
    <cfRule type="containsText" dxfId="11970" priority="16808" stopIfTrue="1" operator="containsText" text="BONIFICATION">
      <formula>NOT(ISERROR(SEARCH("BONIFICATION",ACI2)))</formula>
    </cfRule>
    <cfRule type="containsText" dxfId="11969" priority="16809" stopIfTrue="1" operator="containsText" text="RECUP DEBIT">
      <formula>NOT(ISERROR(SEARCH("RECUP DEBIT",ACI2)))</formula>
    </cfRule>
  </conditionalFormatting>
  <conditionalFormatting sqref="ACI2">
    <cfRule type="containsText" dxfId="11968" priority="16807" stopIfTrue="1" operator="containsText" text="ENFANT MALADE">
      <formula>NOT(ISERROR(SEARCH("ENFANT MALADE",ACI2)))</formula>
    </cfRule>
  </conditionalFormatting>
  <conditionalFormatting sqref="ACI2">
    <cfRule type="expression" dxfId="11967" priority="16799" stopIfTrue="1">
      <formula>WEEKDAY(ACI$1)=1</formula>
    </cfRule>
    <cfRule type="expression" dxfId="11966" priority="16800" stopIfTrue="1">
      <formula>WEEKDAY(ACI$1)=7</formula>
    </cfRule>
    <cfRule type="containsText" dxfId="11965" priority="16801" stopIfTrue="1" operator="containsText" text="Maladie">
      <formula>NOT(ISERROR(SEARCH("Maladie",ACI2)))</formula>
    </cfRule>
    <cfRule type="endsWith" dxfId="11964" priority="16802" stopIfTrue="1" operator="endsWith" text="AT">
      <formula>RIGHT(ACI2,LEN("AT"))="AT"</formula>
    </cfRule>
    <cfRule type="containsText" dxfId="11963" priority="16803" stopIfTrue="1" operator="containsText" text="Congés">
      <formula>NOT(ISERROR(SEARCH("Congés",ACI2)))</formula>
    </cfRule>
    <cfRule type="containsText" dxfId="11962" priority="16804" stopIfTrue="1" operator="containsText" text="RTT">
      <formula>NOT(ISERROR(SEARCH("RTT",ACI2)))</formula>
    </cfRule>
    <cfRule type="containsText" dxfId="11961" priority="16805" stopIfTrue="1" operator="containsText" text="FORMATION">
      <formula>NOT(ISERROR(SEARCH("FORMATION",ACI2)))</formula>
    </cfRule>
    <cfRule type="containsText" dxfId="11960" priority="16806" stopIfTrue="1" operator="containsText" text="REPOS">
      <formula>NOT(ISERROR(SEARCH("REPOS",ACI2)))</formula>
    </cfRule>
  </conditionalFormatting>
  <conditionalFormatting sqref="ACI2">
    <cfRule type="containsText" dxfId="11959" priority="16797" stopIfTrue="1" operator="containsText" text="RECUP DEBIT">
      <formula>NOT(ISERROR(SEARCH("RECUP DEBIT",ACI2)))</formula>
    </cfRule>
    <cfRule type="containsText" dxfId="11958" priority="16798" stopIfTrue="1" operator="containsText" text="Bonification">
      <formula>NOT(ISERROR(SEARCH("Bonification",ACI2)))</formula>
    </cfRule>
  </conditionalFormatting>
  <conditionalFormatting sqref="ACI2">
    <cfRule type="expression" dxfId="11957" priority="16789" stopIfTrue="1">
      <formula>WEEKDAY(ACI$1)=1</formula>
    </cfRule>
    <cfRule type="expression" dxfId="11956" priority="16790" stopIfTrue="1">
      <formula>WEEKDAY(ACI$1)=7</formula>
    </cfRule>
    <cfRule type="containsText" dxfId="11955" priority="16791" stopIfTrue="1" operator="containsText" text="Maladie">
      <formula>NOT(ISERROR(SEARCH("Maladie",ACI2)))</formula>
    </cfRule>
    <cfRule type="endsWith" dxfId="11954" priority="16792" stopIfTrue="1" operator="endsWith" text="AT">
      <formula>RIGHT(ACI2,LEN("AT"))="AT"</formula>
    </cfRule>
    <cfRule type="containsText" dxfId="11953" priority="16793" stopIfTrue="1" operator="containsText" text="Congés">
      <formula>NOT(ISERROR(SEARCH("Congés",ACI2)))</formula>
    </cfRule>
    <cfRule type="containsText" dxfId="11952" priority="16794" stopIfTrue="1" operator="containsText" text="RTT">
      <formula>NOT(ISERROR(SEARCH("RTT",ACI2)))</formula>
    </cfRule>
    <cfRule type="containsText" dxfId="11951" priority="16795" stopIfTrue="1" operator="containsText" text="FORMATION">
      <formula>NOT(ISERROR(SEARCH("FORMATION",ACI2)))</formula>
    </cfRule>
    <cfRule type="containsText" dxfId="11950" priority="16796" stopIfTrue="1" operator="containsText" text="REPOS">
      <formula>NOT(ISERROR(SEARCH("REPOS",ACI2)))</formula>
    </cfRule>
  </conditionalFormatting>
  <conditionalFormatting sqref="ACI2">
    <cfRule type="containsText" dxfId="11949" priority="16787" stopIfTrue="1" operator="containsText" text="RECUP DEBIT">
      <formula>NOT(ISERROR(SEARCH("RECUP DEBIT",ACI2)))</formula>
    </cfRule>
    <cfRule type="containsText" dxfId="11948" priority="16788" stopIfTrue="1" operator="containsText" text="Bonification">
      <formula>NOT(ISERROR(SEARCH("Bonification",ACI2)))</formula>
    </cfRule>
  </conditionalFormatting>
  <conditionalFormatting sqref="ACI2">
    <cfRule type="expression" dxfId="11947" priority="16779" stopIfTrue="1">
      <formula>WEEKDAY(ACI$1)=1</formula>
    </cfRule>
    <cfRule type="expression" dxfId="11946" priority="16780" stopIfTrue="1">
      <formula>WEEKDAY(ACI$1)=7</formula>
    </cfRule>
    <cfRule type="containsText" dxfId="11945" priority="16781" stopIfTrue="1" operator="containsText" text="Maladie">
      <formula>NOT(ISERROR(SEARCH("Maladie",ACI2)))</formula>
    </cfRule>
    <cfRule type="endsWith" dxfId="11944" priority="16782" stopIfTrue="1" operator="endsWith" text="AT">
      <formula>RIGHT(ACI2,LEN("AT"))="AT"</formula>
    </cfRule>
    <cfRule type="containsText" dxfId="11943" priority="16783" stopIfTrue="1" operator="containsText" text="Congés">
      <formula>NOT(ISERROR(SEARCH("Congés",ACI2)))</formula>
    </cfRule>
    <cfRule type="containsText" dxfId="11942" priority="16784" stopIfTrue="1" operator="containsText" text="RTT">
      <formula>NOT(ISERROR(SEARCH("RTT",ACI2)))</formula>
    </cfRule>
    <cfRule type="containsText" dxfId="11941" priority="16785" stopIfTrue="1" operator="containsText" text="FORMATION">
      <formula>NOT(ISERROR(SEARCH("FORMATION",ACI2)))</formula>
    </cfRule>
    <cfRule type="containsText" dxfId="11940" priority="16786" stopIfTrue="1" operator="containsText" text="REPOS">
      <formula>NOT(ISERROR(SEARCH("REPOS",ACI2)))</formula>
    </cfRule>
  </conditionalFormatting>
  <conditionalFormatting sqref="ACI2">
    <cfRule type="containsText" dxfId="11939" priority="16777" stopIfTrue="1" operator="containsText" text="RECUP DEBIT">
      <formula>NOT(ISERROR(SEARCH("RECUP DEBIT",ACI2)))</formula>
    </cfRule>
    <cfRule type="containsText" dxfId="11938" priority="16778" stopIfTrue="1" operator="containsText" text="Bonification">
      <formula>NOT(ISERROR(SEARCH("Bonification",ACI2)))</formula>
    </cfRule>
  </conditionalFormatting>
  <conditionalFormatting sqref="ACY3">
    <cfRule type="expression" dxfId="11760" priority="16560" stopIfTrue="1">
      <formula>WEEKDAY(ACY$1)=1</formula>
    </cfRule>
    <cfRule type="expression" dxfId="11759" priority="16561" stopIfTrue="1">
      <formula>WEEKDAY(ACY$1)=7</formula>
    </cfRule>
    <cfRule type="containsText" dxfId="11758" priority="16562" stopIfTrue="1" operator="containsText" text="Maladie">
      <formula>NOT(ISERROR(SEARCH("Maladie",ACY3)))</formula>
    </cfRule>
    <cfRule type="endsWith" dxfId="11757" priority="16563" stopIfTrue="1" operator="endsWith" text="AT">
      <formula>RIGHT(ACY3,LEN("AT"))="AT"</formula>
    </cfRule>
    <cfRule type="containsText" dxfId="11756" priority="16564" stopIfTrue="1" operator="containsText" text="Congés">
      <formula>NOT(ISERROR(SEARCH("Congés",ACY3)))</formula>
    </cfRule>
    <cfRule type="containsText" dxfId="11755" priority="16565" stopIfTrue="1" operator="containsText" text="RTT">
      <formula>NOT(ISERROR(SEARCH("RTT",ACY3)))</formula>
    </cfRule>
    <cfRule type="containsText" dxfId="11754" priority="16566" stopIfTrue="1" operator="containsText" text="FORMATION">
      <formula>NOT(ISERROR(SEARCH("FORMATION",ACY3)))</formula>
    </cfRule>
    <cfRule type="containsText" dxfId="11753" priority="16567" stopIfTrue="1" operator="containsText" text="REPOS">
      <formula>NOT(ISERROR(SEARCH("REPOS",ACY3)))</formula>
    </cfRule>
  </conditionalFormatting>
  <conditionalFormatting sqref="ACY3">
    <cfRule type="containsText" dxfId="11752" priority="16558" stopIfTrue="1" operator="containsText" text="RECUP DEBIT">
      <formula>NOT(ISERROR(SEARCH("RECUP DEBIT",ACY3)))</formula>
    </cfRule>
    <cfRule type="containsText" dxfId="11751" priority="16559" stopIfTrue="1" operator="containsText" text="Bonification">
      <formula>NOT(ISERROR(SEARCH("Bonification",ACY3)))</formula>
    </cfRule>
  </conditionalFormatting>
  <conditionalFormatting sqref="ACY3">
    <cfRule type="containsText" dxfId="11750" priority="16556" stopIfTrue="1" operator="containsText" text="BONIFICATION">
      <formula>NOT(ISERROR(SEARCH("BONIFICATION",ACY3)))</formula>
    </cfRule>
    <cfRule type="containsText" dxfId="11749" priority="16557" stopIfTrue="1" operator="containsText" text="RECUP DEBIT">
      <formula>NOT(ISERROR(SEARCH("RECUP DEBIT",ACY3)))</formula>
    </cfRule>
  </conditionalFormatting>
  <conditionalFormatting sqref="ACY3">
    <cfRule type="containsText" dxfId="11748" priority="16555" stopIfTrue="1" operator="containsText" text="ENFANT MALADE">
      <formula>NOT(ISERROR(SEARCH("ENFANT MALADE",ACY3)))</formula>
    </cfRule>
  </conditionalFormatting>
  <conditionalFormatting sqref="ACY3">
    <cfRule type="containsText" dxfId="11747" priority="16553" stopIfTrue="1" operator="containsText" text="RECUP DEBIT">
      <formula>NOT(ISERROR(SEARCH("RECUP DEBIT",ACY3)))</formula>
    </cfRule>
    <cfRule type="containsText" dxfId="11746" priority="16554" stopIfTrue="1" operator="containsText" text="Bonification">
      <formula>NOT(ISERROR(SEARCH("Bonification",ACY3)))</formula>
    </cfRule>
  </conditionalFormatting>
  <conditionalFormatting sqref="ACY3">
    <cfRule type="expression" dxfId="11745" priority="16545" stopIfTrue="1">
      <formula>WEEKDAY(ACR$1)=1</formula>
    </cfRule>
    <cfRule type="expression" dxfId="11744" priority="16546" stopIfTrue="1">
      <formula>WEEKDAY(ACR$1)=7</formula>
    </cfRule>
    <cfRule type="containsText" dxfId="11743" priority="16547" stopIfTrue="1" operator="containsText" text="Maladie">
      <formula>NOT(ISERROR(SEARCH("Maladie",ACY3)))</formula>
    </cfRule>
    <cfRule type="endsWith" dxfId="11742" priority="16548" stopIfTrue="1" operator="endsWith" text="AT">
      <formula>RIGHT(ACY3,LEN("AT"))="AT"</formula>
    </cfRule>
    <cfRule type="containsText" dxfId="11741" priority="16549" stopIfTrue="1" operator="containsText" text="Congés">
      <formula>NOT(ISERROR(SEARCH("Congés",ACY3)))</formula>
    </cfRule>
    <cfRule type="containsText" dxfId="11740" priority="16550" stopIfTrue="1" operator="containsText" text="RTT">
      <formula>NOT(ISERROR(SEARCH("RTT",ACY3)))</formula>
    </cfRule>
    <cfRule type="containsText" dxfId="11739" priority="16551" stopIfTrue="1" operator="containsText" text="REPOS">
      <formula>NOT(ISERROR(SEARCH("REPOS",ACY3)))</formula>
    </cfRule>
    <cfRule type="containsText" dxfId="11738" priority="16552" stopIfTrue="1" operator="containsText" text="FORMATION">
      <formula>NOT(ISERROR(SEARCH("FORMATION",ACY3)))</formula>
    </cfRule>
  </conditionalFormatting>
  <conditionalFormatting sqref="ACY3">
    <cfRule type="expression" dxfId="11737" priority="16537" stopIfTrue="1">
      <formula>WEEKDAY(ACR$1)=1</formula>
    </cfRule>
    <cfRule type="expression" dxfId="11736" priority="16538" stopIfTrue="1">
      <formula>WEEKDAY(ACR$1)=7</formula>
    </cfRule>
    <cfRule type="containsText" dxfId="11735" priority="16539" stopIfTrue="1" operator="containsText" text="Maladie">
      <formula>NOT(ISERROR(SEARCH("Maladie",ACY3)))</formula>
    </cfRule>
    <cfRule type="endsWith" dxfId="11734" priority="16540" stopIfTrue="1" operator="endsWith" text="AT">
      <formula>RIGHT(ACY3,LEN("AT"))="AT"</formula>
    </cfRule>
    <cfRule type="containsText" dxfId="11733" priority="16541" stopIfTrue="1" operator="containsText" text="Congés">
      <formula>NOT(ISERROR(SEARCH("Congés",ACY3)))</formula>
    </cfRule>
    <cfRule type="containsText" dxfId="11732" priority="16542" stopIfTrue="1" operator="containsText" text="RTT">
      <formula>NOT(ISERROR(SEARCH("RTT",ACY3)))</formula>
    </cfRule>
    <cfRule type="containsText" dxfId="11731" priority="16543" stopIfTrue="1" operator="containsText" text="REPOS">
      <formula>NOT(ISERROR(SEARCH("REPOS",ACY3)))</formula>
    </cfRule>
    <cfRule type="containsText" dxfId="11730" priority="16544" stopIfTrue="1" operator="containsText" text="FORMATION">
      <formula>NOT(ISERROR(SEARCH("FORMATION",ACY3)))</formula>
    </cfRule>
  </conditionalFormatting>
  <conditionalFormatting sqref="ADF3">
    <cfRule type="expression" dxfId="11729" priority="16529" stopIfTrue="1">
      <formula>WEEKDAY(ADF$1)=1</formula>
    </cfRule>
    <cfRule type="expression" dxfId="11728" priority="16530" stopIfTrue="1">
      <formula>WEEKDAY(ADF$1)=7</formula>
    </cfRule>
    <cfRule type="containsText" dxfId="11727" priority="16531" stopIfTrue="1" operator="containsText" text="Maladie">
      <formula>NOT(ISERROR(SEARCH("Maladie",ADF3)))</formula>
    </cfRule>
    <cfRule type="endsWith" dxfId="11726" priority="16532" stopIfTrue="1" operator="endsWith" text="AT">
      <formula>RIGHT(ADF3,LEN("AT"))="AT"</formula>
    </cfRule>
    <cfRule type="containsText" dxfId="11725" priority="16533" stopIfTrue="1" operator="containsText" text="Congés">
      <formula>NOT(ISERROR(SEARCH("Congés",ADF3)))</formula>
    </cfRule>
    <cfRule type="containsText" dxfId="11724" priority="16534" stopIfTrue="1" operator="containsText" text="RTT">
      <formula>NOT(ISERROR(SEARCH("RTT",ADF3)))</formula>
    </cfRule>
    <cfRule type="containsText" dxfId="11723" priority="16535" stopIfTrue="1" operator="containsText" text="FORMATION">
      <formula>NOT(ISERROR(SEARCH("FORMATION",ADF3)))</formula>
    </cfRule>
    <cfRule type="containsText" dxfId="11722" priority="16536" stopIfTrue="1" operator="containsText" text="REPOS">
      <formula>NOT(ISERROR(SEARCH("REPOS",ADF3)))</formula>
    </cfRule>
  </conditionalFormatting>
  <conditionalFormatting sqref="ADF3">
    <cfRule type="containsText" dxfId="11721" priority="16527" stopIfTrue="1" operator="containsText" text="RECUP DEBIT">
      <formula>NOT(ISERROR(SEARCH("RECUP DEBIT",ADF3)))</formula>
    </cfRule>
    <cfRule type="containsText" dxfId="11720" priority="16528" stopIfTrue="1" operator="containsText" text="Bonification">
      <formula>NOT(ISERROR(SEARCH("Bonification",ADF3)))</formula>
    </cfRule>
  </conditionalFormatting>
  <conditionalFormatting sqref="ADF3">
    <cfRule type="containsText" dxfId="11719" priority="16525" stopIfTrue="1" operator="containsText" text="BONIFICATION">
      <formula>NOT(ISERROR(SEARCH("BONIFICATION",ADF3)))</formula>
    </cfRule>
    <cfRule type="containsText" dxfId="11718" priority="16526" stopIfTrue="1" operator="containsText" text="RECUP DEBIT">
      <formula>NOT(ISERROR(SEARCH("RECUP DEBIT",ADF3)))</formula>
    </cfRule>
  </conditionalFormatting>
  <conditionalFormatting sqref="ADF3">
    <cfRule type="containsText" dxfId="11717" priority="16524" stopIfTrue="1" operator="containsText" text="ENFANT MALADE">
      <formula>NOT(ISERROR(SEARCH("ENFANT MALADE",ADF3)))</formula>
    </cfRule>
  </conditionalFormatting>
  <conditionalFormatting sqref="ADF3">
    <cfRule type="containsText" dxfId="11716" priority="16522" stopIfTrue="1" operator="containsText" text="RECUP DEBIT">
      <formula>NOT(ISERROR(SEARCH("RECUP DEBIT",ADF3)))</formula>
    </cfRule>
    <cfRule type="containsText" dxfId="11715" priority="16523" stopIfTrue="1" operator="containsText" text="Bonification">
      <formula>NOT(ISERROR(SEARCH("Bonification",ADF3)))</formula>
    </cfRule>
  </conditionalFormatting>
  <conditionalFormatting sqref="ADF3">
    <cfRule type="expression" dxfId="11714" priority="16514" stopIfTrue="1">
      <formula>WEEKDAY(ACY$1)=1</formula>
    </cfRule>
    <cfRule type="expression" dxfId="11713" priority="16515" stopIfTrue="1">
      <formula>WEEKDAY(ACY$1)=7</formula>
    </cfRule>
    <cfRule type="containsText" dxfId="11712" priority="16516" stopIfTrue="1" operator="containsText" text="Maladie">
      <formula>NOT(ISERROR(SEARCH("Maladie",ADF3)))</formula>
    </cfRule>
    <cfRule type="endsWith" dxfId="11711" priority="16517" stopIfTrue="1" operator="endsWith" text="AT">
      <formula>RIGHT(ADF3,LEN("AT"))="AT"</formula>
    </cfRule>
    <cfRule type="containsText" dxfId="11710" priority="16518" stopIfTrue="1" operator="containsText" text="Congés">
      <formula>NOT(ISERROR(SEARCH("Congés",ADF3)))</formula>
    </cfRule>
    <cfRule type="containsText" dxfId="11709" priority="16519" stopIfTrue="1" operator="containsText" text="RTT">
      <formula>NOT(ISERROR(SEARCH("RTT",ADF3)))</formula>
    </cfRule>
    <cfRule type="containsText" dxfId="11708" priority="16520" stopIfTrue="1" operator="containsText" text="REPOS">
      <formula>NOT(ISERROR(SEARCH("REPOS",ADF3)))</formula>
    </cfRule>
    <cfRule type="containsText" dxfId="11707" priority="16521" stopIfTrue="1" operator="containsText" text="FORMATION">
      <formula>NOT(ISERROR(SEARCH("FORMATION",ADF3)))</formula>
    </cfRule>
  </conditionalFormatting>
  <conditionalFormatting sqref="ADV2 ADX2">
    <cfRule type="expression" dxfId="11412" priority="16183" stopIfTrue="1">
      <formula>WEEKDAY(ADV$1)=1</formula>
    </cfRule>
    <cfRule type="expression" dxfId="11411" priority="16184" stopIfTrue="1">
      <formula>WEEKDAY(ADV$1)=7</formula>
    </cfRule>
    <cfRule type="containsText" dxfId="11410" priority="16185" stopIfTrue="1" operator="containsText" text="Maladie">
      <formula>NOT(ISERROR(SEARCH("Maladie",ADV2)))</formula>
    </cfRule>
    <cfRule type="endsWith" dxfId="11409" priority="16186" stopIfTrue="1" operator="endsWith" text="AT">
      <formula>RIGHT(ADV2,LEN("AT"))="AT"</formula>
    </cfRule>
    <cfRule type="containsText" dxfId="11408" priority="16187" stopIfTrue="1" operator="containsText" text="Congés">
      <formula>NOT(ISERROR(SEARCH("Congés",ADV2)))</formula>
    </cfRule>
    <cfRule type="containsText" dxfId="11407" priority="16188" stopIfTrue="1" operator="containsText" text="RTT">
      <formula>NOT(ISERROR(SEARCH("RTT",ADV2)))</formula>
    </cfRule>
    <cfRule type="containsText" dxfId="11406" priority="16189" stopIfTrue="1" operator="containsText" text="FORMATION">
      <formula>NOT(ISERROR(SEARCH("FORMATION",ADV2)))</formula>
    </cfRule>
    <cfRule type="containsText" dxfId="11405" priority="16190" stopIfTrue="1" operator="containsText" text="REPOS">
      <formula>NOT(ISERROR(SEARCH("REPOS",ADV2)))</formula>
    </cfRule>
  </conditionalFormatting>
  <conditionalFormatting sqref="ADV2 ADX2">
    <cfRule type="containsText" dxfId="11404" priority="16181" stopIfTrue="1" operator="containsText" text="RECUP DEBIT">
      <formula>NOT(ISERROR(SEARCH("RECUP DEBIT",ADV2)))</formula>
    </cfRule>
    <cfRule type="containsText" dxfId="11403" priority="16182" stopIfTrue="1" operator="containsText" text="Bonification">
      <formula>NOT(ISERROR(SEARCH("Bonification",ADV2)))</formula>
    </cfRule>
  </conditionalFormatting>
  <conditionalFormatting sqref="ADV2 ADX2">
    <cfRule type="containsText" dxfId="11402" priority="16179" stopIfTrue="1" operator="containsText" text="BONIFICATION">
      <formula>NOT(ISERROR(SEARCH("BONIFICATION",ADV2)))</formula>
    </cfRule>
    <cfRule type="containsText" dxfId="11401" priority="16180" stopIfTrue="1" operator="containsText" text="RECUP DEBIT">
      <formula>NOT(ISERROR(SEARCH("RECUP DEBIT",ADV2)))</formula>
    </cfRule>
  </conditionalFormatting>
  <conditionalFormatting sqref="ADV2 ADX2">
    <cfRule type="containsText" dxfId="11400" priority="16178" stopIfTrue="1" operator="containsText" text="ENFANT MALADE">
      <formula>NOT(ISERROR(SEARCH("ENFANT MALADE",ADV2)))</formula>
    </cfRule>
  </conditionalFormatting>
  <conditionalFormatting sqref="ADU3:ADY3">
    <cfRule type="expression" dxfId="11399" priority="16157" stopIfTrue="1">
      <formula>WEEKDAY(ADU$1)=1</formula>
    </cfRule>
    <cfRule type="expression" dxfId="11398" priority="16158" stopIfTrue="1">
      <formula>WEEKDAY(ADU$1)=7</formula>
    </cfRule>
    <cfRule type="containsText" dxfId="11397" priority="16159" stopIfTrue="1" operator="containsText" text="Maladie">
      <formula>NOT(ISERROR(SEARCH("Maladie",ADU3)))</formula>
    </cfRule>
    <cfRule type="endsWith" dxfId="11396" priority="16160" stopIfTrue="1" operator="endsWith" text="AT">
      <formula>RIGHT(ADU3,LEN("AT"))="AT"</formula>
    </cfRule>
    <cfRule type="containsText" dxfId="11395" priority="16161" stopIfTrue="1" operator="containsText" text="Congés">
      <formula>NOT(ISERROR(SEARCH("Congés",ADU3)))</formula>
    </cfRule>
    <cfRule type="containsText" dxfId="11394" priority="16162" stopIfTrue="1" operator="containsText" text="RTT">
      <formula>NOT(ISERROR(SEARCH("RTT",ADU3)))</formula>
    </cfRule>
    <cfRule type="containsText" dxfId="11393" priority="16163" stopIfTrue="1" operator="containsText" text="FORMATION">
      <formula>NOT(ISERROR(SEARCH("FORMATION",ADU3)))</formula>
    </cfRule>
    <cfRule type="containsText" dxfId="11392" priority="16164" stopIfTrue="1" operator="containsText" text="REPOS">
      <formula>NOT(ISERROR(SEARCH("REPOS",ADU3)))</formula>
    </cfRule>
  </conditionalFormatting>
  <conditionalFormatting sqref="ADU3:ADY3">
    <cfRule type="containsText" dxfId="11391" priority="16155" stopIfTrue="1" operator="containsText" text="RECUP DEBIT">
      <formula>NOT(ISERROR(SEARCH("RECUP DEBIT",ADU3)))</formula>
    </cfRule>
    <cfRule type="containsText" dxfId="11390" priority="16156" stopIfTrue="1" operator="containsText" text="Bonification">
      <formula>NOT(ISERROR(SEARCH("Bonification",ADU3)))</formula>
    </cfRule>
  </conditionalFormatting>
  <conditionalFormatting sqref="ADU3:ADY3">
    <cfRule type="containsText" dxfId="11389" priority="16153" stopIfTrue="1" operator="containsText" text="BONIFICATION">
      <formula>NOT(ISERROR(SEARCH("BONIFICATION",ADU3)))</formula>
    </cfRule>
    <cfRule type="containsText" dxfId="11388" priority="16154" stopIfTrue="1" operator="containsText" text="RECUP DEBIT">
      <formula>NOT(ISERROR(SEARCH("RECUP DEBIT",ADU3)))</formula>
    </cfRule>
  </conditionalFormatting>
  <conditionalFormatting sqref="ADU3:ADY3">
    <cfRule type="containsText" dxfId="11387" priority="16152" stopIfTrue="1" operator="containsText" text="ENFANT MALADE">
      <formula>NOT(ISERROR(SEARCH("ENFANT MALADE",ADU3)))</formula>
    </cfRule>
  </conditionalFormatting>
  <conditionalFormatting sqref="ADV3">
    <cfRule type="expression" dxfId="11386" priority="16144" stopIfTrue="1">
      <formula>WEEKDAY(ADV$1)=1</formula>
    </cfRule>
    <cfRule type="expression" dxfId="11385" priority="16145" stopIfTrue="1">
      <formula>WEEKDAY(ADV$1)=7</formula>
    </cfRule>
    <cfRule type="containsText" dxfId="11384" priority="16146" stopIfTrue="1" operator="containsText" text="Maladie">
      <formula>NOT(ISERROR(SEARCH("Maladie",ADV3)))</formula>
    </cfRule>
    <cfRule type="endsWith" dxfId="11383" priority="16147" stopIfTrue="1" operator="endsWith" text="AT">
      <formula>RIGHT(ADV3,LEN("AT"))="AT"</formula>
    </cfRule>
    <cfRule type="containsText" dxfId="11382" priority="16148" stopIfTrue="1" operator="containsText" text="Congés">
      <formula>NOT(ISERROR(SEARCH("Congés",ADV3)))</formula>
    </cfRule>
    <cfRule type="containsText" dxfId="11381" priority="16149" stopIfTrue="1" operator="containsText" text="RTT">
      <formula>NOT(ISERROR(SEARCH("RTT",ADV3)))</formula>
    </cfRule>
    <cfRule type="containsText" dxfId="11380" priority="16150" stopIfTrue="1" operator="containsText" text="FORMATION">
      <formula>NOT(ISERROR(SEARCH("FORMATION",ADV3)))</formula>
    </cfRule>
    <cfRule type="containsText" dxfId="11379" priority="16151" stopIfTrue="1" operator="containsText" text="REPOS">
      <formula>NOT(ISERROR(SEARCH("REPOS",ADV3)))</formula>
    </cfRule>
  </conditionalFormatting>
  <conditionalFormatting sqref="ADV3">
    <cfRule type="containsText" dxfId="11378" priority="16142" stopIfTrue="1" operator="containsText" text="RECUP DEBIT">
      <formula>NOT(ISERROR(SEARCH("RECUP DEBIT",ADV3)))</formula>
    </cfRule>
    <cfRule type="containsText" dxfId="11377" priority="16143" stopIfTrue="1" operator="containsText" text="Bonification">
      <formula>NOT(ISERROR(SEARCH("Bonification",ADV3)))</formula>
    </cfRule>
  </conditionalFormatting>
  <conditionalFormatting sqref="ADY3">
    <cfRule type="expression" dxfId="11376" priority="16134" stopIfTrue="1">
      <formula>WEEKDAY(ADY$1)=1</formula>
    </cfRule>
    <cfRule type="expression" dxfId="11375" priority="16135" stopIfTrue="1">
      <formula>WEEKDAY(ADY$1)=7</formula>
    </cfRule>
    <cfRule type="containsText" dxfId="11374" priority="16136" stopIfTrue="1" operator="containsText" text="Maladie">
      <formula>NOT(ISERROR(SEARCH("Maladie",ADY3)))</formula>
    </cfRule>
    <cfRule type="endsWith" dxfId="11373" priority="16137" stopIfTrue="1" operator="endsWith" text="AT">
      <formula>RIGHT(ADY3,LEN("AT"))="AT"</formula>
    </cfRule>
    <cfRule type="containsText" dxfId="11372" priority="16138" stopIfTrue="1" operator="containsText" text="Congés">
      <formula>NOT(ISERROR(SEARCH("Congés",ADY3)))</formula>
    </cfRule>
    <cfRule type="containsText" dxfId="11371" priority="16139" stopIfTrue="1" operator="containsText" text="RTT">
      <formula>NOT(ISERROR(SEARCH("RTT",ADY3)))</formula>
    </cfRule>
    <cfRule type="containsText" dxfId="11370" priority="16140" stopIfTrue="1" operator="containsText" text="FORMATION">
      <formula>NOT(ISERROR(SEARCH("FORMATION",ADY3)))</formula>
    </cfRule>
    <cfRule type="containsText" dxfId="11369" priority="16141" stopIfTrue="1" operator="containsText" text="REPOS">
      <formula>NOT(ISERROR(SEARCH("REPOS",ADY3)))</formula>
    </cfRule>
  </conditionalFormatting>
  <conditionalFormatting sqref="ADY3">
    <cfRule type="containsText" dxfId="11368" priority="16132" stopIfTrue="1" operator="containsText" text="RECUP DEBIT">
      <formula>NOT(ISERROR(SEARCH("RECUP DEBIT",ADY3)))</formula>
    </cfRule>
    <cfRule type="containsText" dxfId="11367" priority="16133" stopIfTrue="1" operator="containsText" text="Bonification">
      <formula>NOT(ISERROR(SEARCH("Bonification",ADY3)))</formula>
    </cfRule>
  </conditionalFormatting>
  <conditionalFormatting sqref="ADU3:ADY3">
    <cfRule type="expression" dxfId="11060" priority="15817" stopIfTrue="1">
      <formula>WEEKDAY(ADU$1)=1</formula>
    </cfRule>
    <cfRule type="expression" dxfId="11059" priority="15818" stopIfTrue="1">
      <formula>WEEKDAY(ADU$1)=7</formula>
    </cfRule>
    <cfRule type="containsText" dxfId="11058" priority="15819" stopIfTrue="1" operator="containsText" text="Maladie">
      <formula>NOT(ISERROR(SEARCH("Maladie",ADU3)))</formula>
    </cfRule>
    <cfRule type="endsWith" dxfId="11057" priority="15820" stopIfTrue="1" operator="endsWith" text="AT">
      <formula>RIGHT(ADU3,LEN("AT"))="AT"</formula>
    </cfRule>
    <cfRule type="containsText" dxfId="11056" priority="15821" stopIfTrue="1" operator="containsText" text="Congés">
      <formula>NOT(ISERROR(SEARCH("Congés",ADU3)))</formula>
    </cfRule>
    <cfRule type="containsText" dxfId="11055" priority="15822" stopIfTrue="1" operator="containsText" text="RTT">
      <formula>NOT(ISERROR(SEARCH("RTT",ADU3)))</formula>
    </cfRule>
    <cfRule type="containsText" dxfId="11054" priority="15823" stopIfTrue="1" operator="containsText" text="FORMATION">
      <formula>NOT(ISERROR(SEARCH("FORMATION",ADU3)))</formula>
    </cfRule>
    <cfRule type="containsText" dxfId="11053" priority="15824" stopIfTrue="1" operator="containsText" text="REPOS">
      <formula>NOT(ISERROR(SEARCH("REPOS",ADU3)))</formula>
    </cfRule>
  </conditionalFormatting>
  <conditionalFormatting sqref="ADU3:ADY3">
    <cfRule type="containsText" dxfId="11052" priority="15815" stopIfTrue="1" operator="containsText" text="RECUP DEBIT">
      <formula>NOT(ISERROR(SEARCH("RECUP DEBIT",ADU3)))</formula>
    </cfRule>
    <cfRule type="containsText" dxfId="11051" priority="15816" stopIfTrue="1" operator="containsText" text="Bonification">
      <formula>NOT(ISERROR(SEARCH("Bonification",ADU3)))</formula>
    </cfRule>
  </conditionalFormatting>
  <conditionalFormatting sqref="ADU3:ADY3">
    <cfRule type="containsText" dxfId="11050" priority="15813" stopIfTrue="1" operator="containsText" text="BONIFICATION">
      <formula>NOT(ISERROR(SEARCH("BONIFICATION",ADU3)))</formula>
    </cfRule>
    <cfRule type="containsText" dxfId="11049" priority="15814" stopIfTrue="1" operator="containsText" text="RECUP DEBIT">
      <formula>NOT(ISERROR(SEARCH("RECUP DEBIT",ADU3)))</formula>
    </cfRule>
  </conditionalFormatting>
  <conditionalFormatting sqref="ADU3:ADY3">
    <cfRule type="containsText" dxfId="11048" priority="15812" stopIfTrue="1" operator="containsText" text="ENFANT MALADE">
      <formula>NOT(ISERROR(SEARCH("ENFANT MALADE",ADU3)))</formula>
    </cfRule>
  </conditionalFormatting>
  <conditionalFormatting sqref="ADV3">
    <cfRule type="expression" dxfId="11047" priority="15804" stopIfTrue="1">
      <formula>WEEKDAY(ADV$1)=1</formula>
    </cfRule>
    <cfRule type="expression" dxfId="11046" priority="15805" stopIfTrue="1">
      <formula>WEEKDAY(ADV$1)=7</formula>
    </cfRule>
    <cfRule type="containsText" dxfId="11045" priority="15806" stopIfTrue="1" operator="containsText" text="Maladie">
      <formula>NOT(ISERROR(SEARCH("Maladie",ADV3)))</formula>
    </cfRule>
    <cfRule type="endsWith" dxfId="11044" priority="15807" stopIfTrue="1" operator="endsWith" text="AT">
      <formula>RIGHT(ADV3,LEN("AT"))="AT"</formula>
    </cfRule>
    <cfRule type="containsText" dxfId="11043" priority="15808" stopIfTrue="1" operator="containsText" text="Congés">
      <formula>NOT(ISERROR(SEARCH("Congés",ADV3)))</formula>
    </cfRule>
    <cfRule type="containsText" dxfId="11042" priority="15809" stopIfTrue="1" operator="containsText" text="RTT">
      <formula>NOT(ISERROR(SEARCH("RTT",ADV3)))</formula>
    </cfRule>
    <cfRule type="containsText" dxfId="11041" priority="15810" stopIfTrue="1" operator="containsText" text="FORMATION">
      <formula>NOT(ISERROR(SEARCH("FORMATION",ADV3)))</formula>
    </cfRule>
    <cfRule type="containsText" dxfId="11040" priority="15811" stopIfTrue="1" operator="containsText" text="REPOS">
      <formula>NOT(ISERROR(SEARCH("REPOS",ADV3)))</formula>
    </cfRule>
  </conditionalFormatting>
  <conditionalFormatting sqref="ADV3">
    <cfRule type="containsText" dxfId="11039" priority="15802" stopIfTrue="1" operator="containsText" text="RECUP DEBIT">
      <formula>NOT(ISERROR(SEARCH("RECUP DEBIT",ADV3)))</formula>
    </cfRule>
    <cfRule type="containsText" dxfId="11038" priority="15803" stopIfTrue="1" operator="containsText" text="Bonification">
      <formula>NOT(ISERROR(SEARCH("Bonification",ADV3)))</formula>
    </cfRule>
  </conditionalFormatting>
  <conditionalFormatting sqref="ADY3">
    <cfRule type="expression" dxfId="11037" priority="15794" stopIfTrue="1">
      <formula>WEEKDAY(ADY$1)=1</formula>
    </cfRule>
    <cfRule type="expression" dxfId="11036" priority="15795" stopIfTrue="1">
      <formula>WEEKDAY(ADY$1)=7</formula>
    </cfRule>
    <cfRule type="containsText" dxfId="11035" priority="15796" stopIfTrue="1" operator="containsText" text="Maladie">
      <formula>NOT(ISERROR(SEARCH("Maladie",ADY3)))</formula>
    </cfRule>
    <cfRule type="endsWith" dxfId="11034" priority="15797" stopIfTrue="1" operator="endsWith" text="AT">
      <formula>RIGHT(ADY3,LEN("AT"))="AT"</formula>
    </cfRule>
    <cfRule type="containsText" dxfId="11033" priority="15798" stopIfTrue="1" operator="containsText" text="Congés">
      <formula>NOT(ISERROR(SEARCH("Congés",ADY3)))</formula>
    </cfRule>
    <cfRule type="containsText" dxfId="11032" priority="15799" stopIfTrue="1" operator="containsText" text="RTT">
      <formula>NOT(ISERROR(SEARCH("RTT",ADY3)))</formula>
    </cfRule>
    <cfRule type="containsText" dxfId="11031" priority="15800" stopIfTrue="1" operator="containsText" text="FORMATION">
      <formula>NOT(ISERROR(SEARCH("FORMATION",ADY3)))</formula>
    </cfRule>
    <cfRule type="containsText" dxfId="11030" priority="15801" stopIfTrue="1" operator="containsText" text="REPOS">
      <formula>NOT(ISERROR(SEARCH("REPOS",ADY3)))</formula>
    </cfRule>
  </conditionalFormatting>
  <conditionalFormatting sqref="ADY3">
    <cfRule type="containsText" dxfId="11029" priority="15792" stopIfTrue="1" operator="containsText" text="RECUP DEBIT">
      <formula>NOT(ISERROR(SEARCH("RECUP DEBIT",ADY3)))</formula>
    </cfRule>
    <cfRule type="containsText" dxfId="11028" priority="15793" stopIfTrue="1" operator="containsText" text="Bonification">
      <formula>NOT(ISERROR(SEARCH("Bonification",ADY3)))</formula>
    </cfRule>
  </conditionalFormatting>
  <conditionalFormatting sqref="ADX3">
    <cfRule type="expression" dxfId="11027" priority="15784" stopIfTrue="1">
      <formula>WEEKDAY(ADX$1)=1</formula>
    </cfRule>
    <cfRule type="expression" dxfId="11026" priority="15785" stopIfTrue="1">
      <formula>WEEKDAY(ADX$1)=7</formula>
    </cfRule>
    <cfRule type="containsText" dxfId="11025" priority="15786" stopIfTrue="1" operator="containsText" text="Maladie">
      <formula>NOT(ISERROR(SEARCH("Maladie",ADX3)))</formula>
    </cfRule>
    <cfRule type="endsWith" dxfId="11024" priority="15787" stopIfTrue="1" operator="endsWith" text="AT">
      <formula>RIGHT(ADX3,LEN("AT"))="AT"</formula>
    </cfRule>
    <cfRule type="containsText" dxfId="11023" priority="15788" stopIfTrue="1" operator="containsText" text="Congés">
      <formula>NOT(ISERROR(SEARCH("Congés",ADX3)))</formula>
    </cfRule>
    <cfRule type="containsText" dxfId="11022" priority="15789" stopIfTrue="1" operator="containsText" text="RTT">
      <formula>NOT(ISERROR(SEARCH("RTT",ADX3)))</formula>
    </cfRule>
    <cfRule type="containsText" dxfId="11021" priority="15790" stopIfTrue="1" operator="containsText" text="FORMATION">
      <formula>NOT(ISERROR(SEARCH("FORMATION",ADX3)))</formula>
    </cfRule>
    <cfRule type="containsText" dxfId="11020" priority="15791" stopIfTrue="1" operator="containsText" text="REPOS">
      <formula>NOT(ISERROR(SEARCH("REPOS",ADX3)))</formula>
    </cfRule>
  </conditionalFormatting>
  <conditionalFormatting sqref="ADX3">
    <cfRule type="containsText" dxfId="11019" priority="15782" stopIfTrue="1" operator="containsText" text="RECUP DEBIT">
      <formula>NOT(ISERROR(SEARCH("RECUP DEBIT",ADX3)))</formula>
    </cfRule>
    <cfRule type="containsText" dxfId="11018" priority="15783" stopIfTrue="1" operator="containsText" text="Bonification">
      <formula>NOT(ISERROR(SEARCH("Bonification",ADX3)))</formula>
    </cfRule>
  </conditionalFormatting>
  <conditionalFormatting sqref="AEB2:AEC2 AEE2:AEF2">
    <cfRule type="expression" dxfId="11004" priority="15748" stopIfTrue="1">
      <formula>WEEKDAY(AEB$1)=1</formula>
    </cfRule>
    <cfRule type="expression" dxfId="11003" priority="15749" stopIfTrue="1">
      <formula>WEEKDAY(AEB$1)=7</formula>
    </cfRule>
    <cfRule type="containsText" dxfId="11002" priority="15750" stopIfTrue="1" operator="containsText" text="Maladie">
      <formula>NOT(ISERROR(SEARCH("Maladie",AEB2)))</formula>
    </cfRule>
    <cfRule type="endsWith" dxfId="11001" priority="15751" stopIfTrue="1" operator="endsWith" text="AT">
      <formula>RIGHT(AEB2,LEN("AT"))="AT"</formula>
    </cfRule>
    <cfRule type="containsText" dxfId="11000" priority="15752" stopIfTrue="1" operator="containsText" text="Congés">
      <formula>NOT(ISERROR(SEARCH("Congés",AEB2)))</formula>
    </cfRule>
    <cfRule type="containsText" dxfId="10999" priority="15753" stopIfTrue="1" operator="containsText" text="RTT">
      <formula>NOT(ISERROR(SEARCH("RTT",AEB2)))</formula>
    </cfRule>
    <cfRule type="containsText" dxfId="10998" priority="15754" stopIfTrue="1" operator="containsText" text="FORMATION">
      <formula>NOT(ISERROR(SEARCH("FORMATION",AEB2)))</formula>
    </cfRule>
    <cfRule type="containsText" dxfId="10997" priority="15755" stopIfTrue="1" operator="containsText" text="REPOS">
      <formula>NOT(ISERROR(SEARCH("REPOS",AEB2)))</formula>
    </cfRule>
  </conditionalFormatting>
  <conditionalFormatting sqref="AEB2:AEC2 AEE2:AEF2">
    <cfRule type="containsText" dxfId="10996" priority="15746" stopIfTrue="1" operator="containsText" text="RECUP DEBIT">
      <formula>NOT(ISERROR(SEARCH("RECUP DEBIT",AEB2)))</formula>
    </cfRule>
    <cfRule type="containsText" dxfId="10995" priority="15747" stopIfTrue="1" operator="containsText" text="Bonification">
      <formula>NOT(ISERROR(SEARCH("Bonification",AEB2)))</formula>
    </cfRule>
  </conditionalFormatting>
  <conditionalFormatting sqref="AEB2:AEC2 AEE2:AEF2">
    <cfRule type="containsText" dxfId="10994" priority="15744" stopIfTrue="1" operator="containsText" text="BONIFICATION">
      <formula>NOT(ISERROR(SEARCH("BONIFICATION",AEB2)))</formula>
    </cfRule>
    <cfRule type="containsText" dxfId="10993" priority="15745" stopIfTrue="1" operator="containsText" text="RECUP DEBIT">
      <formula>NOT(ISERROR(SEARCH("RECUP DEBIT",AEB2)))</formula>
    </cfRule>
  </conditionalFormatting>
  <conditionalFormatting sqref="AEB2:AEC2 AEE2:AEF2">
    <cfRule type="containsText" dxfId="10992" priority="15743" stopIfTrue="1" operator="containsText" text="ENFANT MALADE">
      <formula>NOT(ISERROR(SEARCH("ENFANT MALADE",AEB2)))</formula>
    </cfRule>
  </conditionalFormatting>
  <conditionalFormatting sqref="AEB3:AEF3">
    <cfRule type="expression" dxfId="10991" priority="15722" stopIfTrue="1">
      <formula>WEEKDAY(AEB$1)=1</formula>
    </cfRule>
    <cfRule type="expression" dxfId="10990" priority="15723" stopIfTrue="1">
      <formula>WEEKDAY(AEB$1)=7</formula>
    </cfRule>
    <cfRule type="containsText" dxfId="10989" priority="15724" stopIfTrue="1" operator="containsText" text="Maladie">
      <formula>NOT(ISERROR(SEARCH("Maladie",AEB3)))</formula>
    </cfRule>
    <cfRule type="endsWith" dxfId="10988" priority="15725" stopIfTrue="1" operator="endsWith" text="AT">
      <formula>RIGHT(AEB3,LEN("AT"))="AT"</formula>
    </cfRule>
    <cfRule type="containsText" dxfId="10987" priority="15726" stopIfTrue="1" operator="containsText" text="Congés">
      <formula>NOT(ISERROR(SEARCH("Congés",AEB3)))</formula>
    </cfRule>
    <cfRule type="containsText" dxfId="10986" priority="15727" stopIfTrue="1" operator="containsText" text="RTT">
      <formula>NOT(ISERROR(SEARCH("RTT",AEB3)))</formula>
    </cfRule>
    <cfRule type="containsText" dxfId="10985" priority="15728" stopIfTrue="1" operator="containsText" text="FORMATION">
      <formula>NOT(ISERROR(SEARCH("FORMATION",AEB3)))</formula>
    </cfRule>
    <cfRule type="containsText" dxfId="10984" priority="15729" stopIfTrue="1" operator="containsText" text="REPOS">
      <formula>NOT(ISERROR(SEARCH("REPOS",AEB3)))</formula>
    </cfRule>
  </conditionalFormatting>
  <conditionalFormatting sqref="AEB3:AEF3">
    <cfRule type="containsText" dxfId="10983" priority="15720" stopIfTrue="1" operator="containsText" text="RECUP DEBIT">
      <formula>NOT(ISERROR(SEARCH("RECUP DEBIT",AEB3)))</formula>
    </cfRule>
    <cfRule type="containsText" dxfId="10982" priority="15721" stopIfTrue="1" operator="containsText" text="Bonification">
      <formula>NOT(ISERROR(SEARCH("Bonification",AEB3)))</formula>
    </cfRule>
  </conditionalFormatting>
  <conditionalFormatting sqref="AEB3:AEF3">
    <cfRule type="containsText" dxfId="10981" priority="15718" stopIfTrue="1" operator="containsText" text="BONIFICATION">
      <formula>NOT(ISERROR(SEARCH("BONIFICATION",AEB3)))</formula>
    </cfRule>
    <cfRule type="containsText" dxfId="10980" priority="15719" stopIfTrue="1" operator="containsText" text="RECUP DEBIT">
      <formula>NOT(ISERROR(SEARCH("RECUP DEBIT",AEB3)))</formula>
    </cfRule>
  </conditionalFormatting>
  <conditionalFormatting sqref="AEB3:AEF3">
    <cfRule type="containsText" dxfId="10979" priority="15717" stopIfTrue="1" operator="containsText" text="ENFANT MALADE">
      <formula>NOT(ISERROR(SEARCH("ENFANT MALADE",AEB3)))</formula>
    </cfRule>
  </conditionalFormatting>
  <conditionalFormatting sqref="AEC3">
    <cfRule type="expression" dxfId="10978" priority="15709" stopIfTrue="1">
      <formula>WEEKDAY(AEC$1)=1</formula>
    </cfRule>
    <cfRule type="expression" dxfId="10977" priority="15710" stopIfTrue="1">
      <formula>WEEKDAY(AEC$1)=7</formula>
    </cfRule>
    <cfRule type="containsText" dxfId="10976" priority="15711" stopIfTrue="1" operator="containsText" text="Maladie">
      <formula>NOT(ISERROR(SEARCH("Maladie",AEC3)))</formula>
    </cfRule>
    <cfRule type="endsWith" dxfId="10975" priority="15712" stopIfTrue="1" operator="endsWith" text="AT">
      <formula>RIGHT(AEC3,LEN("AT"))="AT"</formula>
    </cfRule>
    <cfRule type="containsText" dxfId="10974" priority="15713" stopIfTrue="1" operator="containsText" text="Congés">
      <formula>NOT(ISERROR(SEARCH("Congés",AEC3)))</formula>
    </cfRule>
    <cfRule type="containsText" dxfId="10973" priority="15714" stopIfTrue="1" operator="containsText" text="RTT">
      <formula>NOT(ISERROR(SEARCH("RTT",AEC3)))</formula>
    </cfRule>
    <cfRule type="containsText" dxfId="10972" priority="15715" stopIfTrue="1" operator="containsText" text="FORMATION">
      <formula>NOT(ISERROR(SEARCH("FORMATION",AEC3)))</formula>
    </cfRule>
    <cfRule type="containsText" dxfId="10971" priority="15716" stopIfTrue="1" operator="containsText" text="REPOS">
      <formula>NOT(ISERROR(SEARCH("REPOS",AEC3)))</formula>
    </cfRule>
  </conditionalFormatting>
  <conditionalFormatting sqref="AEC3">
    <cfRule type="containsText" dxfId="10970" priority="15707" stopIfTrue="1" operator="containsText" text="RECUP DEBIT">
      <formula>NOT(ISERROR(SEARCH("RECUP DEBIT",AEC3)))</formula>
    </cfRule>
    <cfRule type="containsText" dxfId="10969" priority="15708" stopIfTrue="1" operator="containsText" text="Bonification">
      <formula>NOT(ISERROR(SEARCH("Bonification",AEC3)))</formula>
    </cfRule>
  </conditionalFormatting>
  <conditionalFormatting sqref="AEF3">
    <cfRule type="expression" dxfId="10968" priority="15699" stopIfTrue="1">
      <formula>WEEKDAY(AEF$1)=1</formula>
    </cfRule>
    <cfRule type="expression" dxfId="10967" priority="15700" stopIfTrue="1">
      <formula>WEEKDAY(AEF$1)=7</formula>
    </cfRule>
    <cfRule type="containsText" dxfId="10966" priority="15701" stopIfTrue="1" operator="containsText" text="Maladie">
      <formula>NOT(ISERROR(SEARCH("Maladie",AEF3)))</formula>
    </cfRule>
    <cfRule type="endsWith" dxfId="10965" priority="15702" stopIfTrue="1" operator="endsWith" text="AT">
      <formula>RIGHT(AEF3,LEN("AT"))="AT"</formula>
    </cfRule>
    <cfRule type="containsText" dxfId="10964" priority="15703" stopIfTrue="1" operator="containsText" text="Congés">
      <formula>NOT(ISERROR(SEARCH("Congés",AEF3)))</formula>
    </cfRule>
    <cfRule type="containsText" dxfId="10963" priority="15704" stopIfTrue="1" operator="containsText" text="RTT">
      <formula>NOT(ISERROR(SEARCH("RTT",AEF3)))</formula>
    </cfRule>
    <cfRule type="containsText" dxfId="10962" priority="15705" stopIfTrue="1" operator="containsText" text="FORMATION">
      <formula>NOT(ISERROR(SEARCH("FORMATION",AEF3)))</formula>
    </cfRule>
    <cfRule type="containsText" dxfId="10961" priority="15706" stopIfTrue="1" operator="containsText" text="REPOS">
      <formula>NOT(ISERROR(SEARCH("REPOS",AEF3)))</formula>
    </cfRule>
  </conditionalFormatting>
  <conditionalFormatting sqref="AEF3">
    <cfRule type="containsText" dxfId="10960" priority="15697" stopIfTrue="1" operator="containsText" text="RECUP DEBIT">
      <formula>NOT(ISERROR(SEARCH("RECUP DEBIT",AEF3)))</formula>
    </cfRule>
    <cfRule type="containsText" dxfId="10959" priority="15698" stopIfTrue="1" operator="containsText" text="Bonification">
      <formula>NOT(ISERROR(SEARCH("Bonification",AEF3)))</formula>
    </cfRule>
  </conditionalFormatting>
  <conditionalFormatting sqref="AEB3:AEF3">
    <cfRule type="expression" dxfId="10665" priority="15382" stopIfTrue="1">
      <formula>WEEKDAY(AEB$1)=1</formula>
    </cfRule>
    <cfRule type="expression" dxfId="10664" priority="15383" stopIfTrue="1">
      <formula>WEEKDAY(AEB$1)=7</formula>
    </cfRule>
    <cfRule type="containsText" dxfId="10663" priority="15384" stopIfTrue="1" operator="containsText" text="Maladie">
      <formula>NOT(ISERROR(SEARCH("Maladie",AEB3)))</formula>
    </cfRule>
    <cfRule type="endsWith" dxfId="10662" priority="15385" stopIfTrue="1" operator="endsWith" text="AT">
      <formula>RIGHT(AEB3,LEN("AT"))="AT"</formula>
    </cfRule>
    <cfRule type="containsText" dxfId="10661" priority="15386" stopIfTrue="1" operator="containsText" text="Congés">
      <formula>NOT(ISERROR(SEARCH("Congés",AEB3)))</formula>
    </cfRule>
    <cfRule type="containsText" dxfId="10660" priority="15387" stopIfTrue="1" operator="containsText" text="RTT">
      <formula>NOT(ISERROR(SEARCH("RTT",AEB3)))</formula>
    </cfRule>
    <cfRule type="containsText" dxfId="10659" priority="15388" stopIfTrue="1" operator="containsText" text="FORMATION">
      <formula>NOT(ISERROR(SEARCH("FORMATION",AEB3)))</formula>
    </cfRule>
    <cfRule type="containsText" dxfId="10658" priority="15389" stopIfTrue="1" operator="containsText" text="REPOS">
      <formula>NOT(ISERROR(SEARCH("REPOS",AEB3)))</formula>
    </cfRule>
  </conditionalFormatting>
  <conditionalFormatting sqref="AEB3:AEF3">
    <cfRule type="containsText" dxfId="10657" priority="15380" stopIfTrue="1" operator="containsText" text="RECUP DEBIT">
      <formula>NOT(ISERROR(SEARCH("RECUP DEBIT",AEB3)))</formula>
    </cfRule>
    <cfRule type="containsText" dxfId="10656" priority="15381" stopIfTrue="1" operator="containsText" text="Bonification">
      <formula>NOT(ISERROR(SEARCH("Bonification",AEB3)))</formula>
    </cfRule>
  </conditionalFormatting>
  <conditionalFormatting sqref="AEB3:AEF3">
    <cfRule type="containsText" dxfId="10655" priority="15378" stopIfTrue="1" operator="containsText" text="BONIFICATION">
      <formula>NOT(ISERROR(SEARCH("BONIFICATION",AEB3)))</formula>
    </cfRule>
    <cfRule type="containsText" dxfId="10654" priority="15379" stopIfTrue="1" operator="containsText" text="RECUP DEBIT">
      <formula>NOT(ISERROR(SEARCH("RECUP DEBIT",AEB3)))</formula>
    </cfRule>
  </conditionalFormatting>
  <conditionalFormatting sqref="AEB3:AEF3">
    <cfRule type="containsText" dxfId="10653" priority="15377" stopIfTrue="1" operator="containsText" text="ENFANT MALADE">
      <formula>NOT(ISERROR(SEARCH("ENFANT MALADE",AEB3)))</formula>
    </cfRule>
  </conditionalFormatting>
  <conditionalFormatting sqref="AEC3">
    <cfRule type="expression" dxfId="10652" priority="15369" stopIfTrue="1">
      <formula>WEEKDAY(AEC$1)=1</formula>
    </cfRule>
    <cfRule type="expression" dxfId="10651" priority="15370" stopIfTrue="1">
      <formula>WEEKDAY(AEC$1)=7</formula>
    </cfRule>
    <cfRule type="containsText" dxfId="10650" priority="15371" stopIfTrue="1" operator="containsText" text="Maladie">
      <formula>NOT(ISERROR(SEARCH("Maladie",AEC3)))</formula>
    </cfRule>
    <cfRule type="endsWith" dxfId="10649" priority="15372" stopIfTrue="1" operator="endsWith" text="AT">
      <formula>RIGHT(AEC3,LEN("AT"))="AT"</formula>
    </cfRule>
    <cfRule type="containsText" dxfId="10648" priority="15373" stopIfTrue="1" operator="containsText" text="Congés">
      <formula>NOT(ISERROR(SEARCH("Congés",AEC3)))</formula>
    </cfRule>
    <cfRule type="containsText" dxfId="10647" priority="15374" stopIfTrue="1" operator="containsText" text="RTT">
      <formula>NOT(ISERROR(SEARCH("RTT",AEC3)))</formula>
    </cfRule>
    <cfRule type="containsText" dxfId="10646" priority="15375" stopIfTrue="1" operator="containsText" text="FORMATION">
      <formula>NOT(ISERROR(SEARCH("FORMATION",AEC3)))</formula>
    </cfRule>
    <cfRule type="containsText" dxfId="10645" priority="15376" stopIfTrue="1" operator="containsText" text="REPOS">
      <formula>NOT(ISERROR(SEARCH("REPOS",AEC3)))</formula>
    </cfRule>
  </conditionalFormatting>
  <conditionalFormatting sqref="AEC3">
    <cfRule type="containsText" dxfId="10644" priority="15367" stopIfTrue="1" operator="containsText" text="RECUP DEBIT">
      <formula>NOT(ISERROR(SEARCH("RECUP DEBIT",AEC3)))</formula>
    </cfRule>
    <cfRule type="containsText" dxfId="10643" priority="15368" stopIfTrue="1" operator="containsText" text="Bonification">
      <formula>NOT(ISERROR(SEARCH("Bonification",AEC3)))</formula>
    </cfRule>
  </conditionalFormatting>
  <conditionalFormatting sqref="AEF3">
    <cfRule type="expression" dxfId="10642" priority="15359" stopIfTrue="1">
      <formula>WEEKDAY(AEF$1)=1</formula>
    </cfRule>
    <cfRule type="expression" dxfId="10641" priority="15360" stopIfTrue="1">
      <formula>WEEKDAY(AEF$1)=7</formula>
    </cfRule>
    <cfRule type="containsText" dxfId="10640" priority="15361" stopIfTrue="1" operator="containsText" text="Maladie">
      <formula>NOT(ISERROR(SEARCH("Maladie",AEF3)))</formula>
    </cfRule>
    <cfRule type="endsWith" dxfId="10639" priority="15362" stopIfTrue="1" operator="endsWith" text="AT">
      <formula>RIGHT(AEF3,LEN("AT"))="AT"</formula>
    </cfRule>
    <cfRule type="containsText" dxfId="10638" priority="15363" stopIfTrue="1" operator="containsText" text="Congés">
      <formula>NOT(ISERROR(SEARCH("Congés",AEF3)))</formula>
    </cfRule>
    <cfRule type="containsText" dxfId="10637" priority="15364" stopIfTrue="1" operator="containsText" text="RTT">
      <formula>NOT(ISERROR(SEARCH("RTT",AEF3)))</formula>
    </cfRule>
    <cfRule type="containsText" dxfId="10636" priority="15365" stopIfTrue="1" operator="containsText" text="FORMATION">
      <formula>NOT(ISERROR(SEARCH("FORMATION",AEF3)))</formula>
    </cfRule>
    <cfRule type="containsText" dxfId="10635" priority="15366" stopIfTrue="1" operator="containsText" text="REPOS">
      <formula>NOT(ISERROR(SEARCH("REPOS",AEF3)))</formula>
    </cfRule>
  </conditionalFormatting>
  <conditionalFormatting sqref="AEF3">
    <cfRule type="containsText" dxfId="10634" priority="15357" stopIfTrue="1" operator="containsText" text="RECUP DEBIT">
      <formula>NOT(ISERROR(SEARCH("RECUP DEBIT",AEF3)))</formula>
    </cfRule>
    <cfRule type="containsText" dxfId="10633" priority="15358" stopIfTrue="1" operator="containsText" text="Bonification">
      <formula>NOT(ISERROR(SEARCH("Bonification",AEF3)))</formula>
    </cfRule>
  </conditionalFormatting>
  <conditionalFormatting sqref="AEE3">
    <cfRule type="expression" dxfId="10632" priority="15349" stopIfTrue="1">
      <formula>WEEKDAY(AEE$1)=1</formula>
    </cfRule>
    <cfRule type="expression" dxfId="10631" priority="15350" stopIfTrue="1">
      <formula>WEEKDAY(AEE$1)=7</formula>
    </cfRule>
    <cfRule type="containsText" dxfId="10630" priority="15351" stopIfTrue="1" operator="containsText" text="Maladie">
      <formula>NOT(ISERROR(SEARCH("Maladie",AEE3)))</formula>
    </cfRule>
    <cfRule type="endsWith" dxfId="10629" priority="15352" stopIfTrue="1" operator="endsWith" text="AT">
      <formula>RIGHT(AEE3,LEN("AT"))="AT"</formula>
    </cfRule>
    <cfRule type="containsText" dxfId="10628" priority="15353" stopIfTrue="1" operator="containsText" text="Congés">
      <formula>NOT(ISERROR(SEARCH("Congés",AEE3)))</formula>
    </cfRule>
    <cfRule type="containsText" dxfId="10627" priority="15354" stopIfTrue="1" operator="containsText" text="RTT">
      <formula>NOT(ISERROR(SEARCH("RTT",AEE3)))</formula>
    </cfRule>
    <cfRule type="containsText" dxfId="10626" priority="15355" stopIfTrue="1" operator="containsText" text="FORMATION">
      <formula>NOT(ISERROR(SEARCH("FORMATION",AEE3)))</formula>
    </cfRule>
    <cfRule type="containsText" dxfId="10625" priority="15356" stopIfTrue="1" operator="containsText" text="REPOS">
      <formula>NOT(ISERROR(SEARCH("REPOS",AEE3)))</formula>
    </cfRule>
  </conditionalFormatting>
  <conditionalFormatting sqref="AEE3">
    <cfRule type="containsText" dxfId="10624" priority="15347" stopIfTrue="1" operator="containsText" text="RECUP DEBIT">
      <formula>NOT(ISERROR(SEARCH("RECUP DEBIT",AEE3)))</formula>
    </cfRule>
    <cfRule type="containsText" dxfId="10623" priority="15348" stopIfTrue="1" operator="containsText" text="Bonification">
      <formula>NOT(ISERROR(SEARCH("Bonification",AEE3)))</formula>
    </cfRule>
  </conditionalFormatting>
  <conditionalFormatting sqref="AEI2 AEK2:AEL2">
    <cfRule type="expression" dxfId="10596" priority="15313" stopIfTrue="1">
      <formula>WEEKDAY(AEI$1)=1</formula>
    </cfRule>
    <cfRule type="expression" dxfId="10595" priority="15314" stopIfTrue="1">
      <formula>WEEKDAY(AEI$1)=7</formula>
    </cfRule>
    <cfRule type="containsText" dxfId="10594" priority="15315" stopIfTrue="1" operator="containsText" text="Maladie">
      <formula>NOT(ISERROR(SEARCH("Maladie",AEI2)))</formula>
    </cfRule>
    <cfRule type="endsWith" dxfId="10593" priority="15316" stopIfTrue="1" operator="endsWith" text="AT">
      <formula>RIGHT(AEI2,LEN("AT"))="AT"</formula>
    </cfRule>
    <cfRule type="containsText" dxfId="10592" priority="15317" stopIfTrue="1" operator="containsText" text="Congés">
      <formula>NOT(ISERROR(SEARCH("Congés",AEI2)))</formula>
    </cfRule>
    <cfRule type="containsText" dxfId="10591" priority="15318" stopIfTrue="1" operator="containsText" text="RTT">
      <formula>NOT(ISERROR(SEARCH("RTT",AEI2)))</formula>
    </cfRule>
    <cfRule type="containsText" dxfId="10590" priority="15319" stopIfTrue="1" operator="containsText" text="FORMATION">
      <formula>NOT(ISERROR(SEARCH("FORMATION",AEI2)))</formula>
    </cfRule>
    <cfRule type="containsText" dxfId="10589" priority="15320" stopIfTrue="1" operator="containsText" text="REPOS">
      <formula>NOT(ISERROR(SEARCH("REPOS",AEI2)))</formula>
    </cfRule>
  </conditionalFormatting>
  <conditionalFormatting sqref="AEI2 AEK2:AEL2">
    <cfRule type="containsText" dxfId="10588" priority="15311" stopIfTrue="1" operator="containsText" text="RECUP DEBIT">
      <formula>NOT(ISERROR(SEARCH("RECUP DEBIT",AEI2)))</formula>
    </cfRule>
    <cfRule type="containsText" dxfId="10587" priority="15312" stopIfTrue="1" operator="containsText" text="Bonification">
      <formula>NOT(ISERROR(SEARCH("Bonification",AEI2)))</formula>
    </cfRule>
  </conditionalFormatting>
  <conditionalFormatting sqref="AEI2 AEK2:AEL2">
    <cfRule type="containsText" dxfId="10586" priority="15309" stopIfTrue="1" operator="containsText" text="BONIFICATION">
      <formula>NOT(ISERROR(SEARCH("BONIFICATION",AEI2)))</formula>
    </cfRule>
    <cfRule type="containsText" dxfId="10585" priority="15310" stopIfTrue="1" operator="containsText" text="RECUP DEBIT">
      <formula>NOT(ISERROR(SEARCH("RECUP DEBIT",AEI2)))</formula>
    </cfRule>
  </conditionalFormatting>
  <conditionalFormatting sqref="AEI2 AEK2:AEL2">
    <cfRule type="containsText" dxfId="10584" priority="15308" stopIfTrue="1" operator="containsText" text="ENFANT MALADE">
      <formula>NOT(ISERROR(SEARCH("ENFANT MALADE",AEI2)))</formula>
    </cfRule>
  </conditionalFormatting>
  <conditionalFormatting sqref="AEI3:AEJ3">
    <cfRule type="expression" dxfId="10583" priority="15287" stopIfTrue="1">
      <formula>WEEKDAY(AEI$1)=1</formula>
    </cfRule>
    <cfRule type="expression" dxfId="10582" priority="15288" stopIfTrue="1">
      <formula>WEEKDAY(AEI$1)=7</formula>
    </cfRule>
    <cfRule type="containsText" dxfId="10581" priority="15289" stopIfTrue="1" operator="containsText" text="Maladie">
      <formula>NOT(ISERROR(SEARCH("Maladie",AEI3)))</formula>
    </cfRule>
    <cfRule type="endsWith" dxfId="10580" priority="15290" stopIfTrue="1" operator="endsWith" text="AT">
      <formula>RIGHT(AEI3,LEN("AT"))="AT"</formula>
    </cfRule>
    <cfRule type="containsText" dxfId="10579" priority="15291" stopIfTrue="1" operator="containsText" text="Congés">
      <formula>NOT(ISERROR(SEARCH("Congés",AEI3)))</formula>
    </cfRule>
    <cfRule type="containsText" dxfId="10578" priority="15292" stopIfTrue="1" operator="containsText" text="RTT">
      <formula>NOT(ISERROR(SEARCH("RTT",AEI3)))</formula>
    </cfRule>
    <cfRule type="containsText" dxfId="10577" priority="15293" stopIfTrue="1" operator="containsText" text="FORMATION">
      <formula>NOT(ISERROR(SEARCH("FORMATION",AEI3)))</formula>
    </cfRule>
    <cfRule type="containsText" dxfId="10576" priority="15294" stopIfTrue="1" operator="containsText" text="REPOS">
      <formula>NOT(ISERROR(SEARCH("REPOS",AEI3)))</formula>
    </cfRule>
  </conditionalFormatting>
  <conditionalFormatting sqref="AEI3:AEJ3">
    <cfRule type="containsText" dxfId="10575" priority="15285" stopIfTrue="1" operator="containsText" text="RECUP DEBIT">
      <formula>NOT(ISERROR(SEARCH("RECUP DEBIT",AEI3)))</formula>
    </cfRule>
    <cfRule type="containsText" dxfId="10574" priority="15286" stopIfTrue="1" operator="containsText" text="Bonification">
      <formula>NOT(ISERROR(SEARCH("Bonification",AEI3)))</formula>
    </cfRule>
  </conditionalFormatting>
  <conditionalFormatting sqref="AEI3:AEJ3">
    <cfRule type="containsText" dxfId="10573" priority="15283" stopIfTrue="1" operator="containsText" text="BONIFICATION">
      <formula>NOT(ISERROR(SEARCH("BONIFICATION",AEI3)))</formula>
    </cfRule>
    <cfRule type="containsText" dxfId="10572" priority="15284" stopIfTrue="1" operator="containsText" text="RECUP DEBIT">
      <formula>NOT(ISERROR(SEARCH("RECUP DEBIT",AEI3)))</formula>
    </cfRule>
  </conditionalFormatting>
  <conditionalFormatting sqref="AEI3:AEJ3">
    <cfRule type="containsText" dxfId="10571" priority="15282" stopIfTrue="1" operator="containsText" text="ENFANT MALADE">
      <formula>NOT(ISERROR(SEARCH("ENFANT MALADE",AEI3)))</formula>
    </cfRule>
  </conditionalFormatting>
  <conditionalFormatting sqref="AEJ3">
    <cfRule type="expression" dxfId="10570" priority="15274" stopIfTrue="1">
      <formula>WEEKDAY(AEJ$1)=1</formula>
    </cfRule>
    <cfRule type="expression" dxfId="10569" priority="15275" stopIfTrue="1">
      <formula>WEEKDAY(AEJ$1)=7</formula>
    </cfRule>
    <cfRule type="containsText" dxfId="10568" priority="15276" stopIfTrue="1" operator="containsText" text="Maladie">
      <formula>NOT(ISERROR(SEARCH("Maladie",AEJ3)))</formula>
    </cfRule>
    <cfRule type="endsWith" dxfId="10567" priority="15277" stopIfTrue="1" operator="endsWith" text="AT">
      <formula>RIGHT(AEJ3,LEN("AT"))="AT"</formula>
    </cfRule>
    <cfRule type="containsText" dxfId="10566" priority="15278" stopIfTrue="1" operator="containsText" text="Congés">
      <formula>NOT(ISERROR(SEARCH("Congés",AEJ3)))</formula>
    </cfRule>
    <cfRule type="containsText" dxfId="10565" priority="15279" stopIfTrue="1" operator="containsText" text="RTT">
      <formula>NOT(ISERROR(SEARCH("RTT",AEJ3)))</formula>
    </cfRule>
    <cfRule type="containsText" dxfId="10564" priority="15280" stopIfTrue="1" operator="containsText" text="FORMATION">
      <formula>NOT(ISERROR(SEARCH("FORMATION",AEJ3)))</formula>
    </cfRule>
    <cfRule type="containsText" dxfId="10563" priority="15281" stopIfTrue="1" operator="containsText" text="REPOS">
      <formula>NOT(ISERROR(SEARCH("REPOS",AEJ3)))</formula>
    </cfRule>
  </conditionalFormatting>
  <conditionalFormatting sqref="AEJ3">
    <cfRule type="containsText" dxfId="10562" priority="15272" stopIfTrue="1" operator="containsText" text="RECUP DEBIT">
      <formula>NOT(ISERROR(SEARCH("RECUP DEBIT",AEJ3)))</formula>
    </cfRule>
    <cfRule type="containsText" dxfId="10561" priority="15273" stopIfTrue="1" operator="containsText" text="Bonification">
      <formula>NOT(ISERROR(SEARCH("Bonification",AEJ3)))</formula>
    </cfRule>
  </conditionalFormatting>
  <conditionalFormatting sqref="AEI3:AEJ3">
    <cfRule type="expression" dxfId="10560" priority="14947" stopIfTrue="1">
      <formula>WEEKDAY(AEI$1)=1</formula>
    </cfRule>
    <cfRule type="expression" dxfId="10559" priority="14948" stopIfTrue="1">
      <formula>WEEKDAY(AEI$1)=7</formula>
    </cfRule>
    <cfRule type="containsText" dxfId="10558" priority="14949" stopIfTrue="1" operator="containsText" text="Maladie">
      <formula>NOT(ISERROR(SEARCH("Maladie",AEI3)))</formula>
    </cfRule>
    <cfRule type="endsWith" dxfId="10557" priority="14950" stopIfTrue="1" operator="endsWith" text="AT">
      <formula>RIGHT(AEI3,LEN("AT"))="AT"</formula>
    </cfRule>
    <cfRule type="containsText" dxfId="10556" priority="14951" stopIfTrue="1" operator="containsText" text="Congés">
      <formula>NOT(ISERROR(SEARCH("Congés",AEI3)))</formula>
    </cfRule>
    <cfRule type="containsText" dxfId="10555" priority="14952" stopIfTrue="1" operator="containsText" text="RTT">
      <formula>NOT(ISERROR(SEARCH("RTT",AEI3)))</formula>
    </cfRule>
    <cfRule type="containsText" dxfId="10554" priority="14953" stopIfTrue="1" operator="containsText" text="FORMATION">
      <formula>NOT(ISERROR(SEARCH("FORMATION",AEI3)))</formula>
    </cfRule>
    <cfRule type="containsText" dxfId="10553" priority="14954" stopIfTrue="1" operator="containsText" text="REPOS">
      <formula>NOT(ISERROR(SEARCH("REPOS",AEI3)))</formula>
    </cfRule>
  </conditionalFormatting>
  <conditionalFormatting sqref="AEI3:AEJ3">
    <cfRule type="containsText" dxfId="10552" priority="14945" stopIfTrue="1" operator="containsText" text="RECUP DEBIT">
      <formula>NOT(ISERROR(SEARCH("RECUP DEBIT",AEI3)))</formula>
    </cfRule>
    <cfRule type="containsText" dxfId="10551" priority="14946" stopIfTrue="1" operator="containsText" text="Bonification">
      <formula>NOT(ISERROR(SEARCH("Bonification",AEI3)))</formula>
    </cfRule>
  </conditionalFormatting>
  <conditionalFormatting sqref="AEI3:AEJ3">
    <cfRule type="containsText" dxfId="10550" priority="14943" stopIfTrue="1" operator="containsText" text="BONIFICATION">
      <formula>NOT(ISERROR(SEARCH("BONIFICATION",AEI3)))</formula>
    </cfRule>
    <cfRule type="containsText" dxfId="10549" priority="14944" stopIfTrue="1" operator="containsText" text="RECUP DEBIT">
      <formula>NOT(ISERROR(SEARCH("RECUP DEBIT",AEI3)))</formula>
    </cfRule>
  </conditionalFormatting>
  <conditionalFormatting sqref="AEI3:AEJ3">
    <cfRule type="containsText" dxfId="10548" priority="14942" stopIfTrue="1" operator="containsText" text="ENFANT MALADE">
      <formula>NOT(ISERROR(SEARCH("ENFANT MALADE",AEI3)))</formula>
    </cfRule>
  </conditionalFormatting>
  <conditionalFormatting sqref="AEJ3">
    <cfRule type="expression" dxfId="10547" priority="14934" stopIfTrue="1">
      <formula>WEEKDAY(AEJ$1)=1</formula>
    </cfRule>
    <cfRule type="expression" dxfId="10546" priority="14935" stopIfTrue="1">
      <formula>WEEKDAY(AEJ$1)=7</formula>
    </cfRule>
    <cfRule type="containsText" dxfId="10545" priority="14936" stopIfTrue="1" operator="containsText" text="Maladie">
      <formula>NOT(ISERROR(SEARCH("Maladie",AEJ3)))</formula>
    </cfRule>
    <cfRule type="endsWith" dxfId="10544" priority="14937" stopIfTrue="1" operator="endsWith" text="AT">
      <formula>RIGHT(AEJ3,LEN("AT"))="AT"</formula>
    </cfRule>
    <cfRule type="containsText" dxfId="10543" priority="14938" stopIfTrue="1" operator="containsText" text="Congés">
      <formula>NOT(ISERROR(SEARCH("Congés",AEJ3)))</formula>
    </cfRule>
    <cfRule type="containsText" dxfId="10542" priority="14939" stopIfTrue="1" operator="containsText" text="RTT">
      <formula>NOT(ISERROR(SEARCH("RTT",AEJ3)))</formula>
    </cfRule>
    <cfRule type="containsText" dxfId="10541" priority="14940" stopIfTrue="1" operator="containsText" text="FORMATION">
      <formula>NOT(ISERROR(SEARCH("FORMATION",AEJ3)))</formula>
    </cfRule>
    <cfRule type="containsText" dxfId="10540" priority="14941" stopIfTrue="1" operator="containsText" text="REPOS">
      <formula>NOT(ISERROR(SEARCH("REPOS",AEJ3)))</formula>
    </cfRule>
  </conditionalFormatting>
  <conditionalFormatting sqref="AEJ3">
    <cfRule type="containsText" dxfId="10539" priority="14932" stopIfTrue="1" operator="containsText" text="RECUP DEBIT">
      <formula>NOT(ISERROR(SEARCH("RECUP DEBIT",AEJ3)))</formula>
    </cfRule>
    <cfRule type="containsText" dxfId="10538" priority="14933" stopIfTrue="1" operator="containsText" text="Bonification">
      <formula>NOT(ISERROR(SEARCH("Bonification",AEJ3)))</formula>
    </cfRule>
  </conditionalFormatting>
  <conditionalFormatting sqref="AEO2">
    <cfRule type="expression" dxfId="10524" priority="14891" stopIfTrue="1">
      <formula>WEEKDAY(AEO$1)=1</formula>
    </cfRule>
    <cfRule type="expression" dxfId="10523" priority="14892" stopIfTrue="1">
      <formula>WEEKDAY(AEO$1)=7</formula>
    </cfRule>
    <cfRule type="containsText" dxfId="10522" priority="14893" stopIfTrue="1" operator="containsText" text="Maladie">
      <formula>NOT(ISERROR(SEARCH("Maladie",AEO2)))</formula>
    </cfRule>
    <cfRule type="endsWith" dxfId="10521" priority="14894" stopIfTrue="1" operator="endsWith" text="AT">
      <formula>RIGHT(AEO2,LEN("AT"))="AT"</formula>
    </cfRule>
    <cfRule type="containsText" dxfId="10520" priority="14895" stopIfTrue="1" operator="containsText" text="Congés">
      <formula>NOT(ISERROR(SEARCH("Congés",AEO2)))</formula>
    </cfRule>
    <cfRule type="containsText" dxfId="10519" priority="14896" stopIfTrue="1" operator="containsText" text="RTT">
      <formula>NOT(ISERROR(SEARCH("RTT",AEO2)))</formula>
    </cfRule>
    <cfRule type="containsText" dxfId="10518" priority="14897" stopIfTrue="1" operator="containsText" text="FORMATION">
      <formula>NOT(ISERROR(SEARCH("FORMATION",AEO2)))</formula>
    </cfRule>
    <cfRule type="containsText" dxfId="10517" priority="14898" stopIfTrue="1" operator="containsText" text="REPOS">
      <formula>NOT(ISERROR(SEARCH("REPOS",AEO2)))</formula>
    </cfRule>
  </conditionalFormatting>
  <conditionalFormatting sqref="AEO2">
    <cfRule type="containsText" dxfId="10516" priority="14889" stopIfTrue="1" operator="containsText" text="RECUP DEBIT">
      <formula>NOT(ISERROR(SEARCH("RECUP DEBIT",AEO2)))</formula>
    </cfRule>
    <cfRule type="containsText" dxfId="10515" priority="14890" stopIfTrue="1" operator="containsText" text="Bonification">
      <formula>NOT(ISERROR(SEARCH("Bonification",AEO2)))</formula>
    </cfRule>
  </conditionalFormatting>
  <conditionalFormatting sqref="AEO2">
    <cfRule type="containsText" dxfId="10514" priority="14887" stopIfTrue="1" operator="containsText" text="BONIFICATION">
      <formula>NOT(ISERROR(SEARCH("BONIFICATION",AEO2)))</formula>
    </cfRule>
    <cfRule type="containsText" dxfId="10513" priority="14888" stopIfTrue="1" operator="containsText" text="RECUP DEBIT">
      <formula>NOT(ISERROR(SEARCH("RECUP DEBIT",AEO2)))</formula>
    </cfRule>
  </conditionalFormatting>
  <conditionalFormatting sqref="AEO2">
    <cfRule type="containsText" dxfId="10512" priority="14886" stopIfTrue="1" operator="containsText" text="ENFANT MALADE">
      <formula>NOT(ISERROR(SEARCH("ENFANT MALADE",AEO2)))</formula>
    </cfRule>
  </conditionalFormatting>
  <conditionalFormatting sqref="AEO2">
    <cfRule type="expression" dxfId="10511" priority="14878" stopIfTrue="1">
      <formula>WEEKDAY(AEO$1)=1</formula>
    </cfRule>
    <cfRule type="expression" dxfId="10510" priority="14879" stopIfTrue="1">
      <formula>WEEKDAY(AEO$1)=7</formula>
    </cfRule>
    <cfRule type="containsText" dxfId="10509" priority="14880" stopIfTrue="1" operator="containsText" text="Maladie">
      <formula>NOT(ISERROR(SEARCH("Maladie",AEO2)))</formula>
    </cfRule>
    <cfRule type="endsWith" dxfId="10508" priority="14881" stopIfTrue="1" operator="endsWith" text="AT">
      <formula>RIGHT(AEO2,LEN("AT"))="AT"</formula>
    </cfRule>
    <cfRule type="containsText" dxfId="10507" priority="14882" stopIfTrue="1" operator="containsText" text="Congés">
      <formula>NOT(ISERROR(SEARCH("Congés",AEO2)))</formula>
    </cfRule>
    <cfRule type="containsText" dxfId="10506" priority="14883" stopIfTrue="1" operator="containsText" text="RTT">
      <formula>NOT(ISERROR(SEARCH("RTT",AEO2)))</formula>
    </cfRule>
    <cfRule type="containsText" dxfId="10505" priority="14884" stopIfTrue="1" operator="containsText" text="FORMATION">
      <formula>NOT(ISERROR(SEARCH("FORMATION",AEO2)))</formula>
    </cfRule>
    <cfRule type="containsText" dxfId="10504" priority="14885" stopIfTrue="1" operator="containsText" text="REPOS">
      <formula>NOT(ISERROR(SEARCH("REPOS",AEO2)))</formula>
    </cfRule>
  </conditionalFormatting>
  <conditionalFormatting sqref="AEO2">
    <cfRule type="containsText" dxfId="10503" priority="14876" stopIfTrue="1" operator="containsText" text="RECUP DEBIT">
      <formula>NOT(ISERROR(SEARCH("RECUP DEBIT",AEO2)))</formula>
    </cfRule>
    <cfRule type="containsText" dxfId="10502" priority="14877" stopIfTrue="1" operator="containsText" text="Bonification">
      <formula>NOT(ISERROR(SEARCH("Bonification",AEO2)))</formula>
    </cfRule>
  </conditionalFormatting>
  <conditionalFormatting sqref="AEO2">
    <cfRule type="containsText" dxfId="10501" priority="14874" stopIfTrue="1" operator="containsText" text="BONIFICATION">
      <formula>NOT(ISERROR(SEARCH("BONIFICATION",AEO2)))</formula>
    </cfRule>
    <cfRule type="containsText" dxfId="10500" priority="14875" stopIfTrue="1" operator="containsText" text="RECUP DEBIT">
      <formula>NOT(ISERROR(SEARCH("RECUP DEBIT",AEO2)))</formula>
    </cfRule>
  </conditionalFormatting>
  <conditionalFormatting sqref="AEO2">
    <cfRule type="containsText" dxfId="10499" priority="14873" stopIfTrue="1" operator="containsText" text="ENFANT MALADE">
      <formula>NOT(ISERROR(SEARCH("ENFANT MALADE",AEO2)))</formula>
    </cfRule>
  </conditionalFormatting>
  <conditionalFormatting sqref="AEO2">
    <cfRule type="containsText" dxfId="10498" priority="14871" stopIfTrue="1" operator="containsText" text="RECUP DEBIT">
      <formula>NOT(ISERROR(SEARCH("RECUP DEBIT",AEO2)))</formula>
    </cfRule>
    <cfRule type="containsText" dxfId="10497" priority="14872" stopIfTrue="1" operator="containsText" text="Bonification">
      <formula>NOT(ISERROR(SEARCH("Bonification",AEO2)))</formula>
    </cfRule>
  </conditionalFormatting>
  <conditionalFormatting sqref="AEO2">
    <cfRule type="expression" dxfId="10496" priority="14863" stopIfTrue="1">
      <formula>WEEKDAY(AEH$1)=1</formula>
    </cfRule>
    <cfRule type="expression" dxfId="10495" priority="14864" stopIfTrue="1">
      <formula>WEEKDAY(AEH$1)=7</formula>
    </cfRule>
    <cfRule type="containsText" dxfId="10494" priority="14865" stopIfTrue="1" operator="containsText" text="Maladie">
      <formula>NOT(ISERROR(SEARCH("Maladie",AEO2)))</formula>
    </cfRule>
    <cfRule type="endsWith" dxfId="10493" priority="14866" stopIfTrue="1" operator="endsWith" text="AT">
      <formula>RIGHT(AEO2,LEN("AT"))="AT"</formula>
    </cfRule>
    <cfRule type="containsText" dxfId="10492" priority="14867" stopIfTrue="1" operator="containsText" text="Congés">
      <formula>NOT(ISERROR(SEARCH("Congés",AEO2)))</formula>
    </cfRule>
    <cfRule type="containsText" dxfId="10491" priority="14868" stopIfTrue="1" operator="containsText" text="RTT">
      <formula>NOT(ISERROR(SEARCH("RTT",AEO2)))</formula>
    </cfRule>
    <cfRule type="containsText" dxfId="10490" priority="14869" stopIfTrue="1" operator="containsText" text="REPOS">
      <formula>NOT(ISERROR(SEARCH("REPOS",AEO2)))</formula>
    </cfRule>
    <cfRule type="containsText" dxfId="10489" priority="14870" stopIfTrue="1" operator="containsText" text="FORMATION">
      <formula>NOT(ISERROR(SEARCH("FORMATION",AEO2)))</formula>
    </cfRule>
  </conditionalFormatting>
  <conditionalFormatting sqref="AEO2">
    <cfRule type="containsText" dxfId="10488" priority="14861" stopIfTrue="1" operator="containsText" text="RECUP DEBIT">
      <formula>NOT(ISERROR(SEARCH("RECUP DEBIT",AEO2)))</formula>
    </cfRule>
    <cfRule type="containsText" dxfId="10487" priority="14862" stopIfTrue="1" operator="containsText" text="Bonification">
      <formula>NOT(ISERROR(SEARCH("Bonification",AEO2)))</formula>
    </cfRule>
  </conditionalFormatting>
  <conditionalFormatting sqref="AEO2">
    <cfRule type="expression" dxfId="10486" priority="14853" stopIfTrue="1">
      <formula>WEEKDAY(AEH$1)=1</formula>
    </cfRule>
    <cfRule type="expression" dxfId="10485" priority="14854" stopIfTrue="1">
      <formula>WEEKDAY(AEH$1)=7</formula>
    </cfRule>
    <cfRule type="containsText" dxfId="10484" priority="14855" stopIfTrue="1" operator="containsText" text="Maladie">
      <formula>NOT(ISERROR(SEARCH("Maladie",AEO2)))</formula>
    </cfRule>
    <cfRule type="endsWith" dxfId="10483" priority="14856" stopIfTrue="1" operator="endsWith" text="AT">
      <formula>RIGHT(AEO2,LEN("AT"))="AT"</formula>
    </cfRule>
    <cfRule type="containsText" dxfId="10482" priority="14857" stopIfTrue="1" operator="containsText" text="Congés">
      <formula>NOT(ISERROR(SEARCH("Congés",AEO2)))</formula>
    </cfRule>
    <cfRule type="containsText" dxfId="10481" priority="14858" stopIfTrue="1" operator="containsText" text="RTT">
      <formula>NOT(ISERROR(SEARCH("RTT",AEO2)))</formula>
    </cfRule>
    <cfRule type="containsText" dxfId="10480" priority="14859" stopIfTrue="1" operator="containsText" text="REPOS">
      <formula>NOT(ISERROR(SEARCH("REPOS",AEO2)))</formula>
    </cfRule>
    <cfRule type="containsText" dxfId="10479" priority="14860" stopIfTrue="1" operator="containsText" text="FORMATION">
      <formula>NOT(ISERROR(SEARCH("FORMATION",AEO2)))</formula>
    </cfRule>
  </conditionalFormatting>
  <conditionalFormatting sqref="AEN3">
    <cfRule type="expression" dxfId="10460" priority="14781" stopIfTrue="1">
      <formula>WEEKDAY(AEN$1)=1</formula>
    </cfRule>
    <cfRule type="expression" dxfId="10459" priority="14782" stopIfTrue="1">
      <formula>WEEKDAY(AEN$1)=7</formula>
    </cfRule>
    <cfRule type="containsText" dxfId="10458" priority="14783" stopIfTrue="1" operator="containsText" text="Maladie">
      <formula>NOT(ISERROR(SEARCH("Maladie",AEN3)))</formula>
    </cfRule>
    <cfRule type="endsWith" dxfId="10457" priority="14784" stopIfTrue="1" operator="endsWith" text="AT">
      <formula>RIGHT(AEN3,LEN("AT"))="AT"</formula>
    </cfRule>
    <cfRule type="containsText" dxfId="10456" priority="14785" stopIfTrue="1" operator="containsText" text="Congés">
      <formula>NOT(ISERROR(SEARCH("Congés",AEN3)))</formula>
    </cfRule>
    <cfRule type="containsText" dxfId="10455" priority="14786" stopIfTrue="1" operator="containsText" text="RTT">
      <formula>NOT(ISERROR(SEARCH("RTT",AEN3)))</formula>
    </cfRule>
    <cfRule type="containsText" dxfId="10454" priority="14787" stopIfTrue="1" operator="containsText" text="FORMATION">
      <formula>NOT(ISERROR(SEARCH("FORMATION",AEN3)))</formula>
    </cfRule>
    <cfRule type="containsText" dxfId="10453" priority="14788" stopIfTrue="1" operator="containsText" text="REPOS">
      <formula>NOT(ISERROR(SEARCH("REPOS",AEN3)))</formula>
    </cfRule>
  </conditionalFormatting>
  <conditionalFormatting sqref="AEN3">
    <cfRule type="containsText" dxfId="10452" priority="14779" stopIfTrue="1" operator="containsText" text="RECUP DEBIT">
      <formula>NOT(ISERROR(SEARCH("RECUP DEBIT",AEN3)))</formula>
    </cfRule>
    <cfRule type="containsText" dxfId="10451" priority="14780" stopIfTrue="1" operator="containsText" text="Bonification">
      <formula>NOT(ISERROR(SEARCH("Bonification",AEN3)))</formula>
    </cfRule>
  </conditionalFormatting>
  <conditionalFormatting sqref="AEN3">
    <cfRule type="containsText" dxfId="10450" priority="14777" stopIfTrue="1" operator="containsText" text="BONIFICATION">
      <formula>NOT(ISERROR(SEARCH("BONIFICATION",AEN3)))</formula>
    </cfRule>
    <cfRule type="containsText" dxfId="10449" priority="14778" stopIfTrue="1" operator="containsText" text="RECUP DEBIT">
      <formula>NOT(ISERROR(SEARCH("RECUP DEBIT",AEN3)))</formula>
    </cfRule>
  </conditionalFormatting>
  <conditionalFormatting sqref="AEN3">
    <cfRule type="containsText" dxfId="10448" priority="14776" stopIfTrue="1" operator="containsText" text="ENFANT MALADE">
      <formula>NOT(ISERROR(SEARCH("ENFANT MALADE",AEN3)))</formula>
    </cfRule>
  </conditionalFormatting>
  <conditionalFormatting sqref="AEN3">
    <cfRule type="containsText" dxfId="10447" priority="14774" stopIfTrue="1" operator="containsText" text="RECUP DEBIT">
      <formula>NOT(ISERROR(SEARCH("RECUP DEBIT",AEN3)))</formula>
    </cfRule>
    <cfRule type="containsText" dxfId="10446" priority="14775" stopIfTrue="1" operator="containsText" text="Bonification">
      <formula>NOT(ISERROR(SEARCH("Bonification",AEN3)))</formula>
    </cfRule>
  </conditionalFormatting>
  <conditionalFormatting sqref="AEN3">
    <cfRule type="expression" dxfId="10445" priority="14766" stopIfTrue="1">
      <formula>WEEKDAY(AEG$1)=1</formula>
    </cfRule>
    <cfRule type="expression" dxfId="10444" priority="14767" stopIfTrue="1">
      <formula>WEEKDAY(AEG$1)=7</formula>
    </cfRule>
    <cfRule type="containsText" dxfId="10443" priority="14768" stopIfTrue="1" operator="containsText" text="Maladie">
      <formula>NOT(ISERROR(SEARCH("Maladie",AEN3)))</formula>
    </cfRule>
    <cfRule type="endsWith" dxfId="10442" priority="14769" stopIfTrue="1" operator="endsWith" text="AT">
      <formula>RIGHT(AEN3,LEN("AT"))="AT"</formula>
    </cfRule>
    <cfRule type="containsText" dxfId="10441" priority="14770" stopIfTrue="1" operator="containsText" text="Congés">
      <formula>NOT(ISERROR(SEARCH("Congés",AEN3)))</formula>
    </cfRule>
    <cfRule type="containsText" dxfId="10440" priority="14771" stopIfTrue="1" operator="containsText" text="RTT">
      <formula>NOT(ISERROR(SEARCH("RTT",AEN3)))</formula>
    </cfRule>
    <cfRule type="containsText" dxfId="10439" priority="14772" stopIfTrue="1" operator="containsText" text="REPOS">
      <formula>NOT(ISERROR(SEARCH("REPOS",AEN3)))</formula>
    </cfRule>
    <cfRule type="containsText" dxfId="10438" priority="14773" stopIfTrue="1" operator="containsText" text="FORMATION">
      <formula>NOT(ISERROR(SEARCH("FORMATION",AEN3)))</formula>
    </cfRule>
  </conditionalFormatting>
  <conditionalFormatting sqref="ACH2">
    <cfRule type="expression" dxfId="9946" priority="14083" stopIfTrue="1">
      <formula>WEEKDAY(ACH$1)=1</formula>
    </cfRule>
    <cfRule type="expression" dxfId="9945" priority="14084" stopIfTrue="1">
      <formula>WEEKDAY(ACH$1)=7</formula>
    </cfRule>
    <cfRule type="containsText" dxfId="9944" priority="14085" stopIfTrue="1" operator="containsText" text="Maladie">
      <formula>NOT(ISERROR(SEARCH("Maladie",ACH2)))</formula>
    </cfRule>
    <cfRule type="endsWith" dxfId="9943" priority="14086" stopIfTrue="1" operator="endsWith" text="AT">
      <formula>RIGHT(ACH2,LEN("AT"))="AT"</formula>
    </cfRule>
    <cfRule type="containsText" dxfId="9942" priority="14087" stopIfTrue="1" operator="containsText" text="Congés">
      <formula>NOT(ISERROR(SEARCH("Congés",ACH2)))</formula>
    </cfRule>
    <cfRule type="containsText" dxfId="9941" priority="14088" stopIfTrue="1" operator="containsText" text="RTT">
      <formula>NOT(ISERROR(SEARCH("RTT",ACH2)))</formula>
    </cfRule>
    <cfRule type="containsText" dxfId="9940" priority="14089" stopIfTrue="1" operator="containsText" text="FORMATION">
      <formula>NOT(ISERROR(SEARCH("FORMATION",ACH2)))</formula>
    </cfRule>
    <cfRule type="containsText" dxfId="9939" priority="14090" stopIfTrue="1" operator="containsText" text="REPOS">
      <formula>NOT(ISERROR(SEARCH("REPOS",ACH2)))</formula>
    </cfRule>
  </conditionalFormatting>
  <conditionalFormatting sqref="ACH2">
    <cfRule type="containsText" dxfId="9938" priority="14081" stopIfTrue="1" operator="containsText" text="RECUP DEBIT">
      <formula>NOT(ISERROR(SEARCH("RECUP DEBIT",ACH2)))</formula>
    </cfRule>
    <cfRule type="containsText" dxfId="9937" priority="14082" stopIfTrue="1" operator="containsText" text="Bonification">
      <formula>NOT(ISERROR(SEARCH("Bonification",ACH2)))</formula>
    </cfRule>
  </conditionalFormatting>
  <conditionalFormatting sqref="ACH2">
    <cfRule type="containsText" dxfId="9936" priority="14079" stopIfTrue="1" operator="containsText" text="BONIFICATION">
      <formula>NOT(ISERROR(SEARCH("BONIFICATION",ACH2)))</formula>
    </cfRule>
    <cfRule type="containsText" dxfId="9935" priority="14080" stopIfTrue="1" operator="containsText" text="RECUP DEBIT">
      <formula>NOT(ISERROR(SEARCH("RECUP DEBIT",ACH2)))</formula>
    </cfRule>
  </conditionalFormatting>
  <conditionalFormatting sqref="ACH2">
    <cfRule type="containsText" dxfId="9934" priority="14078" stopIfTrue="1" operator="containsText" text="ENFANT MALADE">
      <formula>NOT(ISERROR(SEARCH("ENFANT MALADE",ACH2)))</formula>
    </cfRule>
  </conditionalFormatting>
  <conditionalFormatting sqref="ACH2">
    <cfRule type="expression" dxfId="9933" priority="14070" stopIfTrue="1">
      <formula>WEEKDAY(ACH$1)=1</formula>
    </cfRule>
    <cfRule type="expression" dxfId="9932" priority="14071" stopIfTrue="1">
      <formula>WEEKDAY(ACH$1)=7</formula>
    </cfRule>
    <cfRule type="containsText" dxfId="9931" priority="14072" stopIfTrue="1" operator="containsText" text="Maladie">
      <formula>NOT(ISERROR(SEARCH("Maladie",ACH2)))</formula>
    </cfRule>
    <cfRule type="endsWith" dxfId="9930" priority="14073" stopIfTrue="1" operator="endsWith" text="AT">
      <formula>RIGHT(ACH2,LEN("AT"))="AT"</formula>
    </cfRule>
    <cfRule type="containsText" dxfId="9929" priority="14074" stopIfTrue="1" operator="containsText" text="Congés">
      <formula>NOT(ISERROR(SEARCH("Congés",ACH2)))</formula>
    </cfRule>
    <cfRule type="containsText" dxfId="9928" priority="14075" stopIfTrue="1" operator="containsText" text="RTT">
      <formula>NOT(ISERROR(SEARCH("RTT",ACH2)))</formula>
    </cfRule>
    <cfRule type="containsText" dxfId="9927" priority="14076" stopIfTrue="1" operator="containsText" text="FORMATION">
      <formula>NOT(ISERROR(SEARCH("FORMATION",ACH2)))</formula>
    </cfRule>
    <cfRule type="containsText" dxfId="9926" priority="14077" stopIfTrue="1" operator="containsText" text="REPOS">
      <formula>NOT(ISERROR(SEARCH("REPOS",ACH2)))</formula>
    </cfRule>
  </conditionalFormatting>
  <conditionalFormatting sqref="ACH2">
    <cfRule type="containsText" dxfId="9925" priority="14068" stopIfTrue="1" operator="containsText" text="RECUP DEBIT">
      <formula>NOT(ISERROR(SEARCH("RECUP DEBIT",ACH2)))</formula>
    </cfRule>
    <cfRule type="containsText" dxfId="9924" priority="14069" stopIfTrue="1" operator="containsText" text="Bonification">
      <formula>NOT(ISERROR(SEARCH("Bonification",ACH2)))</formula>
    </cfRule>
  </conditionalFormatting>
  <conditionalFormatting sqref="ACH2">
    <cfRule type="expression" dxfId="9923" priority="14060" stopIfTrue="1">
      <formula>WEEKDAY(ACH$1)=1</formula>
    </cfRule>
    <cfRule type="expression" dxfId="9922" priority="14061" stopIfTrue="1">
      <formula>WEEKDAY(ACH$1)=7</formula>
    </cfRule>
    <cfRule type="containsText" dxfId="9921" priority="14062" stopIfTrue="1" operator="containsText" text="Maladie">
      <formula>NOT(ISERROR(SEARCH("Maladie",ACH2)))</formula>
    </cfRule>
    <cfRule type="endsWith" dxfId="9920" priority="14063" stopIfTrue="1" operator="endsWith" text="AT">
      <formula>RIGHT(ACH2,LEN("AT"))="AT"</formula>
    </cfRule>
    <cfRule type="containsText" dxfId="9919" priority="14064" stopIfTrue="1" operator="containsText" text="Congés">
      <formula>NOT(ISERROR(SEARCH("Congés",ACH2)))</formula>
    </cfRule>
    <cfRule type="containsText" dxfId="9918" priority="14065" stopIfTrue="1" operator="containsText" text="RTT">
      <formula>NOT(ISERROR(SEARCH("RTT",ACH2)))</formula>
    </cfRule>
    <cfRule type="containsText" dxfId="9917" priority="14066" stopIfTrue="1" operator="containsText" text="FORMATION">
      <formula>NOT(ISERROR(SEARCH("FORMATION",ACH2)))</formula>
    </cfRule>
    <cfRule type="containsText" dxfId="9916" priority="14067" stopIfTrue="1" operator="containsText" text="REPOS">
      <formula>NOT(ISERROR(SEARCH("REPOS",ACH2)))</formula>
    </cfRule>
  </conditionalFormatting>
  <conditionalFormatting sqref="ACH2">
    <cfRule type="containsText" dxfId="9915" priority="14058" stopIfTrue="1" operator="containsText" text="RECUP DEBIT">
      <formula>NOT(ISERROR(SEARCH("RECUP DEBIT",ACH2)))</formula>
    </cfRule>
    <cfRule type="containsText" dxfId="9914" priority="14059" stopIfTrue="1" operator="containsText" text="Bonification">
      <formula>NOT(ISERROR(SEARCH("Bonification",ACH2)))</formula>
    </cfRule>
  </conditionalFormatting>
  <conditionalFormatting sqref="ACH2">
    <cfRule type="expression" dxfId="9913" priority="14050" stopIfTrue="1">
      <formula>WEEKDAY(ACH$1)=1</formula>
    </cfRule>
    <cfRule type="expression" dxfId="9912" priority="14051" stopIfTrue="1">
      <formula>WEEKDAY(ACH$1)=7</formula>
    </cfRule>
    <cfRule type="containsText" dxfId="9911" priority="14052" stopIfTrue="1" operator="containsText" text="Maladie">
      <formula>NOT(ISERROR(SEARCH("Maladie",ACH2)))</formula>
    </cfRule>
    <cfRule type="endsWith" dxfId="9910" priority="14053" stopIfTrue="1" operator="endsWith" text="AT">
      <formula>RIGHT(ACH2,LEN("AT"))="AT"</formula>
    </cfRule>
    <cfRule type="containsText" dxfId="9909" priority="14054" stopIfTrue="1" operator="containsText" text="Congés">
      <formula>NOT(ISERROR(SEARCH("Congés",ACH2)))</formula>
    </cfRule>
    <cfRule type="containsText" dxfId="9908" priority="14055" stopIfTrue="1" operator="containsText" text="RTT">
      <formula>NOT(ISERROR(SEARCH("RTT",ACH2)))</formula>
    </cfRule>
    <cfRule type="containsText" dxfId="9907" priority="14056" stopIfTrue="1" operator="containsText" text="FORMATION">
      <formula>NOT(ISERROR(SEARCH("FORMATION",ACH2)))</formula>
    </cfRule>
    <cfRule type="containsText" dxfId="9906" priority="14057" stopIfTrue="1" operator="containsText" text="REPOS">
      <formula>NOT(ISERROR(SEARCH("REPOS",ACH2)))</formula>
    </cfRule>
  </conditionalFormatting>
  <conditionalFormatting sqref="ACH2">
    <cfRule type="containsText" dxfId="9905" priority="14048" stopIfTrue="1" operator="containsText" text="RECUP DEBIT">
      <formula>NOT(ISERROR(SEARCH("RECUP DEBIT",ACH2)))</formula>
    </cfRule>
    <cfRule type="containsText" dxfId="9904" priority="14049" stopIfTrue="1" operator="containsText" text="Bonification">
      <formula>NOT(ISERROR(SEARCH("Bonification",ACH2)))</formula>
    </cfRule>
  </conditionalFormatting>
  <conditionalFormatting sqref="ACH2">
    <cfRule type="expression" dxfId="9903" priority="14040" stopIfTrue="1">
      <formula>WEEKDAY(ACH$1)=1</formula>
    </cfRule>
    <cfRule type="expression" dxfId="9902" priority="14041" stopIfTrue="1">
      <formula>WEEKDAY(ACH$1)=7</formula>
    </cfRule>
    <cfRule type="containsText" dxfId="9901" priority="14042" stopIfTrue="1" operator="containsText" text="Maladie">
      <formula>NOT(ISERROR(SEARCH("Maladie",ACH2)))</formula>
    </cfRule>
    <cfRule type="endsWith" dxfId="9900" priority="14043" stopIfTrue="1" operator="endsWith" text="AT">
      <formula>RIGHT(ACH2,LEN("AT"))="AT"</formula>
    </cfRule>
    <cfRule type="containsText" dxfId="9899" priority="14044" stopIfTrue="1" operator="containsText" text="Congés">
      <formula>NOT(ISERROR(SEARCH("Congés",ACH2)))</formula>
    </cfRule>
    <cfRule type="containsText" dxfId="9898" priority="14045" stopIfTrue="1" operator="containsText" text="RTT">
      <formula>NOT(ISERROR(SEARCH("RTT",ACH2)))</formula>
    </cfRule>
    <cfRule type="containsText" dxfId="9897" priority="14046" stopIfTrue="1" operator="containsText" text="FORMATION">
      <formula>NOT(ISERROR(SEARCH("FORMATION",ACH2)))</formula>
    </cfRule>
    <cfRule type="containsText" dxfId="9896" priority="14047" stopIfTrue="1" operator="containsText" text="REPOS">
      <formula>NOT(ISERROR(SEARCH("REPOS",ACH2)))</formula>
    </cfRule>
  </conditionalFormatting>
  <conditionalFormatting sqref="ACH2">
    <cfRule type="containsText" dxfId="9895" priority="14038" stopIfTrue="1" operator="containsText" text="RECUP DEBIT">
      <formula>NOT(ISERROR(SEARCH("RECUP DEBIT",ACH2)))</formula>
    </cfRule>
    <cfRule type="containsText" dxfId="9894" priority="14039" stopIfTrue="1" operator="containsText" text="Bonification">
      <formula>NOT(ISERROR(SEARCH("Bonification",ACH2)))</formula>
    </cfRule>
  </conditionalFormatting>
  <conditionalFormatting sqref="ACH2">
    <cfRule type="containsText" dxfId="9893" priority="14036" stopIfTrue="1" operator="containsText" text="BONIFICATION">
      <formula>NOT(ISERROR(SEARCH("BONIFICATION",ACH2)))</formula>
    </cfRule>
    <cfRule type="containsText" dxfId="9892" priority="14037" stopIfTrue="1" operator="containsText" text="RECUP DEBIT">
      <formula>NOT(ISERROR(SEARCH("RECUP DEBIT",ACH2)))</formula>
    </cfRule>
  </conditionalFormatting>
  <conditionalFormatting sqref="ACH2">
    <cfRule type="containsText" dxfId="9891" priority="14035" stopIfTrue="1" operator="containsText" text="ENFANT MALADE">
      <formula>NOT(ISERROR(SEARCH("ENFANT MALADE",ACH2)))</formula>
    </cfRule>
  </conditionalFormatting>
  <conditionalFormatting sqref="ACH2">
    <cfRule type="expression" dxfId="9890" priority="14027" stopIfTrue="1">
      <formula>WEEKDAY(ACH$1)=1</formula>
    </cfRule>
    <cfRule type="expression" dxfId="9889" priority="14028" stopIfTrue="1">
      <formula>WEEKDAY(ACH$1)=7</formula>
    </cfRule>
    <cfRule type="containsText" dxfId="9888" priority="14029" stopIfTrue="1" operator="containsText" text="Maladie">
      <formula>NOT(ISERROR(SEARCH("Maladie",ACH2)))</formula>
    </cfRule>
    <cfRule type="endsWith" dxfId="9887" priority="14030" stopIfTrue="1" operator="endsWith" text="AT">
      <formula>RIGHT(ACH2,LEN("AT"))="AT"</formula>
    </cfRule>
    <cfRule type="containsText" dxfId="9886" priority="14031" stopIfTrue="1" operator="containsText" text="Congés">
      <formula>NOT(ISERROR(SEARCH("Congés",ACH2)))</formula>
    </cfRule>
    <cfRule type="containsText" dxfId="9885" priority="14032" stopIfTrue="1" operator="containsText" text="RTT">
      <formula>NOT(ISERROR(SEARCH("RTT",ACH2)))</formula>
    </cfRule>
    <cfRule type="containsText" dxfId="9884" priority="14033" stopIfTrue="1" operator="containsText" text="FORMATION">
      <formula>NOT(ISERROR(SEARCH("FORMATION",ACH2)))</formula>
    </cfRule>
    <cfRule type="containsText" dxfId="9883" priority="14034" stopIfTrue="1" operator="containsText" text="REPOS">
      <formula>NOT(ISERROR(SEARCH("REPOS",ACH2)))</formula>
    </cfRule>
  </conditionalFormatting>
  <conditionalFormatting sqref="ACH2">
    <cfRule type="containsText" dxfId="9882" priority="14025" stopIfTrue="1" operator="containsText" text="RECUP DEBIT">
      <formula>NOT(ISERROR(SEARCH("RECUP DEBIT",ACH2)))</formula>
    </cfRule>
    <cfRule type="containsText" dxfId="9881" priority="14026" stopIfTrue="1" operator="containsText" text="Bonification">
      <formula>NOT(ISERROR(SEARCH("Bonification",ACH2)))</formula>
    </cfRule>
  </conditionalFormatting>
  <conditionalFormatting sqref="ACH2">
    <cfRule type="expression" dxfId="9880" priority="14017" stopIfTrue="1">
      <formula>WEEKDAY(ACH$1)=1</formula>
    </cfRule>
    <cfRule type="expression" dxfId="9879" priority="14018" stopIfTrue="1">
      <formula>WEEKDAY(ACH$1)=7</formula>
    </cfRule>
    <cfRule type="containsText" dxfId="9878" priority="14019" stopIfTrue="1" operator="containsText" text="Maladie">
      <formula>NOT(ISERROR(SEARCH("Maladie",ACH2)))</formula>
    </cfRule>
    <cfRule type="endsWith" dxfId="9877" priority="14020" stopIfTrue="1" operator="endsWith" text="AT">
      <formula>RIGHT(ACH2,LEN("AT"))="AT"</formula>
    </cfRule>
    <cfRule type="containsText" dxfId="9876" priority="14021" stopIfTrue="1" operator="containsText" text="Congés">
      <formula>NOT(ISERROR(SEARCH("Congés",ACH2)))</formula>
    </cfRule>
    <cfRule type="containsText" dxfId="9875" priority="14022" stopIfTrue="1" operator="containsText" text="RTT">
      <formula>NOT(ISERROR(SEARCH("RTT",ACH2)))</formula>
    </cfRule>
    <cfRule type="containsText" dxfId="9874" priority="14023" stopIfTrue="1" operator="containsText" text="FORMATION">
      <formula>NOT(ISERROR(SEARCH("FORMATION",ACH2)))</formula>
    </cfRule>
    <cfRule type="containsText" dxfId="9873" priority="14024" stopIfTrue="1" operator="containsText" text="REPOS">
      <formula>NOT(ISERROR(SEARCH("REPOS",ACH2)))</formula>
    </cfRule>
  </conditionalFormatting>
  <conditionalFormatting sqref="ACH2">
    <cfRule type="containsText" dxfId="9872" priority="14015" stopIfTrue="1" operator="containsText" text="RECUP DEBIT">
      <formula>NOT(ISERROR(SEARCH("RECUP DEBIT",ACH2)))</formula>
    </cfRule>
    <cfRule type="containsText" dxfId="9871" priority="14016" stopIfTrue="1" operator="containsText" text="Bonification">
      <formula>NOT(ISERROR(SEARCH("Bonification",ACH2)))</formula>
    </cfRule>
  </conditionalFormatting>
  <conditionalFormatting sqref="ACH2">
    <cfRule type="expression" dxfId="9870" priority="14007" stopIfTrue="1">
      <formula>WEEKDAY(ACH$1)=1</formula>
    </cfRule>
    <cfRule type="expression" dxfId="9869" priority="14008" stopIfTrue="1">
      <formula>WEEKDAY(ACH$1)=7</formula>
    </cfRule>
    <cfRule type="containsText" dxfId="9868" priority="14009" stopIfTrue="1" operator="containsText" text="Maladie">
      <formula>NOT(ISERROR(SEARCH("Maladie",ACH2)))</formula>
    </cfRule>
    <cfRule type="endsWith" dxfId="9867" priority="14010" stopIfTrue="1" operator="endsWith" text="AT">
      <formula>RIGHT(ACH2,LEN("AT"))="AT"</formula>
    </cfRule>
    <cfRule type="containsText" dxfId="9866" priority="14011" stopIfTrue="1" operator="containsText" text="Congés">
      <formula>NOT(ISERROR(SEARCH("Congés",ACH2)))</formula>
    </cfRule>
    <cfRule type="containsText" dxfId="9865" priority="14012" stopIfTrue="1" operator="containsText" text="RTT">
      <formula>NOT(ISERROR(SEARCH("RTT",ACH2)))</formula>
    </cfRule>
    <cfRule type="containsText" dxfId="9864" priority="14013" stopIfTrue="1" operator="containsText" text="FORMATION">
      <formula>NOT(ISERROR(SEARCH("FORMATION",ACH2)))</formula>
    </cfRule>
    <cfRule type="containsText" dxfId="9863" priority="14014" stopIfTrue="1" operator="containsText" text="REPOS">
      <formula>NOT(ISERROR(SEARCH("REPOS",ACH2)))</formula>
    </cfRule>
  </conditionalFormatting>
  <conditionalFormatting sqref="ACH2">
    <cfRule type="containsText" dxfId="9862" priority="14005" stopIfTrue="1" operator="containsText" text="RECUP DEBIT">
      <formula>NOT(ISERROR(SEARCH("RECUP DEBIT",ACH2)))</formula>
    </cfRule>
    <cfRule type="containsText" dxfId="9861" priority="14006" stopIfTrue="1" operator="containsText" text="Bonification">
      <formula>NOT(ISERROR(SEARCH("Bonification",ACH2)))</formula>
    </cfRule>
  </conditionalFormatting>
  <conditionalFormatting sqref="ACF3">
    <cfRule type="expression" dxfId="9860" priority="13997" stopIfTrue="1">
      <formula>WEEKDAY(ACF$1)=1</formula>
    </cfRule>
    <cfRule type="expression" dxfId="9859" priority="13998" stopIfTrue="1">
      <formula>WEEKDAY(ACF$1)=7</formula>
    </cfRule>
    <cfRule type="containsText" dxfId="9858" priority="13999" stopIfTrue="1" operator="containsText" text="Maladie">
      <formula>NOT(ISERROR(SEARCH("Maladie",ACF3)))</formula>
    </cfRule>
    <cfRule type="endsWith" dxfId="9857" priority="14000" stopIfTrue="1" operator="endsWith" text="AT">
      <formula>RIGHT(ACF3,LEN("AT"))="AT"</formula>
    </cfRule>
    <cfRule type="containsText" dxfId="9856" priority="14001" stopIfTrue="1" operator="containsText" text="Congés">
      <formula>NOT(ISERROR(SEARCH("Congés",ACF3)))</formula>
    </cfRule>
    <cfRule type="containsText" dxfId="9855" priority="14002" stopIfTrue="1" operator="containsText" text="RTT">
      <formula>NOT(ISERROR(SEARCH("RTT",ACF3)))</formula>
    </cfRule>
    <cfRule type="containsText" dxfId="9854" priority="14003" stopIfTrue="1" operator="containsText" text="FORMATION">
      <formula>NOT(ISERROR(SEARCH("FORMATION",ACF3)))</formula>
    </cfRule>
    <cfRule type="containsText" dxfId="9853" priority="14004" stopIfTrue="1" operator="containsText" text="REPOS">
      <formula>NOT(ISERROR(SEARCH("REPOS",ACF3)))</formula>
    </cfRule>
  </conditionalFormatting>
  <conditionalFormatting sqref="ACF3">
    <cfRule type="containsText" dxfId="9852" priority="13995" stopIfTrue="1" operator="containsText" text="RECUP DEBIT">
      <formula>NOT(ISERROR(SEARCH("RECUP DEBIT",ACF3)))</formula>
    </cfRule>
    <cfRule type="containsText" dxfId="9851" priority="13996" stopIfTrue="1" operator="containsText" text="Bonification">
      <formula>NOT(ISERROR(SEARCH("Bonification",ACF3)))</formula>
    </cfRule>
  </conditionalFormatting>
  <conditionalFormatting sqref="ACF3">
    <cfRule type="expression" dxfId="9850" priority="13987" stopIfTrue="1">
      <formula>WEEKDAY(ACF$1)=1</formula>
    </cfRule>
    <cfRule type="expression" dxfId="9849" priority="13988" stopIfTrue="1">
      <formula>WEEKDAY(ACF$1)=7</formula>
    </cfRule>
    <cfRule type="containsText" dxfId="9848" priority="13989" stopIfTrue="1" operator="containsText" text="Maladie">
      <formula>NOT(ISERROR(SEARCH("Maladie",ACF3)))</formula>
    </cfRule>
    <cfRule type="endsWith" dxfId="9847" priority="13990" stopIfTrue="1" operator="endsWith" text="AT">
      <formula>RIGHT(ACF3,LEN("AT"))="AT"</formula>
    </cfRule>
    <cfRule type="containsText" dxfId="9846" priority="13991" stopIfTrue="1" operator="containsText" text="Congés">
      <formula>NOT(ISERROR(SEARCH("Congés",ACF3)))</formula>
    </cfRule>
    <cfRule type="containsText" dxfId="9845" priority="13992" stopIfTrue="1" operator="containsText" text="RTT">
      <formula>NOT(ISERROR(SEARCH("RTT",ACF3)))</formula>
    </cfRule>
    <cfRule type="containsText" dxfId="9844" priority="13993" stopIfTrue="1" operator="containsText" text="FORMATION">
      <formula>NOT(ISERROR(SEARCH("FORMATION",ACF3)))</formula>
    </cfRule>
    <cfRule type="containsText" dxfId="9843" priority="13994" stopIfTrue="1" operator="containsText" text="REPOS">
      <formula>NOT(ISERROR(SEARCH("REPOS",ACF3)))</formula>
    </cfRule>
  </conditionalFormatting>
  <conditionalFormatting sqref="ACF3">
    <cfRule type="containsText" dxfId="9842" priority="13985" stopIfTrue="1" operator="containsText" text="RECUP DEBIT">
      <formula>NOT(ISERROR(SEARCH("RECUP DEBIT",ACF3)))</formula>
    </cfRule>
    <cfRule type="containsText" dxfId="9841" priority="13986" stopIfTrue="1" operator="containsText" text="Bonification">
      <formula>NOT(ISERROR(SEARCH("Bonification",ACF3)))</formula>
    </cfRule>
  </conditionalFormatting>
  <conditionalFormatting sqref="ACG3">
    <cfRule type="expression" dxfId="9840" priority="13977" stopIfTrue="1">
      <formula>WEEKDAY(ACG$1)=1</formula>
    </cfRule>
    <cfRule type="expression" dxfId="9839" priority="13978" stopIfTrue="1">
      <formula>WEEKDAY(ACG$1)=7</formula>
    </cfRule>
    <cfRule type="containsText" dxfId="9838" priority="13979" stopIfTrue="1" operator="containsText" text="Maladie">
      <formula>NOT(ISERROR(SEARCH("Maladie",ACG3)))</formula>
    </cfRule>
    <cfRule type="endsWith" dxfId="9837" priority="13980" stopIfTrue="1" operator="endsWith" text="AT">
      <formula>RIGHT(ACG3,LEN("AT"))="AT"</formula>
    </cfRule>
    <cfRule type="containsText" dxfId="9836" priority="13981" stopIfTrue="1" operator="containsText" text="Congés">
      <formula>NOT(ISERROR(SEARCH("Congés",ACG3)))</formula>
    </cfRule>
    <cfRule type="containsText" dxfId="9835" priority="13982" stopIfTrue="1" operator="containsText" text="RTT">
      <formula>NOT(ISERROR(SEARCH("RTT",ACG3)))</formula>
    </cfRule>
    <cfRule type="containsText" dxfId="9834" priority="13983" stopIfTrue="1" operator="containsText" text="FORMATION">
      <formula>NOT(ISERROR(SEARCH("FORMATION",ACG3)))</formula>
    </cfRule>
    <cfRule type="containsText" dxfId="9833" priority="13984" stopIfTrue="1" operator="containsText" text="REPOS">
      <formula>NOT(ISERROR(SEARCH("REPOS",ACG3)))</formula>
    </cfRule>
  </conditionalFormatting>
  <conditionalFormatting sqref="ACG3">
    <cfRule type="containsText" dxfId="9832" priority="13975" stopIfTrue="1" operator="containsText" text="RECUP DEBIT">
      <formula>NOT(ISERROR(SEARCH("RECUP DEBIT",ACG3)))</formula>
    </cfRule>
    <cfRule type="containsText" dxfId="9831" priority="13976" stopIfTrue="1" operator="containsText" text="Bonification">
      <formula>NOT(ISERROR(SEARCH("Bonification",ACG3)))</formula>
    </cfRule>
  </conditionalFormatting>
  <conditionalFormatting sqref="ACG3">
    <cfRule type="expression" dxfId="9830" priority="13967" stopIfTrue="1">
      <formula>WEEKDAY(ACG$1)=1</formula>
    </cfRule>
    <cfRule type="expression" dxfId="9829" priority="13968" stopIfTrue="1">
      <formula>WEEKDAY(ACG$1)=7</formula>
    </cfRule>
    <cfRule type="containsText" dxfId="9828" priority="13969" stopIfTrue="1" operator="containsText" text="Maladie">
      <formula>NOT(ISERROR(SEARCH("Maladie",ACG3)))</formula>
    </cfRule>
    <cfRule type="endsWith" dxfId="9827" priority="13970" stopIfTrue="1" operator="endsWith" text="AT">
      <formula>RIGHT(ACG3,LEN("AT"))="AT"</formula>
    </cfRule>
    <cfRule type="containsText" dxfId="9826" priority="13971" stopIfTrue="1" operator="containsText" text="Congés">
      <formula>NOT(ISERROR(SEARCH("Congés",ACG3)))</formula>
    </cfRule>
    <cfRule type="containsText" dxfId="9825" priority="13972" stopIfTrue="1" operator="containsText" text="RTT">
      <formula>NOT(ISERROR(SEARCH("RTT",ACG3)))</formula>
    </cfRule>
    <cfRule type="containsText" dxfId="9824" priority="13973" stopIfTrue="1" operator="containsText" text="FORMATION">
      <formula>NOT(ISERROR(SEARCH("FORMATION",ACG3)))</formula>
    </cfRule>
    <cfRule type="containsText" dxfId="9823" priority="13974" stopIfTrue="1" operator="containsText" text="REPOS">
      <formula>NOT(ISERROR(SEARCH("REPOS",ACG3)))</formula>
    </cfRule>
  </conditionalFormatting>
  <conditionalFormatting sqref="ACG3">
    <cfRule type="containsText" dxfId="9822" priority="13965" stopIfTrue="1" operator="containsText" text="RECUP DEBIT">
      <formula>NOT(ISERROR(SEARCH("RECUP DEBIT",ACG3)))</formula>
    </cfRule>
    <cfRule type="containsText" dxfId="9821" priority="13966" stopIfTrue="1" operator="containsText" text="Bonification">
      <formula>NOT(ISERROR(SEARCH("Bonification",ACG3)))</formula>
    </cfRule>
  </conditionalFormatting>
  <conditionalFormatting sqref="ACG3">
    <cfRule type="expression" dxfId="9820" priority="13957" stopIfTrue="1">
      <formula>WEEKDAY(ACG$1)=1</formula>
    </cfRule>
    <cfRule type="expression" dxfId="9819" priority="13958" stopIfTrue="1">
      <formula>WEEKDAY(ACG$1)=7</formula>
    </cfRule>
    <cfRule type="containsText" dxfId="9818" priority="13959" stopIfTrue="1" operator="containsText" text="Maladie">
      <formula>NOT(ISERROR(SEARCH("Maladie",ACG3)))</formula>
    </cfRule>
    <cfRule type="endsWith" dxfId="9817" priority="13960" stopIfTrue="1" operator="endsWith" text="AT">
      <formula>RIGHT(ACG3,LEN("AT"))="AT"</formula>
    </cfRule>
    <cfRule type="containsText" dxfId="9816" priority="13961" stopIfTrue="1" operator="containsText" text="Congés">
      <formula>NOT(ISERROR(SEARCH("Congés",ACG3)))</formula>
    </cfRule>
    <cfRule type="containsText" dxfId="9815" priority="13962" stopIfTrue="1" operator="containsText" text="RTT">
      <formula>NOT(ISERROR(SEARCH("RTT",ACG3)))</formula>
    </cfRule>
    <cfRule type="containsText" dxfId="9814" priority="13963" stopIfTrue="1" operator="containsText" text="FORMATION">
      <formula>NOT(ISERROR(SEARCH("FORMATION",ACG3)))</formula>
    </cfRule>
    <cfRule type="containsText" dxfId="9813" priority="13964" stopIfTrue="1" operator="containsText" text="REPOS">
      <formula>NOT(ISERROR(SEARCH("REPOS",ACG3)))</formula>
    </cfRule>
  </conditionalFormatting>
  <conditionalFormatting sqref="ACG3">
    <cfRule type="containsText" dxfId="9812" priority="13955" stopIfTrue="1" operator="containsText" text="RECUP DEBIT">
      <formula>NOT(ISERROR(SEARCH("RECUP DEBIT",ACG3)))</formula>
    </cfRule>
    <cfRule type="containsText" dxfId="9811" priority="13956" stopIfTrue="1" operator="containsText" text="Bonification">
      <formula>NOT(ISERROR(SEARCH("Bonification",ACG3)))</formula>
    </cfRule>
  </conditionalFormatting>
  <conditionalFormatting sqref="ACG3">
    <cfRule type="expression" dxfId="9810" priority="13947" stopIfTrue="1">
      <formula>WEEKDAY(ACG$1)=1</formula>
    </cfRule>
    <cfRule type="expression" dxfId="9809" priority="13948" stopIfTrue="1">
      <formula>WEEKDAY(ACG$1)=7</formula>
    </cfRule>
    <cfRule type="containsText" dxfId="9808" priority="13949" stopIfTrue="1" operator="containsText" text="Maladie">
      <formula>NOT(ISERROR(SEARCH("Maladie",ACG3)))</formula>
    </cfRule>
    <cfRule type="endsWith" dxfId="9807" priority="13950" stopIfTrue="1" operator="endsWith" text="AT">
      <formula>RIGHT(ACG3,LEN("AT"))="AT"</formula>
    </cfRule>
    <cfRule type="containsText" dxfId="9806" priority="13951" stopIfTrue="1" operator="containsText" text="Congés">
      <formula>NOT(ISERROR(SEARCH("Congés",ACG3)))</formula>
    </cfRule>
    <cfRule type="containsText" dxfId="9805" priority="13952" stopIfTrue="1" operator="containsText" text="RTT">
      <formula>NOT(ISERROR(SEARCH("RTT",ACG3)))</formula>
    </cfRule>
    <cfRule type="containsText" dxfId="9804" priority="13953" stopIfTrue="1" operator="containsText" text="FORMATION">
      <formula>NOT(ISERROR(SEARCH("FORMATION",ACG3)))</formula>
    </cfRule>
    <cfRule type="containsText" dxfId="9803" priority="13954" stopIfTrue="1" operator="containsText" text="REPOS">
      <formula>NOT(ISERROR(SEARCH("REPOS",ACG3)))</formula>
    </cfRule>
  </conditionalFormatting>
  <conditionalFormatting sqref="ACG3">
    <cfRule type="containsText" dxfId="9802" priority="13945" stopIfTrue="1" operator="containsText" text="RECUP DEBIT">
      <formula>NOT(ISERROR(SEARCH("RECUP DEBIT",ACG3)))</formula>
    </cfRule>
    <cfRule type="containsText" dxfId="9801" priority="13946" stopIfTrue="1" operator="containsText" text="Bonification">
      <formula>NOT(ISERROR(SEARCH("Bonification",ACG3)))</formula>
    </cfRule>
  </conditionalFormatting>
  <conditionalFormatting sqref="ACH3:ACI3">
    <cfRule type="expression" dxfId="9800" priority="13937" stopIfTrue="1">
      <formula>WEEKDAY(ACH$1)=1</formula>
    </cfRule>
    <cfRule type="expression" dxfId="9799" priority="13938" stopIfTrue="1">
      <formula>WEEKDAY(ACH$1)=7</formula>
    </cfRule>
    <cfRule type="containsText" dxfId="9798" priority="13939" stopIfTrue="1" operator="containsText" text="Maladie">
      <formula>NOT(ISERROR(SEARCH("Maladie",ACH3)))</formula>
    </cfRule>
    <cfRule type="endsWith" dxfId="9797" priority="13940" stopIfTrue="1" operator="endsWith" text="AT">
      <formula>RIGHT(ACH3,LEN("AT"))="AT"</formula>
    </cfRule>
    <cfRule type="containsText" dxfId="9796" priority="13941" stopIfTrue="1" operator="containsText" text="Congés">
      <formula>NOT(ISERROR(SEARCH("Congés",ACH3)))</formula>
    </cfRule>
    <cfRule type="containsText" dxfId="9795" priority="13942" stopIfTrue="1" operator="containsText" text="RTT">
      <formula>NOT(ISERROR(SEARCH("RTT",ACH3)))</formula>
    </cfRule>
    <cfRule type="containsText" dxfId="9794" priority="13943" stopIfTrue="1" operator="containsText" text="FORMATION">
      <formula>NOT(ISERROR(SEARCH("FORMATION",ACH3)))</formula>
    </cfRule>
    <cfRule type="containsText" dxfId="9793" priority="13944" stopIfTrue="1" operator="containsText" text="REPOS">
      <formula>NOT(ISERROR(SEARCH("REPOS",ACH3)))</formula>
    </cfRule>
  </conditionalFormatting>
  <conditionalFormatting sqref="ACH3:ACI3">
    <cfRule type="containsText" dxfId="9792" priority="13935" stopIfTrue="1" operator="containsText" text="RECUP DEBIT">
      <formula>NOT(ISERROR(SEARCH("RECUP DEBIT",ACH3)))</formula>
    </cfRule>
    <cfRule type="containsText" dxfId="9791" priority="13936" stopIfTrue="1" operator="containsText" text="Bonification">
      <formula>NOT(ISERROR(SEARCH("Bonification",ACH3)))</formula>
    </cfRule>
  </conditionalFormatting>
  <conditionalFormatting sqref="ACH3:ACI3">
    <cfRule type="containsText" dxfId="9790" priority="13933" stopIfTrue="1" operator="containsText" text="BONIFICATION">
      <formula>NOT(ISERROR(SEARCH("BONIFICATION",ACH3)))</formula>
    </cfRule>
    <cfRule type="containsText" dxfId="9789" priority="13934" stopIfTrue="1" operator="containsText" text="RECUP DEBIT">
      <formula>NOT(ISERROR(SEARCH("RECUP DEBIT",ACH3)))</formula>
    </cfRule>
  </conditionalFormatting>
  <conditionalFormatting sqref="ACH3:ACI3">
    <cfRule type="containsText" dxfId="9788" priority="13932" stopIfTrue="1" operator="containsText" text="ENFANT MALADE">
      <formula>NOT(ISERROR(SEARCH("ENFANT MALADE",ACH3)))</formula>
    </cfRule>
  </conditionalFormatting>
  <conditionalFormatting sqref="ACI3">
    <cfRule type="expression" dxfId="9787" priority="13924" stopIfTrue="1">
      <formula>WEEKDAY(ACI$1)=1</formula>
    </cfRule>
    <cfRule type="expression" dxfId="9786" priority="13925" stopIfTrue="1">
      <formula>WEEKDAY(ACI$1)=7</formula>
    </cfRule>
    <cfRule type="containsText" dxfId="9785" priority="13926" stopIfTrue="1" operator="containsText" text="Maladie">
      <formula>NOT(ISERROR(SEARCH("Maladie",ACI3)))</formula>
    </cfRule>
    <cfRule type="endsWith" dxfId="9784" priority="13927" stopIfTrue="1" operator="endsWith" text="AT">
      <formula>RIGHT(ACI3,LEN("AT"))="AT"</formula>
    </cfRule>
    <cfRule type="containsText" dxfId="9783" priority="13928" stopIfTrue="1" operator="containsText" text="Congés">
      <formula>NOT(ISERROR(SEARCH("Congés",ACI3)))</formula>
    </cfRule>
    <cfRule type="containsText" dxfId="9782" priority="13929" stopIfTrue="1" operator="containsText" text="RTT">
      <formula>NOT(ISERROR(SEARCH("RTT",ACI3)))</formula>
    </cfRule>
    <cfRule type="containsText" dxfId="9781" priority="13930" stopIfTrue="1" operator="containsText" text="FORMATION">
      <formula>NOT(ISERROR(SEARCH("FORMATION",ACI3)))</formula>
    </cfRule>
    <cfRule type="containsText" dxfId="9780" priority="13931" stopIfTrue="1" operator="containsText" text="REPOS">
      <formula>NOT(ISERROR(SEARCH("REPOS",ACI3)))</formula>
    </cfRule>
  </conditionalFormatting>
  <conditionalFormatting sqref="ACI3">
    <cfRule type="containsText" dxfId="9779" priority="13922" stopIfTrue="1" operator="containsText" text="RECUP DEBIT">
      <formula>NOT(ISERROR(SEARCH("RECUP DEBIT",ACI3)))</formula>
    </cfRule>
    <cfRule type="containsText" dxfId="9778" priority="13923" stopIfTrue="1" operator="containsText" text="Bonification">
      <formula>NOT(ISERROR(SEARCH("Bonification",ACI3)))</formula>
    </cfRule>
  </conditionalFormatting>
  <conditionalFormatting sqref="ACH3:ACI3">
    <cfRule type="expression" dxfId="9777" priority="13914" stopIfTrue="1">
      <formula>WEEKDAY(ACH$1)=1</formula>
    </cfRule>
    <cfRule type="expression" dxfId="9776" priority="13915" stopIfTrue="1">
      <formula>WEEKDAY(ACH$1)=7</formula>
    </cfRule>
    <cfRule type="containsText" dxfId="9775" priority="13916" stopIfTrue="1" operator="containsText" text="Maladie">
      <formula>NOT(ISERROR(SEARCH("Maladie",ACH3)))</formula>
    </cfRule>
    <cfRule type="endsWith" dxfId="9774" priority="13917" stopIfTrue="1" operator="endsWith" text="AT">
      <formula>RIGHT(ACH3,LEN("AT"))="AT"</formula>
    </cfRule>
    <cfRule type="containsText" dxfId="9773" priority="13918" stopIfTrue="1" operator="containsText" text="Congés">
      <formula>NOT(ISERROR(SEARCH("Congés",ACH3)))</formula>
    </cfRule>
    <cfRule type="containsText" dxfId="9772" priority="13919" stopIfTrue="1" operator="containsText" text="RTT">
      <formula>NOT(ISERROR(SEARCH("RTT",ACH3)))</formula>
    </cfRule>
    <cfRule type="containsText" dxfId="9771" priority="13920" stopIfTrue="1" operator="containsText" text="FORMATION">
      <formula>NOT(ISERROR(SEARCH("FORMATION",ACH3)))</formula>
    </cfRule>
    <cfRule type="containsText" dxfId="9770" priority="13921" stopIfTrue="1" operator="containsText" text="REPOS">
      <formula>NOT(ISERROR(SEARCH("REPOS",ACH3)))</formula>
    </cfRule>
  </conditionalFormatting>
  <conditionalFormatting sqref="ACH3:ACI3">
    <cfRule type="containsText" dxfId="9769" priority="13912" stopIfTrue="1" operator="containsText" text="RECUP DEBIT">
      <formula>NOT(ISERROR(SEARCH("RECUP DEBIT",ACH3)))</formula>
    </cfRule>
    <cfRule type="containsText" dxfId="9768" priority="13913" stopIfTrue="1" operator="containsText" text="Bonification">
      <formula>NOT(ISERROR(SEARCH("Bonification",ACH3)))</formula>
    </cfRule>
  </conditionalFormatting>
  <conditionalFormatting sqref="ACH3:ACI3">
    <cfRule type="containsText" dxfId="9767" priority="13910" stopIfTrue="1" operator="containsText" text="BONIFICATION">
      <formula>NOT(ISERROR(SEARCH("BONIFICATION",ACH3)))</formula>
    </cfRule>
    <cfRule type="containsText" dxfId="9766" priority="13911" stopIfTrue="1" operator="containsText" text="RECUP DEBIT">
      <formula>NOT(ISERROR(SEARCH("RECUP DEBIT",ACH3)))</formula>
    </cfRule>
  </conditionalFormatting>
  <conditionalFormatting sqref="ACH3:ACI3">
    <cfRule type="containsText" dxfId="9765" priority="13909" stopIfTrue="1" operator="containsText" text="ENFANT MALADE">
      <formula>NOT(ISERROR(SEARCH("ENFANT MALADE",ACH3)))</formula>
    </cfRule>
  </conditionalFormatting>
  <conditionalFormatting sqref="ACI3">
    <cfRule type="expression" dxfId="9764" priority="13901" stopIfTrue="1">
      <formula>WEEKDAY(ACI$1)=1</formula>
    </cfRule>
    <cfRule type="expression" dxfId="9763" priority="13902" stopIfTrue="1">
      <formula>WEEKDAY(ACI$1)=7</formula>
    </cfRule>
    <cfRule type="containsText" dxfId="9762" priority="13903" stopIfTrue="1" operator="containsText" text="Maladie">
      <formula>NOT(ISERROR(SEARCH("Maladie",ACI3)))</formula>
    </cfRule>
    <cfRule type="endsWith" dxfId="9761" priority="13904" stopIfTrue="1" operator="endsWith" text="AT">
      <formula>RIGHT(ACI3,LEN("AT"))="AT"</formula>
    </cfRule>
    <cfRule type="containsText" dxfId="9760" priority="13905" stopIfTrue="1" operator="containsText" text="Congés">
      <formula>NOT(ISERROR(SEARCH("Congés",ACI3)))</formula>
    </cfRule>
    <cfRule type="containsText" dxfId="9759" priority="13906" stopIfTrue="1" operator="containsText" text="RTT">
      <formula>NOT(ISERROR(SEARCH("RTT",ACI3)))</formula>
    </cfRule>
    <cfRule type="containsText" dxfId="9758" priority="13907" stopIfTrue="1" operator="containsText" text="FORMATION">
      <formula>NOT(ISERROR(SEARCH("FORMATION",ACI3)))</formula>
    </cfRule>
    <cfRule type="containsText" dxfId="9757" priority="13908" stopIfTrue="1" operator="containsText" text="REPOS">
      <formula>NOT(ISERROR(SEARCH("REPOS",ACI3)))</formula>
    </cfRule>
  </conditionalFormatting>
  <conditionalFormatting sqref="ACI3">
    <cfRule type="containsText" dxfId="9756" priority="13899" stopIfTrue="1" operator="containsText" text="RECUP DEBIT">
      <formula>NOT(ISERROR(SEARCH("RECUP DEBIT",ACI3)))</formula>
    </cfRule>
    <cfRule type="containsText" dxfId="9755" priority="13900" stopIfTrue="1" operator="containsText" text="Bonification">
      <formula>NOT(ISERROR(SEARCH("Bonification",ACI3)))</formula>
    </cfRule>
  </conditionalFormatting>
  <conditionalFormatting sqref="ACH3">
    <cfRule type="expression" dxfId="9754" priority="13891" stopIfTrue="1">
      <formula>WEEKDAY(ACH$1)=1</formula>
    </cfRule>
    <cfRule type="expression" dxfId="9753" priority="13892" stopIfTrue="1">
      <formula>WEEKDAY(ACH$1)=7</formula>
    </cfRule>
    <cfRule type="containsText" dxfId="9752" priority="13893" stopIfTrue="1" operator="containsText" text="Maladie">
      <formula>NOT(ISERROR(SEARCH("Maladie",ACH3)))</formula>
    </cfRule>
    <cfRule type="endsWith" dxfId="9751" priority="13894" stopIfTrue="1" operator="endsWith" text="AT">
      <formula>RIGHT(ACH3,LEN("AT"))="AT"</formula>
    </cfRule>
    <cfRule type="containsText" dxfId="9750" priority="13895" stopIfTrue="1" operator="containsText" text="Congés">
      <formula>NOT(ISERROR(SEARCH("Congés",ACH3)))</formula>
    </cfRule>
    <cfRule type="containsText" dxfId="9749" priority="13896" stopIfTrue="1" operator="containsText" text="RTT">
      <formula>NOT(ISERROR(SEARCH("RTT",ACH3)))</formula>
    </cfRule>
    <cfRule type="containsText" dxfId="9748" priority="13897" stopIfTrue="1" operator="containsText" text="FORMATION">
      <formula>NOT(ISERROR(SEARCH("FORMATION",ACH3)))</formula>
    </cfRule>
    <cfRule type="containsText" dxfId="9747" priority="13898" stopIfTrue="1" operator="containsText" text="REPOS">
      <formula>NOT(ISERROR(SEARCH("REPOS",ACH3)))</formula>
    </cfRule>
  </conditionalFormatting>
  <conditionalFormatting sqref="ACH3">
    <cfRule type="containsText" dxfId="9746" priority="13889" stopIfTrue="1" operator="containsText" text="RECUP DEBIT">
      <formula>NOT(ISERROR(SEARCH("RECUP DEBIT",ACH3)))</formula>
    </cfRule>
    <cfRule type="containsText" dxfId="9745" priority="13890" stopIfTrue="1" operator="containsText" text="Bonification">
      <formula>NOT(ISERROR(SEARCH("Bonification",ACH3)))</formula>
    </cfRule>
  </conditionalFormatting>
  <conditionalFormatting sqref="ADZ2">
    <cfRule type="expression" dxfId="9444" priority="13562" stopIfTrue="1">
      <formula>WEEKDAY(ADZ$1)=1</formula>
    </cfRule>
    <cfRule type="expression" dxfId="9443" priority="13563" stopIfTrue="1">
      <formula>WEEKDAY(ADZ$1)=7</formula>
    </cfRule>
    <cfRule type="containsText" dxfId="9442" priority="13564" stopIfTrue="1" operator="containsText" text="Maladie">
      <formula>NOT(ISERROR(SEARCH("Maladie",ADZ2)))</formula>
    </cfRule>
    <cfRule type="endsWith" dxfId="9441" priority="13565" stopIfTrue="1" operator="endsWith" text="AT">
      <formula>RIGHT(ADZ2,LEN("AT"))="AT"</formula>
    </cfRule>
    <cfRule type="containsText" dxfId="9440" priority="13566" stopIfTrue="1" operator="containsText" text="Congés">
      <formula>NOT(ISERROR(SEARCH("Congés",ADZ2)))</formula>
    </cfRule>
    <cfRule type="containsText" dxfId="9439" priority="13567" stopIfTrue="1" operator="containsText" text="RTT">
      <formula>NOT(ISERROR(SEARCH("RTT",ADZ2)))</formula>
    </cfRule>
    <cfRule type="containsText" dxfId="9438" priority="13568" stopIfTrue="1" operator="containsText" text="FORMATION">
      <formula>NOT(ISERROR(SEARCH("FORMATION",ADZ2)))</formula>
    </cfRule>
    <cfRule type="containsText" dxfId="9437" priority="13569" stopIfTrue="1" operator="containsText" text="REPOS">
      <formula>NOT(ISERROR(SEARCH("REPOS",ADZ2)))</formula>
    </cfRule>
  </conditionalFormatting>
  <conditionalFormatting sqref="ADZ2">
    <cfRule type="containsText" dxfId="9436" priority="13560" stopIfTrue="1" operator="containsText" text="RECUP DEBIT">
      <formula>NOT(ISERROR(SEARCH("RECUP DEBIT",ADZ2)))</formula>
    </cfRule>
    <cfRule type="containsText" dxfId="9435" priority="13561" stopIfTrue="1" operator="containsText" text="Bonification">
      <formula>NOT(ISERROR(SEARCH("Bonification",ADZ2)))</formula>
    </cfRule>
  </conditionalFormatting>
  <conditionalFormatting sqref="ADZ2">
    <cfRule type="containsText" dxfId="9434" priority="13558" stopIfTrue="1" operator="containsText" text="BONIFICATION">
      <formula>NOT(ISERROR(SEARCH("BONIFICATION",ADZ2)))</formula>
    </cfRule>
    <cfRule type="containsText" dxfId="9433" priority="13559" stopIfTrue="1" operator="containsText" text="RECUP DEBIT">
      <formula>NOT(ISERROR(SEARCH("RECUP DEBIT",ADZ2)))</formula>
    </cfRule>
  </conditionalFormatting>
  <conditionalFormatting sqref="ADZ2">
    <cfRule type="containsText" dxfId="9432" priority="13557" stopIfTrue="1" operator="containsText" text="ENFANT MALADE">
      <formula>NOT(ISERROR(SEARCH("ENFANT MALADE",ADZ2)))</formula>
    </cfRule>
  </conditionalFormatting>
  <conditionalFormatting sqref="ADZ2">
    <cfRule type="containsText" dxfId="9431" priority="13555" stopIfTrue="1" operator="containsText" text="RECUP DEBIT">
      <formula>NOT(ISERROR(SEARCH("RECUP DEBIT",ADZ2)))</formula>
    </cfRule>
    <cfRule type="containsText" dxfId="9430" priority="13556" stopIfTrue="1" operator="containsText" text="Bonification">
      <formula>NOT(ISERROR(SEARCH("Bonification",ADZ2)))</formula>
    </cfRule>
  </conditionalFormatting>
  <conditionalFormatting sqref="ADZ2">
    <cfRule type="expression" dxfId="9429" priority="13547" stopIfTrue="1">
      <formula>WEEKDAY(ADS$1)=1</formula>
    </cfRule>
    <cfRule type="expression" dxfId="9428" priority="13548" stopIfTrue="1">
      <formula>WEEKDAY(ADS$1)=7</formula>
    </cfRule>
    <cfRule type="containsText" dxfId="9427" priority="13549" stopIfTrue="1" operator="containsText" text="Maladie">
      <formula>NOT(ISERROR(SEARCH("Maladie",ADZ2)))</formula>
    </cfRule>
    <cfRule type="endsWith" dxfId="9426" priority="13550" stopIfTrue="1" operator="endsWith" text="AT">
      <formula>RIGHT(ADZ2,LEN("AT"))="AT"</formula>
    </cfRule>
    <cfRule type="containsText" dxfId="9425" priority="13551" stopIfTrue="1" operator="containsText" text="Congés">
      <formula>NOT(ISERROR(SEARCH("Congés",ADZ2)))</formula>
    </cfRule>
    <cfRule type="containsText" dxfId="9424" priority="13552" stopIfTrue="1" operator="containsText" text="RTT">
      <formula>NOT(ISERROR(SEARCH("RTT",ADZ2)))</formula>
    </cfRule>
    <cfRule type="containsText" dxfId="9423" priority="13553" stopIfTrue="1" operator="containsText" text="REPOS">
      <formula>NOT(ISERROR(SEARCH("REPOS",ADZ2)))</formula>
    </cfRule>
    <cfRule type="containsText" dxfId="9422" priority="13554" stopIfTrue="1" operator="containsText" text="FORMATION">
      <formula>NOT(ISERROR(SEARCH("FORMATION",ADZ2)))</formula>
    </cfRule>
  </conditionalFormatting>
  <conditionalFormatting sqref="ADG3">
    <cfRule type="expression" dxfId="9398" priority="13514" stopIfTrue="1">
      <formula>WEEKDAY(ADG$1)=1</formula>
    </cfRule>
    <cfRule type="expression" dxfId="9397" priority="13515" stopIfTrue="1">
      <formula>WEEKDAY(ADG$1)=7</formula>
    </cfRule>
    <cfRule type="containsText" dxfId="9396" priority="13516" stopIfTrue="1" operator="containsText" text="Maladie">
      <formula>NOT(ISERROR(SEARCH("Maladie",ADG3)))</formula>
    </cfRule>
    <cfRule type="endsWith" dxfId="9395" priority="13517" stopIfTrue="1" operator="endsWith" text="AT">
      <formula>RIGHT(ADG3,LEN("AT"))="AT"</formula>
    </cfRule>
    <cfRule type="containsText" dxfId="9394" priority="13518" stopIfTrue="1" operator="containsText" text="Congés">
      <formula>NOT(ISERROR(SEARCH("Congés",ADG3)))</formula>
    </cfRule>
    <cfRule type="containsText" dxfId="9393" priority="13519" stopIfTrue="1" operator="containsText" text="RTT">
      <formula>NOT(ISERROR(SEARCH("RTT",ADG3)))</formula>
    </cfRule>
    <cfRule type="containsText" dxfId="9392" priority="13520" stopIfTrue="1" operator="containsText" text="FORMATION">
      <formula>NOT(ISERROR(SEARCH("FORMATION",ADG3)))</formula>
    </cfRule>
    <cfRule type="containsText" dxfId="9391" priority="13521" stopIfTrue="1" operator="containsText" text="REPOS">
      <formula>NOT(ISERROR(SEARCH("REPOS",ADG3)))</formula>
    </cfRule>
  </conditionalFormatting>
  <conditionalFormatting sqref="ADG3">
    <cfRule type="containsText" dxfId="9390" priority="13512" stopIfTrue="1" operator="containsText" text="RECUP DEBIT">
      <formula>NOT(ISERROR(SEARCH("RECUP DEBIT",ADG3)))</formula>
    </cfRule>
    <cfRule type="containsText" dxfId="9389" priority="13513" stopIfTrue="1" operator="containsText" text="Bonification">
      <formula>NOT(ISERROR(SEARCH("Bonification",ADG3)))</formula>
    </cfRule>
  </conditionalFormatting>
  <conditionalFormatting sqref="ADG3">
    <cfRule type="containsText" dxfId="9388" priority="13510" stopIfTrue="1" operator="containsText" text="BONIFICATION">
      <formula>NOT(ISERROR(SEARCH("BONIFICATION",ADG3)))</formula>
    </cfRule>
    <cfRule type="containsText" dxfId="9387" priority="13511" stopIfTrue="1" operator="containsText" text="RECUP DEBIT">
      <formula>NOT(ISERROR(SEARCH("RECUP DEBIT",ADG3)))</formula>
    </cfRule>
  </conditionalFormatting>
  <conditionalFormatting sqref="ADG3">
    <cfRule type="containsText" dxfId="9386" priority="13509" stopIfTrue="1" operator="containsText" text="ENFANT MALADE">
      <formula>NOT(ISERROR(SEARCH("ENFANT MALADE",ADG3)))</formula>
    </cfRule>
  </conditionalFormatting>
  <conditionalFormatting sqref="ADG3">
    <cfRule type="expression" dxfId="9385" priority="13501" stopIfTrue="1">
      <formula>WEEKDAY(ADG$1)=1</formula>
    </cfRule>
    <cfRule type="expression" dxfId="9384" priority="13502" stopIfTrue="1">
      <formula>WEEKDAY(ADG$1)=7</formula>
    </cfRule>
    <cfRule type="containsText" dxfId="9383" priority="13503" stopIfTrue="1" operator="containsText" text="Maladie">
      <formula>NOT(ISERROR(SEARCH("Maladie",ADG3)))</formula>
    </cfRule>
    <cfRule type="endsWith" dxfId="9382" priority="13504" stopIfTrue="1" operator="endsWith" text="AT">
      <formula>RIGHT(ADG3,LEN("AT"))="AT"</formula>
    </cfRule>
    <cfRule type="containsText" dxfId="9381" priority="13505" stopIfTrue="1" operator="containsText" text="Congés">
      <formula>NOT(ISERROR(SEARCH("Congés",ADG3)))</formula>
    </cfRule>
    <cfRule type="containsText" dxfId="9380" priority="13506" stopIfTrue="1" operator="containsText" text="RTT">
      <formula>NOT(ISERROR(SEARCH("RTT",ADG3)))</formula>
    </cfRule>
    <cfRule type="containsText" dxfId="9379" priority="13507" stopIfTrue="1" operator="containsText" text="FORMATION">
      <formula>NOT(ISERROR(SEARCH("FORMATION",ADG3)))</formula>
    </cfRule>
    <cfRule type="containsText" dxfId="9378" priority="13508" stopIfTrue="1" operator="containsText" text="REPOS">
      <formula>NOT(ISERROR(SEARCH("REPOS",ADG3)))</formula>
    </cfRule>
  </conditionalFormatting>
  <conditionalFormatting sqref="ADG3">
    <cfRule type="containsText" dxfId="9377" priority="13499" stopIfTrue="1" operator="containsText" text="RECUP DEBIT">
      <formula>NOT(ISERROR(SEARCH("RECUP DEBIT",ADG3)))</formula>
    </cfRule>
    <cfRule type="containsText" dxfId="9376" priority="13500" stopIfTrue="1" operator="containsText" text="Bonification">
      <formula>NOT(ISERROR(SEARCH("Bonification",ADG3)))</formula>
    </cfRule>
  </conditionalFormatting>
  <conditionalFormatting sqref="ADG3">
    <cfRule type="expression" dxfId="9375" priority="13491" stopIfTrue="1">
      <formula>WEEKDAY(ADG$1)=1</formula>
    </cfRule>
    <cfRule type="expression" dxfId="9374" priority="13492" stopIfTrue="1">
      <formula>WEEKDAY(ADG$1)=7</formula>
    </cfRule>
    <cfRule type="containsText" dxfId="9373" priority="13493" stopIfTrue="1" operator="containsText" text="Maladie">
      <formula>NOT(ISERROR(SEARCH("Maladie",ADG3)))</formula>
    </cfRule>
    <cfRule type="endsWith" dxfId="9372" priority="13494" stopIfTrue="1" operator="endsWith" text="AT">
      <formula>RIGHT(ADG3,LEN("AT"))="AT"</formula>
    </cfRule>
    <cfRule type="containsText" dxfId="9371" priority="13495" stopIfTrue="1" operator="containsText" text="Congés">
      <formula>NOT(ISERROR(SEARCH("Congés",ADG3)))</formula>
    </cfRule>
    <cfRule type="containsText" dxfId="9370" priority="13496" stopIfTrue="1" operator="containsText" text="RTT">
      <formula>NOT(ISERROR(SEARCH("RTT",ADG3)))</formula>
    </cfRule>
    <cfRule type="containsText" dxfId="9369" priority="13497" stopIfTrue="1" operator="containsText" text="FORMATION">
      <formula>NOT(ISERROR(SEARCH("FORMATION",ADG3)))</formula>
    </cfRule>
    <cfRule type="containsText" dxfId="9368" priority="13498" stopIfTrue="1" operator="containsText" text="REPOS">
      <formula>NOT(ISERROR(SEARCH("REPOS",ADG3)))</formula>
    </cfRule>
  </conditionalFormatting>
  <conditionalFormatting sqref="ADG3">
    <cfRule type="containsText" dxfId="9367" priority="13489" stopIfTrue="1" operator="containsText" text="RECUP DEBIT">
      <formula>NOT(ISERROR(SEARCH("RECUP DEBIT",ADG3)))</formula>
    </cfRule>
    <cfRule type="containsText" dxfId="9366" priority="13490" stopIfTrue="1" operator="containsText" text="Bonification">
      <formula>NOT(ISERROR(SEARCH("Bonification",ADG3)))</formula>
    </cfRule>
  </conditionalFormatting>
  <conditionalFormatting sqref="ADG3">
    <cfRule type="expression" dxfId="9365" priority="13481" stopIfTrue="1">
      <formula>WEEKDAY(ADG$1)=1</formula>
    </cfRule>
    <cfRule type="expression" dxfId="9364" priority="13482" stopIfTrue="1">
      <formula>WEEKDAY(ADG$1)=7</formula>
    </cfRule>
    <cfRule type="containsText" dxfId="9363" priority="13483" stopIfTrue="1" operator="containsText" text="Maladie">
      <formula>NOT(ISERROR(SEARCH("Maladie",ADG3)))</formula>
    </cfRule>
    <cfRule type="endsWith" dxfId="9362" priority="13484" stopIfTrue="1" operator="endsWith" text="AT">
      <formula>RIGHT(ADG3,LEN("AT"))="AT"</formula>
    </cfRule>
    <cfRule type="containsText" dxfId="9361" priority="13485" stopIfTrue="1" operator="containsText" text="Congés">
      <formula>NOT(ISERROR(SEARCH("Congés",ADG3)))</formula>
    </cfRule>
    <cfRule type="containsText" dxfId="9360" priority="13486" stopIfTrue="1" operator="containsText" text="RTT">
      <formula>NOT(ISERROR(SEARCH("RTT",ADG3)))</formula>
    </cfRule>
    <cfRule type="containsText" dxfId="9359" priority="13487" stopIfTrue="1" operator="containsText" text="FORMATION">
      <formula>NOT(ISERROR(SEARCH("FORMATION",ADG3)))</formula>
    </cfRule>
    <cfRule type="containsText" dxfId="9358" priority="13488" stopIfTrue="1" operator="containsText" text="REPOS">
      <formula>NOT(ISERROR(SEARCH("REPOS",ADG3)))</formula>
    </cfRule>
  </conditionalFormatting>
  <conditionalFormatting sqref="ADG3">
    <cfRule type="containsText" dxfId="9357" priority="13479" stopIfTrue="1" operator="containsText" text="RECUP DEBIT">
      <formula>NOT(ISERROR(SEARCH("RECUP DEBIT",ADG3)))</formula>
    </cfRule>
    <cfRule type="containsText" dxfId="9356" priority="13480" stopIfTrue="1" operator="containsText" text="Bonification">
      <formula>NOT(ISERROR(SEARCH("Bonification",ADG3)))</formula>
    </cfRule>
  </conditionalFormatting>
  <conditionalFormatting sqref="ADG3">
    <cfRule type="expression" dxfId="9355" priority="13471" stopIfTrue="1">
      <formula>WEEKDAY(ADG$1)=1</formula>
    </cfRule>
    <cfRule type="expression" dxfId="9354" priority="13472" stopIfTrue="1">
      <formula>WEEKDAY(ADG$1)=7</formula>
    </cfRule>
    <cfRule type="containsText" dxfId="9353" priority="13473" stopIfTrue="1" operator="containsText" text="Maladie">
      <formula>NOT(ISERROR(SEARCH("Maladie",ADG3)))</formula>
    </cfRule>
    <cfRule type="endsWith" dxfId="9352" priority="13474" stopIfTrue="1" operator="endsWith" text="AT">
      <formula>RIGHT(ADG3,LEN("AT"))="AT"</formula>
    </cfRule>
    <cfRule type="containsText" dxfId="9351" priority="13475" stopIfTrue="1" operator="containsText" text="Congés">
      <formula>NOT(ISERROR(SEARCH("Congés",ADG3)))</formula>
    </cfRule>
    <cfRule type="containsText" dxfId="9350" priority="13476" stopIfTrue="1" operator="containsText" text="RTT">
      <formula>NOT(ISERROR(SEARCH("RTT",ADG3)))</formula>
    </cfRule>
    <cfRule type="containsText" dxfId="9349" priority="13477" stopIfTrue="1" operator="containsText" text="FORMATION">
      <formula>NOT(ISERROR(SEARCH("FORMATION",ADG3)))</formula>
    </cfRule>
    <cfRule type="containsText" dxfId="9348" priority="13478" stopIfTrue="1" operator="containsText" text="REPOS">
      <formula>NOT(ISERROR(SEARCH("REPOS",ADG3)))</formula>
    </cfRule>
  </conditionalFormatting>
  <conditionalFormatting sqref="ADG3">
    <cfRule type="containsText" dxfId="9347" priority="13469" stopIfTrue="1" operator="containsText" text="RECUP DEBIT">
      <formula>NOT(ISERROR(SEARCH("RECUP DEBIT",ADG3)))</formula>
    </cfRule>
    <cfRule type="containsText" dxfId="9346" priority="13470" stopIfTrue="1" operator="containsText" text="Bonification">
      <formula>NOT(ISERROR(SEARCH("Bonification",ADG3)))</formula>
    </cfRule>
  </conditionalFormatting>
  <conditionalFormatting sqref="ADG3">
    <cfRule type="containsText" dxfId="9345" priority="13467" stopIfTrue="1" operator="containsText" text="BONIFICATION">
      <formula>NOT(ISERROR(SEARCH("BONIFICATION",ADG3)))</formula>
    </cfRule>
    <cfRule type="containsText" dxfId="9344" priority="13468" stopIfTrue="1" operator="containsText" text="RECUP DEBIT">
      <formula>NOT(ISERROR(SEARCH("RECUP DEBIT",ADG3)))</formula>
    </cfRule>
  </conditionalFormatting>
  <conditionalFormatting sqref="ADG3">
    <cfRule type="containsText" dxfId="9343" priority="13466" stopIfTrue="1" operator="containsText" text="ENFANT MALADE">
      <formula>NOT(ISERROR(SEARCH("ENFANT MALADE",ADG3)))</formula>
    </cfRule>
  </conditionalFormatting>
  <conditionalFormatting sqref="ADG3">
    <cfRule type="expression" dxfId="9342" priority="13458" stopIfTrue="1">
      <formula>WEEKDAY(ADG$1)=1</formula>
    </cfRule>
    <cfRule type="expression" dxfId="9341" priority="13459" stopIfTrue="1">
      <formula>WEEKDAY(ADG$1)=7</formula>
    </cfRule>
    <cfRule type="containsText" dxfId="9340" priority="13460" stopIfTrue="1" operator="containsText" text="Maladie">
      <formula>NOT(ISERROR(SEARCH("Maladie",ADG3)))</formula>
    </cfRule>
    <cfRule type="endsWith" dxfId="9339" priority="13461" stopIfTrue="1" operator="endsWith" text="AT">
      <formula>RIGHT(ADG3,LEN("AT"))="AT"</formula>
    </cfRule>
    <cfRule type="containsText" dxfId="9338" priority="13462" stopIfTrue="1" operator="containsText" text="Congés">
      <formula>NOT(ISERROR(SEARCH("Congés",ADG3)))</formula>
    </cfRule>
    <cfRule type="containsText" dxfId="9337" priority="13463" stopIfTrue="1" operator="containsText" text="RTT">
      <formula>NOT(ISERROR(SEARCH("RTT",ADG3)))</formula>
    </cfRule>
    <cfRule type="containsText" dxfId="9336" priority="13464" stopIfTrue="1" operator="containsText" text="FORMATION">
      <formula>NOT(ISERROR(SEARCH("FORMATION",ADG3)))</formula>
    </cfRule>
    <cfRule type="containsText" dxfId="9335" priority="13465" stopIfTrue="1" operator="containsText" text="REPOS">
      <formula>NOT(ISERROR(SEARCH("REPOS",ADG3)))</formula>
    </cfRule>
  </conditionalFormatting>
  <conditionalFormatting sqref="ADG3">
    <cfRule type="containsText" dxfId="9334" priority="13456" stopIfTrue="1" operator="containsText" text="RECUP DEBIT">
      <formula>NOT(ISERROR(SEARCH("RECUP DEBIT",ADG3)))</formula>
    </cfRule>
    <cfRule type="containsText" dxfId="9333" priority="13457" stopIfTrue="1" operator="containsText" text="Bonification">
      <formula>NOT(ISERROR(SEARCH("Bonification",ADG3)))</formula>
    </cfRule>
  </conditionalFormatting>
  <conditionalFormatting sqref="ADG3">
    <cfRule type="expression" dxfId="9332" priority="13448" stopIfTrue="1">
      <formula>WEEKDAY(ADG$1)=1</formula>
    </cfRule>
    <cfRule type="expression" dxfId="9331" priority="13449" stopIfTrue="1">
      <formula>WEEKDAY(ADG$1)=7</formula>
    </cfRule>
    <cfRule type="containsText" dxfId="9330" priority="13450" stopIfTrue="1" operator="containsText" text="Maladie">
      <formula>NOT(ISERROR(SEARCH("Maladie",ADG3)))</formula>
    </cfRule>
    <cfRule type="endsWith" dxfId="9329" priority="13451" stopIfTrue="1" operator="endsWith" text="AT">
      <formula>RIGHT(ADG3,LEN("AT"))="AT"</formula>
    </cfRule>
    <cfRule type="containsText" dxfId="9328" priority="13452" stopIfTrue="1" operator="containsText" text="Congés">
      <formula>NOT(ISERROR(SEARCH("Congés",ADG3)))</formula>
    </cfRule>
    <cfRule type="containsText" dxfId="9327" priority="13453" stopIfTrue="1" operator="containsText" text="RTT">
      <formula>NOT(ISERROR(SEARCH("RTT",ADG3)))</formula>
    </cfRule>
    <cfRule type="containsText" dxfId="9326" priority="13454" stopIfTrue="1" operator="containsText" text="FORMATION">
      <formula>NOT(ISERROR(SEARCH("FORMATION",ADG3)))</formula>
    </cfRule>
    <cfRule type="containsText" dxfId="9325" priority="13455" stopIfTrue="1" operator="containsText" text="REPOS">
      <formula>NOT(ISERROR(SEARCH("REPOS",ADG3)))</formula>
    </cfRule>
  </conditionalFormatting>
  <conditionalFormatting sqref="ADG3">
    <cfRule type="containsText" dxfId="9324" priority="13446" stopIfTrue="1" operator="containsText" text="RECUP DEBIT">
      <formula>NOT(ISERROR(SEARCH("RECUP DEBIT",ADG3)))</formula>
    </cfRule>
    <cfRule type="containsText" dxfId="9323" priority="13447" stopIfTrue="1" operator="containsText" text="Bonification">
      <formula>NOT(ISERROR(SEARCH("Bonification",ADG3)))</formula>
    </cfRule>
  </conditionalFormatting>
  <conditionalFormatting sqref="ADG3">
    <cfRule type="expression" dxfId="9322" priority="13438" stopIfTrue="1">
      <formula>WEEKDAY(ADG$1)=1</formula>
    </cfRule>
    <cfRule type="expression" dxfId="9321" priority="13439" stopIfTrue="1">
      <formula>WEEKDAY(ADG$1)=7</formula>
    </cfRule>
    <cfRule type="containsText" dxfId="9320" priority="13440" stopIfTrue="1" operator="containsText" text="Maladie">
      <formula>NOT(ISERROR(SEARCH("Maladie",ADG3)))</formula>
    </cfRule>
    <cfRule type="endsWith" dxfId="9319" priority="13441" stopIfTrue="1" operator="endsWith" text="AT">
      <formula>RIGHT(ADG3,LEN("AT"))="AT"</formula>
    </cfRule>
    <cfRule type="containsText" dxfId="9318" priority="13442" stopIfTrue="1" operator="containsText" text="Congés">
      <formula>NOT(ISERROR(SEARCH("Congés",ADG3)))</formula>
    </cfRule>
    <cfRule type="containsText" dxfId="9317" priority="13443" stopIfTrue="1" operator="containsText" text="RTT">
      <formula>NOT(ISERROR(SEARCH("RTT",ADG3)))</formula>
    </cfRule>
    <cfRule type="containsText" dxfId="9316" priority="13444" stopIfTrue="1" operator="containsText" text="FORMATION">
      <formula>NOT(ISERROR(SEARCH("FORMATION",ADG3)))</formula>
    </cfRule>
    <cfRule type="containsText" dxfId="9315" priority="13445" stopIfTrue="1" operator="containsText" text="REPOS">
      <formula>NOT(ISERROR(SEARCH("REPOS",ADG3)))</formula>
    </cfRule>
  </conditionalFormatting>
  <conditionalFormatting sqref="ADG3">
    <cfRule type="containsText" dxfId="9314" priority="13436" stopIfTrue="1" operator="containsText" text="RECUP DEBIT">
      <formula>NOT(ISERROR(SEARCH("RECUP DEBIT",ADG3)))</formula>
    </cfRule>
    <cfRule type="containsText" dxfId="9313" priority="13437" stopIfTrue="1" operator="containsText" text="Bonification">
      <formula>NOT(ISERROR(SEARCH("Bonification",ADG3)))</formula>
    </cfRule>
  </conditionalFormatting>
  <conditionalFormatting sqref="ADG3">
    <cfRule type="expression" dxfId="9312" priority="13428" stopIfTrue="1">
      <formula>WEEKDAY(ADG$1)=1</formula>
    </cfRule>
    <cfRule type="expression" dxfId="9311" priority="13429" stopIfTrue="1">
      <formula>WEEKDAY(ADG$1)=7</formula>
    </cfRule>
    <cfRule type="containsText" dxfId="9310" priority="13430" stopIfTrue="1" operator="containsText" text="Maladie">
      <formula>NOT(ISERROR(SEARCH("Maladie",ADG3)))</formula>
    </cfRule>
    <cfRule type="endsWith" dxfId="9309" priority="13431" stopIfTrue="1" operator="endsWith" text="AT">
      <formula>RIGHT(ADG3,LEN("AT"))="AT"</formula>
    </cfRule>
    <cfRule type="containsText" dxfId="9308" priority="13432" stopIfTrue="1" operator="containsText" text="Congés">
      <formula>NOT(ISERROR(SEARCH("Congés",ADG3)))</formula>
    </cfRule>
    <cfRule type="containsText" dxfId="9307" priority="13433" stopIfTrue="1" operator="containsText" text="RTT">
      <formula>NOT(ISERROR(SEARCH("RTT",ADG3)))</formula>
    </cfRule>
    <cfRule type="containsText" dxfId="9306" priority="13434" stopIfTrue="1" operator="containsText" text="FORMATION">
      <formula>NOT(ISERROR(SEARCH("FORMATION",ADG3)))</formula>
    </cfRule>
    <cfRule type="containsText" dxfId="9305" priority="13435" stopIfTrue="1" operator="containsText" text="REPOS">
      <formula>NOT(ISERROR(SEARCH("REPOS",ADG3)))</formula>
    </cfRule>
  </conditionalFormatting>
  <conditionalFormatting sqref="ADG3">
    <cfRule type="containsText" dxfId="9304" priority="13426" stopIfTrue="1" operator="containsText" text="RECUP DEBIT">
      <formula>NOT(ISERROR(SEARCH("RECUP DEBIT",ADG3)))</formula>
    </cfRule>
    <cfRule type="containsText" dxfId="9303" priority="13427" stopIfTrue="1" operator="containsText" text="Bonification">
      <formula>NOT(ISERROR(SEARCH("Bonification",ADG3)))</formula>
    </cfRule>
  </conditionalFormatting>
  <conditionalFormatting sqref="ADG3">
    <cfRule type="expression" dxfId="9302" priority="13418" stopIfTrue="1">
      <formula>WEEKDAY(ADG$1)=1</formula>
    </cfRule>
    <cfRule type="expression" dxfId="9301" priority="13419" stopIfTrue="1">
      <formula>WEEKDAY(ADG$1)=7</formula>
    </cfRule>
    <cfRule type="containsText" dxfId="9300" priority="13420" stopIfTrue="1" operator="containsText" text="Maladie">
      <formula>NOT(ISERROR(SEARCH("Maladie",ADG3)))</formula>
    </cfRule>
    <cfRule type="endsWith" dxfId="9299" priority="13421" stopIfTrue="1" operator="endsWith" text="AT">
      <formula>RIGHT(ADG3,LEN("AT"))="AT"</formula>
    </cfRule>
    <cfRule type="containsText" dxfId="9298" priority="13422" stopIfTrue="1" operator="containsText" text="Congés">
      <formula>NOT(ISERROR(SEARCH("Congés",ADG3)))</formula>
    </cfRule>
    <cfRule type="containsText" dxfId="9297" priority="13423" stopIfTrue="1" operator="containsText" text="RTT">
      <formula>NOT(ISERROR(SEARCH("RTT",ADG3)))</formula>
    </cfRule>
    <cfRule type="containsText" dxfId="9296" priority="13424" stopIfTrue="1" operator="containsText" text="FORMATION">
      <formula>NOT(ISERROR(SEARCH("FORMATION",ADG3)))</formula>
    </cfRule>
    <cfRule type="containsText" dxfId="9295" priority="13425" stopIfTrue="1" operator="containsText" text="REPOS">
      <formula>NOT(ISERROR(SEARCH("REPOS",ADG3)))</formula>
    </cfRule>
  </conditionalFormatting>
  <conditionalFormatting sqref="ADG3">
    <cfRule type="containsText" dxfId="9294" priority="13416" stopIfTrue="1" operator="containsText" text="RECUP DEBIT">
      <formula>NOT(ISERROR(SEARCH("RECUP DEBIT",ADG3)))</formula>
    </cfRule>
    <cfRule type="containsText" dxfId="9293" priority="13417" stopIfTrue="1" operator="containsText" text="Bonification">
      <formula>NOT(ISERROR(SEARCH("Bonification",ADG3)))</formula>
    </cfRule>
  </conditionalFormatting>
  <conditionalFormatting sqref="ADG3">
    <cfRule type="expression" dxfId="9292" priority="13408" stopIfTrue="1">
      <formula>WEEKDAY(ADG$1)=1</formula>
    </cfRule>
    <cfRule type="expression" dxfId="9291" priority="13409" stopIfTrue="1">
      <formula>WEEKDAY(ADG$1)=7</formula>
    </cfRule>
    <cfRule type="containsText" dxfId="9290" priority="13410" stopIfTrue="1" operator="containsText" text="Maladie">
      <formula>NOT(ISERROR(SEARCH("Maladie",ADG3)))</formula>
    </cfRule>
    <cfRule type="endsWith" dxfId="9289" priority="13411" stopIfTrue="1" operator="endsWith" text="AT">
      <formula>RIGHT(ADG3,LEN("AT"))="AT"</formula>
    </cfRule>
    <cfRule type="containsText" dxfId="9288" priority="13412" stopIfTrue="1" operator="containsText" text="Congés">
      <formula>NOT(ISERROR(SEARCH("Congés",ADG3)))</formula>
    </cfRule>
    <cfRule type="containsText" dxfId="9287" priority="13413" stopIfTrue="1" operator="containsText" text="RTT">
      <formula>NOT(ISERROR(SEARCH("RTT",ADG3)))</formula>
    </cfRule>
    <cfRule type="containsText" dxfId="9286" priority="13414" stopIfTrue="1" operator="containsText" text="FORMATION">
      <formula>NOT(ISERROR(SEARCH("FORMATION",ADG3)))</formula>
    </cfRule>
    <cfRule type="containsText" dxfId="9285" priority="13415" stopIfTrue="1" operator="containsText" text="REPOS">
      <formula>NOT(ISERROR(SEARCH("REPOS",ADG3)))</formula>
    </cfRule>
  </conditionalFormatting>
  <conditionalFormatting sqref="ADG3">
    <cfRule type="containsText" dxfId="9284" priority="13406" stopIfTrue="1" operator="containsText" text="RECUP DEBIT">
      <formula>NOT(ISERROR(SEARCH("RECUP DEBIT",ADG3)))</formula>
    </cfRule>
    <cfRule type="containsText" dxfId="9283" priority="13407" stopIfTrue="1" operator="containsText" text="Bonification">
      <formula>NOT(ISERROR(SEARCH("Bonification",ADG3)))</formula>
    </cfRule>
  </conditionalFormatting>
  <conditionalFormatting sqref="ADG3">
    <cfRule type="containsText" dxfId="9282" priority="13404" stopIfTrue="1" operator="containsText" text="BONIFICATION">
      <formula>NOT(ISERROR(SEARCH("BONIFICATION",ADG3)))</formula>
    </cfRule>
    <cfRule type="containsText" dxfId="9281" priority="13405" stopIfTrue="1" operator="containsText" text="RECUP DEBIT">
      <formula>NOT(ISERROR(SEARCH("RECUP DEBIT",ADG3)))</formula>
    </cfRule>
  </conditionalFormatting>
  <conditionalFormatting sqref="ADG3">
    <cfRule type="containsText" dxfId="9280" priority="13403" stopIfTrue="1" operator="containsText" text="ENFANT MALADE">
      <formula>NOT(ISERROR(SEARCH("ENFANT MALADE",ADG3)))</formula>
    </cfRule>
  </conditionalFormatting>
  <conditionalFormatting sqref="ADG3">
    <cfRule type="expression" dxfId="9279" priority="13395" stopIfTrue="1">
      <formula>WEEKDAY(ADG$1)=1</formula>
    </cfRule>
    <cfRule type="expression" dxfId="9278" priority="13396" stopIfTrue="1">
      <formula>WEEKDAY(ADG$1)=7</formula>
    </cfRule>
    <cfRule type="containsText" dxfId="9277" priority="13397" stopIfTrue="1" operator="containsText" text="Maladie">
      <formula>NOT(ISERROR(SEARCH("Maladie",ADG3)))</formula>
    </cfRule>
    <cfRule type="endsWith" dxfId="9276" priority="13398" stopIfTrue="1" operator="endsWith" text="AT">
      <formula>RIGHT(ADG3,LEN("AT"))="AT"</formula>
    </cfRule>
    <cfRule type="containsText" dxfId="9275" priority="13399" stopIfTrue="1" operator="containsText" text="Congés">
      <formula>NOT(ISERROR(SEARCH("Congés",ADG3)))</formula>
    </cfRule>
    <cfRule type="containsText" dxfId="9274" priority="13400" stopIfTrue="1" operator="containsText" text="RTT">
      <formula>NOT(ISERROR(SEARCH("RTT",ADG3)))</formula>
    </cfRule>
    <cfRule type="containsText" dxfId="9273" priority="13401" stopIfTrue="1" operator="containsText" text="FORMATION">
      <formula>NOT(ISERROR(SEARCH("FORMATION",ADG3)))</formula>
    </cfRule>
    <cfRule type="containsText" dxfId="9272" priority="13402" stopIfTrue="1" operator="containsText" text="REPOS">
      <formula>NOT(ISERROR(SEARCH("REPOS",ADG3)))</formula>
    </cfRule>
  </conditionalFormatting>
  <conditionalFormatting sqref="ADG3">
    <cfRule type="containsText" dxfId="9271" priority="13393" stopIfTrue="1" operator="containsText" text="RECUP DEBIT">
      <formula>NOT(ISERROR(SEARCH("RECUP DEBIT",ADG3)))</formula>
    </cfRule>
    <cfRule type="containsText" dxfId="9270" priority="13394" stopIfTrue="1" operator="containsText" text="Bonification">
      <formula>NOT(ISERROR(SEARCH("Bonification",ADG3)))</formula>
    </cfRule>
  </conditionalFormatting>
  <conditionalFormatting sqref="ADG3">
    <cfRule type="expression" dxfId="9269" priority="13385" stopIfTrue="1">
      <formula>WEEKDAY(ADG$1)=1</formula>
    </cfRule>
    <cfRule type="expression" dxfId="9268" priority="13386" stopIfTrue="1">
      <formula>WEEKDAY(ADG$1)=7</formula>
    </cfRule>
    <cfRule type="containsText" dxfId="9267" priority="13387" stopIfTrue="1" operator="containsText" text="Maladie">
      <formula>NOT(ISERROR(SEARCH("Maladie",ADG3)))</formula>
    </cfRule>
    <cfRule type="endsWith" dxfId="9266" priority="13388" stopIfTrue="1" operator="endsWith" text="AT">
      <formula>RIGHT(ADG3,LEN("AT"))="AT"</formula>
    </cfRule>
    <cfRule type="containsText" dxfId="9265" priority="13389" stopIfTrue="1" operator="containsText" text="Congés">
      <formula>NOT(ISERROR(SEARCH("Congés",ADG3)))</formula>
    </cfRule>
    <cfRule type="containsText" dxfId="9264" priority="13390" stopIfTrue="1" operator="containsText" text="RTT">
      <formula>NOT(ISERROR(SEARCH("RTT",ADG3)))</formula>
    </cfRule>
    <cfRule type="containsText" dxfId="9263" priority="13391" stopIfTrue="1" operator="containsText" text="FORMATION">
      <formula>NOT(ISERROR(SEARCH("FORMATION",ADG3)))</formula>
    </cfRule>
    <cfRule type="containsText" dxfId="9262" priority="13392" stopIfTrue="1" operator="containsText" text="REPOS">
      <formula>NOT(ISERROR(SEARCH("REPOS",ADG3)))</formula>
    </cfRule>
  </conditionalFormatting>
  <conditionalFormatting sqref="ADG3">
    <cfRule type="containsText" dxfId="9261" priority="13383" stopIfTrue="1" operator="containsText" text="RECUP DEBIT">
      <formula>NOT(ISERROR(SEARCH("RECUP DEBIT",ADG3)))</formula>
    </cfRule>
    <cfRule type="containsText" dxfId="9260" priority="13384" stopIfTrue="1" operator="containsText" text="Bonification">
      <formula>NOT(ISERROR(SEARCH("Bonification",ADG3)))</formula>
    </cfRule>
  </conditionalFormatting>
  <conditionalFormatting sqref="ADY2">
    <cfRule type="expression" dxfId="9259" priority="13209" stopIfTrue="1">
      <formula>WEEKDAY(ADY$1)=1</formula>
    </cfRule>
    <cfRule type="expression" dxfId="9258" priority="13210" stopIfTrue="1">
      <formula>WEEKDAY(ADY$1)=7</formula>
    </cfRule>
    <cfRule type="containsText" dxfId="9257" priority="13211" stopIfTrue="1" operator="containsText" text="Maladie">
      <formula>NOT(ISERROR(SEARCH("Maladie",ADY2)))</formula>
    </cfRule>
    <cfRule type="endsWith" dxfId="9256" priority="13212" stopIfTrue="1" operator="endsWith" text="AT">
      <formula>RIGHT(ADY2,LEN("AT"))="AT"</formula>
    </cfRule>
    <cfRule type="containsText" dxfId="9255" priority="13213" stopIfTrue="1" operator="containsText" text="Congés">
      <formula>NOT(ISERROR(SEARCH("Congés",ADY2)))</formula>
    </cfRule>
    <cfRule type="containsText" dxfId="9254" priority="13214" stopIfTrue="1" operator="containsText" text="RTT">
      <formula>NOT(ISERROR(SEARCH("RTT",ADY2)))</formula>
    </cfRule>
    <cfRule type="containsText" dxfId="9253" priority="13215" stopIfTrue="1" operator="containsText" text="FORMATION">
      <formula>NOT(ISERROR(SEARCH("FORMATION",ADY2)))</formula>
    </cfRule>
    <cfRule type="containsText" dxfId="9252" priority="13216" stopIfTrue="1" operator="containsText" text="REPOS">
      <formula>NOT(ISERROR(SEARCH("REPOS",ADY2)))</formula>
    </cfRule>
  </conditionalFormatting>
  <conditionalFormatting sqref="ADY2">
    <cfRule type="containsText" dxfId="9251" priority="13207" stopIfTrue="1" operator="containsText" text="RECUP DEBIT">
      <formula>NOT(ISERROR(SEARCH("RECUP DEBIT",ADY2)))</formula>
    </cfRule>
    <cfRule type="containsText" dxfId="9250" priority="13208" stopIfTrue="1" operator="containsText" text="Bonification">
      <formula>NOT(ISERROR(SEARCH("Bonification",ADY2)))</formula>
    </cfRule>
  </conditionalFormatting>
  <conditionalFormatting sqref="ADY2">
    <cfRule type="containsText" dxfId="9249" priority="13205" stopIfTrue="1" operator="containsText" text="BONIFICATION">
      <formula>NOT(ISERROR(SEARCH("BONIFICATION",ADY2)))</formula>
    </cfRule>
    <cfRule type="containsText" dxfId="9248" priority="13206" stopIfTrue="1" operator="containsText" text="RECUP DEBIT">
      <formula>NOT(ISERROR(SEARCH("RECUP DEBIT",ADY2)))</formula>
    </cfRule>
  </conditionalFormatting>
  <conditionalFormatting sqref="ADY2">
    <cfRule type="containsText" dxfId="9247" priority="13204" stopIfTrue="1" operator="containsText" text="ENFANT MALADE">
      <formula>NOT(ISERROR(SEARCH("ENFANT MALADE",ADY2)))</formula>
    </cfRule>
  </conditionalFormatting>
  <conditionalFormatting sqref="ADY2">
    <cfRule type="expression" dxfId="9246" priority="13195" stopIfTrue="1">
      <formula>WEEKDAY(ADY$1)=1</formula>
    </cfRule>
    <cfRule type="expression" dxfId="9245" priority="13196" stopIfTrue="1">
      <formula>WEEKDAY(ADY$1)=7</formula>
    </cfRule>
    <cfRule type="containsText" dxfId="9244" priority="13197" stopIfTrue="1" operator="containsText" text="Maladie">
      <formula>NOT(ISERROR(SEARCH("Maladie",ADY2)))</formula>
    </cfRule>
    <cfRule type="endsWith" dxfId="9243" priority="13198" stopIfTrue="1" operator="endsWith" text="AT">
      <formula>RIGHT(ADY2,LEN("AT"))="AT"</formula>
    </cfRule>
    <cfRule type="containsText" dxfId="9242" priority="13199" stopIfTrue="1" operator="containsText" text="Congés">
      <formula>NOT(ISERROR(SEARCH("Congés",ADY2)))</formula>
    </cfRule>
    <cfRule type="containsText" dxfId="9241" priority="13200" stopIfTrue="1" operator="containsText" text="RTT">
      <formula>NOT(ISERROR(SEARCH("RTT",ADY2)))</formula>
    </cfRule>
    <cfRule type="containsText" dxfId="9240" priority="13201" stopIfTrue="1" operator="containsText" text="FORMATION">
      <formula>NOT(ISERROR(SEARCH("FORMATION",ADY2)))</formula>
    </cfRule>
    <cfRule type="containsText" dxfId="9239" priority="13202" stopIfTrue="1" operator="containsText" text="REPOS">
      <formula>NOT(ISERROR(SEARCH("REPOS",ADY2)))</formula>
    </cfRule>
  </conditionalFormatting>
  <conditionalFormatting sqref="ADY2">
    <cfRule type="containsText" dxfId="9238" priority="13193" stopIfTrue="1" operator="containsText" text="RECUP DEBIT">
      <formula>NOT(ISERROR(SEARCH("RECUP DEBIT",ADY2)))</formula>
    </cfRule>
    <cfRule type="containsText" dxfId="9237" priority="13194" stopIfTrue="1" operator="containsText" text="Bonification">
      <formula>NOT(ISERROR(SEARCH("Bonification",ADY2)))</formula>
    </cfRule>
  </conditionalFormatting>
  <conditionalFormatting sqref="ADY2">
    <cfRule type="containsText" dxfId="9236" priority="13191" stopIfTrue="1" operator="containsText" text="BONIFICATION">
      <formula>NOT(ISERROR(SEARCH("BONIFICATION",ADY2)))</formula>
    </cfRule>
    <cfRule type="containsText" dxfId="9235" priority="13192" stopIfTrue="1" operator="containsText" text="RECUP DEBIT">
      <formula>NOT(ISERROR(SEARCH("RECUP DEBIT",ADY2)))</formula>
    </cfRule>
  </conditionalFormatting>
  <conditionalFormatting sqref="ADY2">
    <cfRule type="containsText" dxfId="9234" priority="13190" stopIfTrue="1" operator="containsText" text="ENFANT MALADE">
      <formula>NOT(ISERROR(SEARCH("ENFANT MALADE",ADY2)))</formula>
    </cfRule>
  </conditionalFormatting>
  <conditionalFormatting sqref="ADY2">
    <cfRule type="expression" dxfId="9233" priority="13182" stopIfTrue="1">
      <formula>WEEKDAY(ADY$1)=1</formula>
    </cfRule>
    <cfRule type="expression" dxfId="9232" priority="13183" stopIfTrue="1">
      <formula>WEEKDAY(ADY$1)=7</formula>
    </cfRule>
    <cfRule type="containsText" dxfId="9231" priority="13184" stopIfTrue="1" operator="containsText" text="Maladie">
      <formula>NOT(ISERROR(SEARCH("Maladie",ADY2)))</formula>
    </cfRule>
    <cfRule type="endsWith" dxfId="9230" priority="13185" stopIfTrue="1" operator="endsWith" text="AT">
      <formula>RIGHT(ADY2,LEN("AT"))="AT"</formula>
    </cfRule>
    <cfRule type="containsText" dxfId="9229" priority="13186" stopIfTrue="1" operator="containsText" text="Congés">
      <formula>NOT(ISERROR(SEARCH("Congés",ADY2)))</formula>
    </cfRule>
    <cfRule type="containsText" dxfId="9228" priority="13187" stopIfTrue="1" operator="containsText" text="RTT">
      <formula>NOT(ISERROR(SEARCH("RTT",ADY2)))</formula>
    </cfRule>
    <cfRule type="containsText" dxfId="9227" priority="13188" stopIfTrue="1" operator="containsText" text="FORMATION">
      <formula>NOT(ISERROR(SEARCH("FORMATION",ADY2)))</formula>
    </cfRule>
    <cfRule type="containsText" dxfId="9226" priority="13189" stopIfTrue="1" operator="containsText" text="REPOS">
      <formula>NOT(ISERROR(SEARCH("REPOS",ADY2)))</formula>
    </cfRule>
  </conditionalFormatting>
  <conditionalFormatting sqref="ADY2">
    <cfRule type="containsText" dxfId="9225" priority="13180" stopIfTrue="1" operator="containsText" text="RECUP DEBIT">
      <formula>NOT(ISERROR(SEARCH("RECUP DEBIT",ADY2)))</formula>
    </cfRule>
    <cfRule type="containsText" dxfId="9224" priority="13181" stopIfTrue="1" operator="containsText" text="Bonification">
      <formula>NOT(ISERROR(SEARCH("Bonification",ADY2)))</formula>
    </cfRule>
  </conditionalFormatting>
  <conditionalFormatting sqref="ADY2">
    <cfRule type="containsText" dxfId="9223" priority="13178" stopIfTrue="1" operator="containsText" text="BONIFICATION">
      <formula>NOT(ISERROR(SEARCH("BONIFICATION",ADY2)))</formula>
    </cfRule>
    <cfRule type="containsText" dxfId="9222" priority="13179" stopIfTrue="1" operator="containsText" text="RECUP DEBIT">
      <formula>NOT(ISERROR(SEARCH("RECUP DEBIT",ADY2)))</formula>
    </cfRule>
  </conditionalFormatting>
  <conditionalFormatting sqref="ADY2">
    <cfRule type="containsText" dxfId="9221" priority="13177" stopIfTrue="1" operator="containsText" text="ENFANT MALADE">
      <formula>NOT(ISERROR(SEARCH("ENFANT MALADE",ADY2)))</formula>
    </cfRule>
  </conditionalFormatting>
  <conditionalFormatting sqref="ADY2">
    <cfRule type="expression" dxfId="9220" priority="13169" stopIfTrue="1">
      <formula>WEEKDAY(ADY$1)=1</formula>
    </cfRule>
    <cfRule type="expression" dxfId="9219" priority="13170" stopIfTrue="1">
      <formula>WEEKDAY(ADY$1)=7</formula>
    </cfRule>
    <cfRule type="containsText" dxfId="9218" priority="13171" stopIfTrue="1" operator="containsText" text="Maladie">
      <formula>NOT(ISERROR(SEARCH("Maladie",ADY2)))</formula>
    </cfRule>
    <cfRule type="endsWith" dxfId="9217" priority="13172" stopIfTrue="1" operator="endsWith" text="AT">
      <formula>RIGHT(ADY2,LEN("AT"))="AT"</formula>
    </cfRule>
    <cfRule type="containsText" dxfId="9216" priority="13173" stopIfTrue="1" operator="containsText" text="Congés">
      <formula>NOT(ISERROR(SEARCH("Congés",ADY2)))</formula>
    </cfRule>
    <cfRule type="containsText" dxfId="9215" priority="13174" stopIfTrue="1" operator="containsText" text="RTT">
      <formula>NOT(ISERROR(SEARCH("RTT",ADY2)))</formula>
    </cfRule>
    <cfRule type="containsText" dxfId="9214" priority="13175" stopIfTrue="1" operator="containsText" text="FORMATION">
      <formula>NOT(ISERROR(SEARCH("FORMATION",ADY2)))</formula>
    </cfRule>
    <cfRule type="containsText" dxfId="9213" priority="13176" stopIfTrue="1" operator="containsText" text="REPOS">
      <formula>NOT(ISERROR(SEARCH("REPOS",ADY2)))</formula>
    </cfRule>
  </conditionalFormatting>
  <conditionalFormatting sqref="ADY2">
    <cfRule type="containsText" dxfId="9212" priority="13167" stopIfTrue="1" operator="containsText" text="RECUP DEBIT">
      <formula>NOT(ISERROR(SEARCH("RECUP DEBIT",ADY2)))</formula>
    </cfRule>
    <cfRule type="containsText" dxfId="9211" priority="13168" stopIfTrue="1" operator="containsText" text="Bonification">
      <formula>NOT(ISERROR(SEARCH("Bonification",ADY2)))</formula>
    </cfRule>
  </conditionalFormatting>
  <conditionalFormatting sqref="ADY2">
    <cfRule type="expression" dxfId="9210" priority="13159" stopIfTrue="1">
      <formula>WEEKDAY(ADY$1)=1</formula>
    </cfRule>
    <cfRule type="expression" dxfId="9209" priority="13160" stopIfTrue="1">
      <formula>WEEKDAY(ADY$1)=7</formula>
    </cfRule>
    <cfRule type="containsText" dxfId="9208" priority="13161" stopIfTrue="1" operator="containsText" text="Maladie">
      <formula>NOT(ISERROR(SEARCH("Maladie",ADY2)))</formula>
    </cfRule>
    <cfRule type="endsWith" dxfId="9207" priority="13162" stopIfTrue="1" operator="endsWith" text="AT">
      <formula>RIGHT(ADY2,LEN("AT"))="AT"</formula>
    </cfRule>
    <cfRule type="containsText" dxfId="9206" priority="13163" stopIfTrue="1" operator="containsText" text="Congés">
      <formula>NOT(ISERROR(SEARCH("Congés",ADY2)))</formula>
    </cfRule>
    <cfRule type="containsText" dxfId="9205" priority="13164" stopIfTrue="1" operator="containsText" text="RTT">
      <formula>NOT(ISERROR(SEARCH("RTT",ADY2)))</formula>
    </cfRule>
    <cfRule type="containsText" dxfId="9204" priority="13165" stopIfTrue="1" operator="containsText" text="FORMATION">
      <formula>NOT(ISERROR(SEARCH("FORMATION",ADY2)))</formula>
    </cfRule>
    <cfRule type="containsText" dxfId="9203" priority="13166" stopIfTrue="1" operator="containsText" text="REPOS">
      <formula>NOT(ISERROR(SEARCH("REPOS",ADY2)))</formula>
    </cfRule>
  </conditionalFormatting>
  <conditionalFormatting sqref="ADY2">
    <cfRule type="containsText" dxfId="9202" priority="13157" stopIfTrue="1" operator="containsText" text="RECUP DEBIT">
      <formula>NOT(ISERROR(SEARCH("RECUP DEBIT",ADY2)))</formula>
    </cfRule>
    <cfRule type="containsText" dxfId="9201" priority="13158" stopIfTrue="1" operator="containsText" text="Bonification">
      <formula>NOT(ISERROR(SEARCH("Bonification",ADY2)))</formula>
    </cfRule>
  </conditionalFormatting>
  <conditionalFormatting sqref="ADY2">
    <cfRule type="expression" dxfId="9200" priority="13149" stopIfTrue="1">
      <formula>WEEKDAY(ADY$1)=1</formula>
    </cfRule>
    <cfRule type="expression" dxfId="9199" priority="13150" stopIfTrue="1">
      <formula>WEEKDAY(ADY$1)=7</formula>
    </cfRule>
    <cfRule type="containsText" dxfId="9198" priority="13151" stopIfTrue="1" operator="containsText" text="Maladie">
      <formula>NOT(ISERROR(SEARCH("Maladie",ADY2)))</formula>
    </cfRule>
    <cfRule type="endsWith" dxfId="9197" priority="13152" stopIfTrue="1" operator="endsWith" text="AT">
      <formula>RIGHT(ADY2,LEN("AT"))="AT"</formula>
    </cfRule>
    <cfRule type="containsText" dxfId="9196" priority="13153" stopIfTrue="1" operator="containsText" text="Congés">
      <formula>NOT(ISERROR(SEARCH("Congés",ADY2)))</formula>
    </cfRule>
    <cfRule type="containsText" dxfId="9195" priority="13154" stopIfTrue="1" operator="containsText" text="RTT">
      <formula>NOT(ISERROR(SEARCH("RTT",ADY2)))</formula>
    </cfRule>
    <cfRule type="containsText" dxfId="9194" priority="13155" stopIfTrue="1" operator="containsText" text="FORMATION">
      <formula>NOT(ISERROR(SEARCH("FORMATION",ADY2)))</formula>
    </cfRule>
    <cfRule type="containsText" dxfId="9193" priority="13156" stopIfTrue="1" operator="containsText" text="REPOS">
      <formula>NOT(ISERROR(SEARCH("REPOS",ADY2)))</formula>
    </cfRule>
  </conditionalFormatting>
  <conditionalFormatting sqref="ADY2">
    <cfRule type="containsText" dxfId="9192" priority="13147" stopIfTrue="1" operator="containsText" text="RECUP DEBIT">
      <formula>NOT(ISERROR(SEARCH("RECUP DEBIT",ADY2)))</formula>
    </cfRule>
    <cfRule type="containsText" dxfId="9191" priority="13148" stopIfTrue="1" operator="containsText" text="Bonification">
      <formula>NOT(ISERROR(SEARCH("Bonification",ADY2)))</formula>
    </cfRule>
  </conditionalFormatting>
  <conditionalFormatting sqref="ADY2">
    <cfRule type="expression" dxfId="9190" priority="13139" stopIfTrue="1">
      <formula>WEEKDAY(ADY$1)=1</formula>
    </cfRule>
    <cfRule type="expression" dxfId="9189" priority="13140" stopIfTrue="1">
      <formula>WEEKDAY(ADY$1)=7</formula>
    </cfRule>
    <cfRule type="containsText" dxfId="9188" priority="13141" stopIfTrue="1" operator="containsText" text="Maladie">
      <formula>NOT(ISERROR(SEARCH("Maladie",ADY2)))</formula>
    </cfRule>
    <cfRule type="endsWith" dxfId="9187" priority="13142" stopIfTrue="1" operator="endsWith" text="AT">
      <formula>RIGHT(ADY2,LEN("AT"))="AT"</formula>
    </cfRule>
    <cfRule type="containsText" dxfId="9186" priority="13143" stopIfTrue="1" operator="containsText" text="Congés">
      <formula>NOT(ISERROR(SEARCH("Congés",ADY2)))</formula>
    </cfRule>
    <cfRule type="containsText" dxfId="9185" priority="13144" stopIfTrue="1" operator="containsText" text="RTT">
      <formula>NOT(ISERROR(SEARCH("RTT",ADY2)))</formula>
    </cfRule>
    <cfRule type="containsText" dxfId="9184" priority="13145" stopIfTrue="1" operator="containsText" text="FORMATION">
      <formula>NOT(ISERROR(SEARCH("FORMATION",ADY2)))</formula>
    </cfRule>
    <cfRule type="containsText" dxfId="9183" priority="13146" stopIfTrue="1" operator="containsText" text="REPOS">
      <formula>NOT(ISERROR(SEARCH("REPOS",ADY2)))</formula>
    </cfRule>
  </conditionalFormatting>
  <conditionalFormatting sqref="ADY2">
    <cfRule type="containsText" dxfId="9182" priority="13137" stopIfTrue="1" operator="containsText" text="RECUP DEBIT">
      <formula>NOT(ISERROR(SEARCH("RECUP DEBIT",ADY2)))</formula>
    </cfRule>
    <cfRule type="containsText" dxfId="9181" priority="13138" stopIfTrue="1" operator="containsText" text="Bonification">
      <formula>NOT(ISERROR(SEARCH("Bonification",ADY2)))</formula>
    </cfRule>
  </conditionalFormatting>
  <conditionalFormatting sqref="ADY2">
    <cfRule type="containsText" dxfId="9180" priority="13135" stopIfTrue="1" operator="containsText" text="BONIFICATION">
      <formula>NOT(ISERROR(SEARCH("BONIFICATION",ADY2)))</formula>
    </cfRule>
    <cfRule type="containsText" dxfId="9179" priority="13136" stopIfTrue="1" operator="containsText" text="RECUP DEBIT">
      <formula>NOT(ISERROR(SEARCH("RECUP DEBIT",ADY2)))</formula>
    </cfRule>
  </conditionalFormatting>
  <conditionalFormatting sqref="ADY2">
    <cfRule type="containsText" dxfId="9178" priority="13134" stopIfTrue="1" operator="containsText" text="ENFANT MALADE">
      <formula>NOT(ISERROR(SEARCH("ENFANT MALADE",ADY2)))</formula>
    </cfRule>
  </conditionalFormatting>
  <conditionalFormatting sqref="ADY2">
    <cfRule type="expression" dxfId="9177" priority="13126" stopIfTrue="1">
      <formula>WEEKDAY(ADY$1)=1</formula>
    </cfRule>
    <cfRule type="expression" dxfId="9176" priority="13127" stopIfTrue="1">
      <formula>WEEKDAY(ADY$1)=7</formula>
    </cfRule>
    <cfRule type="containsText" dxfId="9175" priority="13128" stopIfTrue="1" operator="containsText" text="Maladie">
      <formula>NOT(ISERROR(SEARCH("Maladie",ADY2)))</formula>
    </cfRule>
    <cfRule type="endsWith" dxfId="9174" priority="13129" stopIfTrue="1" operator="endsWith" text="AT">
      <formula>RIGHT(ADY2,LEN("AT"))="AT"</formula>
    </cfRule>
    <cfRule type="containsText" dxfId="9173" priority="13130" stopIfTrue="1" operator="containsText" text="Congés">
      <formula>NOT(ISERROR(SEARCH("Congés",ADY2)))</formula>
    </cfRule>
    <cfRule type="containsText" dxfId="9172" priority="13131" stopIfTrue="1" operator="containsText" text="RTT">
      <formula>NOT(ISERROR(SEARCH("RTT",ADY2)))</formula>
    </cfRule>
    <cfRule type="containsText" dxfId="9171" priority="13132" stopIfTrue="1" operator="containsText" text="FORMATION">
      <formula>NOT(ISERROR(SEARCH("FORMATION",ADY2)))</formula>
    </cfRule>
    <cfRule type="containsText" dxfId="9170" priority="13133" stopIfTrue="1" operator="containsText" text="REPOS">
      <formula>NOT(ISERROR(SEARCH("REPOS",ADY2)))</formula>
    </cfRule>
  </conditionalFormatting>
  <conditionalFormatting sqref="ADY2">
    <cfRule type="containsText" dxfId="9169" priority="13124" stopIfTrue="1" operator="containsText" text="RECUP DEBIT">
      <formula>NOT(ISERROR(SEARCH("RECUP DEBIT",ADY2)))</formula>
    </cfRule>
    <cfRule type="containsText" dxfId="9168" priority="13125" stopIfTrue="1" operator="containsText" text="Bonification">
      <formula>NOT(ISERROR(SEARCH("Bonification",ADY2)))</formula>
    </cfRule>
  </conditionalFormatting>
  <conditionalFormatting sqref="ADY2">
    <cfRule type="expression" dxfId="9167" priority="13116" stopIfTrue="1">
      <formula>WEEKDAY(ADY$1)=1</formula>
    </cfRule>
    <cfRule type="expression" dxfId="9166" priority="13117" stopIfTrue="1">
      <formula>WEEKDAY(ADY$1)=7</formula>
    </cfRule>
    <cfRule type="containsText" dxfId="9165" priority="13118" stopIfTrue="1" operator="containsText" text="Maladie">
      <formula>NOT(ISERROR(SEARCH("Maladie",ADY2)))</formula>
    </cfRule>
    <cfRule type="endsWith" dxfId="9164" priority="13119" stopIfTrue="1" operator="endsWith" text="AT">
      <formula>RIGHT(ADY2,LEN("AT"))="AT"</formula>
    </cfRule>
    <cfRule type="containsText" dxfId="9163" priority="13120" stopIfTrue="1" operator="containsText" text="Congés">
      <formula>NOT(ISERROR(SEARCH("Congés",ADY2)))</formula>
    </cfRule>
    <cfRule type="containsText" dxfId="9162" priority="13121" stopIfTrue="1" operator="containsText" text="RTT">
      <formula>NOT(ISERROR(SEARCH("RTT",ADY2)))</formula>
    </cfRule>
    <cfRule type="containsText" dxfId="9161" priority="13122" stopIfTrue="1" operator="containsText" text="FORMATION">
      <formula>NOT(ISERROR(SEARCH("FORMATION",ADY2)))</formula>
    </cfRule>
    <cfRule type="containsText" dxfId="9160" priority="13123" stopIfTrue="1" operator="containsText" text="REPOS">
      <formula>NOT(ISERROR(SEARCH("REPOS",ADY2)))</formula>
    </cfRule>
  </conditionalFormatting>
  <conditionalFormatting sqref="ADY2">
    <cfRule type="containsText" dxfId="9159" priority="13114" stopIfTrue="1" operator="containsText" text="RECUP DEBIT">
      <formula>NOT(ISERROR(SEARCH("RECUP DEBIT",ADY2)))</formula>
    </cfRule>
    <cfRule type="containsText" dxfId="9158" priority="13115" stopIfTrue="1" operator="containsText" text="Bonification">
      <formula>NOT(ISERROR(SEARCH("Bonification",ADY2)))</formula>
    </cfRule>
  </conditionalFormatting>
  <conditionalFormatting sqref="ADY2">
    <cfRule type="expression" dxfId="9157" priority="13106" stopIfTrue="1">
      <formula>WEEKDAY(ADY$1)=1</formula>
    </cfRule>
    <cfRule type="expression" dxfId="9156" priority="13107" stopIfTrue="1">
      <formula>WEEKDAY(ADY$1)=7</formula>
    </cfRule>
    <cfRule type="containsText" dxfId="9155" priority="13108" stopIfTrue="1" operator="containsText" text="Maladie">
      <formula>NOT(ISERROR(SEARCH("Maladie",ADY2)))</formula>
    </cfRule>
    <cfRule type="endsWith" dxfId="9154" priority="13109" stopIfTrue="1" operator="endsWith" text="AT">
      <formula>RIGHT(ADY2,LEN("AT"))="AT"</formula>
    </cfRule>
    <cfRule type="containsText" dxfId="9153" priority="13110" stopIfTrue="1" operator="containsText" text="Congés">
      <formula>NOT(ISERROR(SEARCH("Congés",ADY2)))</formula>
    </cfRule>
    <cfRule type="containsText" dxfId="9152" priority="13111" stopIfTrue="1" operator="containsText" text="RTT">
      <formula>NOT(ISERROR(SEARCH("RTT",ADY2)))</formula>
    </cfRule>
    <cfRule type="containsText" dxfId="9151" priority="13112" stopIfTrue="1" operator="containsText" text="FORMATION">
      <formula>NOT(ISERROR(SEARCH("FORMATION",ADY2)))</formula>
    </cfRule>
    <cfRule type="containsText" dxfId="9150" priority="13113" stopIfTrue="1" operator="containsText" text="REPOS">
      <formula>NOT(ISERROR(SEARCH("REPOS",ADY2)))</formula>
    </cfRule>
  </conditionalFormatting>
  <conditionalFormatting sqref="ADY2">
    <cfRule type="containsText" dxfId="9149" priority="13104" stopIfTrue="1" operator="containsText" text="RECUP DEBIT">
      <formula>NOT(ISERROR(SEARCH("RECUP DEBIT",ADY2)))</formula>
    </cfRule>
    <cfRule type="containsText" dxfId="9148" priority="13105" stopIfTrue="1" operator="containsText" text="Bonification">
      <formula>NOT(ISERROR(SEARCH("Bonification",ADY2)))</formula>
    </cfRule>
  </conditionalFormatting>
  <conditionalFormatting sqref="ADY2">
    <cfRule type="expression" dxfId="9147" priority="13096" stopIfTrue="1">
      <formula>WEEKDAY(ADY$1)=1</formula>
    </cfRule>
    <cfRule type="expression" dxfId="9146" priority="13097" stopIfTrue="1">
      <formula>WEEKDAY(ADY$1)=7</formula>
    </cfRule>
    <cfRule type="containsText" dxfId="9145" priority="13098" stopIfTrue="1" operator="containsText" text="Maladie">
      <formula>NOT(ISERROR(SEARCH("Maladie",ADY2)))</formula>
    </cfRule>
    <cfRule type="endsWith" dxfId="9144" priority="13099" stopIfTrue="1" operator="endsWith" text="AT">
      <formula>RIGHT(ADY2,LEN("AT"))="AT"</formula>
    </cfRule>
    <cfRule type="containsText" dxfId="9143" priority="13100" stopIfTrue="1" operator="containsText" text="Congés">
      <formula>NOT(ISERROR(SEARCH("Congés",ADY2)))</formula>
    </cfRule>
    <cfRule type="containsText" dxfId="9142" priority="13101" stopIfTrue="1" operator="containsText" text="RTT">
      <formula>NOT(ISERROR(SEARCH("RTT",ADY2)))</formula>
    </cfRule>
    <cfRule type="containsText" dxfId="9141" priority="13102" stopIfTrue="1" operator="containsText" text="FORMATION">
      <formula>NOT(ISERROR(SEARCH("FORMATION",ADY2)))</formula>
    </cfRule>
    <cfRule type="containsText" dxfId="9140" priority="13103" stopIfTrue="1" operator="containsText" text="REPOS">
      <formula>NOT(ISERROR(SEARCH("REPOS",ADY2)))</formula>
    </cfRule>
  </conditionalFormatting>
  <conditionalFormatting sqref="ADY2">
    <cfRule type="containsText" dxfId="9139" priority="13094" stopIfTrue="1" operator="containsText" text="RECUP DEBIT">
      <formula>NOT(ISERROR(SEARCH("RECUP DEBIT",ADY2)))</formula>
    </cfRule>
    <cfRule type="containsText" dxfId="9138" priority="13095" stopIfTrue="1" operator="containsText" text="Bonification">
      <formula>NOT(ISERROR(SEARCH("Bonification",ADY2)))</formula>
    </cfRule>
  </conditionalFormatting>
  <conditionalFormatting sqref="ADY2">
    <cfRule type="expression" dxfId="9137" priority="13086" stopIfTrue="1">
      <formula>WEEKDAY(ADY$1)=1</formula>
    </cfRule>
    <cfRule type="expression" dxfId="9136" priority="13087" stopIfTrue="1">
      <formula>WEEKDAY(ADY$1)=7</formula>
    </cfRule>
    <cfRule type="containsText" dxfId="9135" priority="13088" stopIfTrue="1" operator="containsText" text="Maladie">
      <formula>NOT(ISERROR(SEARCH("Maladie",ADY2)))</formula>
    </cfRule>
    <cfRule type="endsWith" dxfId="9134" priority="13089" stopIfTrue="1" operator="endsWith" text="AT">
      <formula>RIGHT(ADY2,LEN("AT"))="AT"</formula>
    </cfRule>
    <cfRule type="containsText" dxfId="9133" priority="13090" stopIfTrue="1" operator="containsText" text="Congés">
      <formula>NOT(ISERROR(SEARCH("Congés",ADY2)))</formula>
    </cfRule>
    <cfRule type="containsText" dxfId="9132" priority="13091" stopIfTrue="1" operator="containsText" text="RTT">
      <formula>NOT(ISERROR(SEARCH("RTT",ADY2)))</formula>
    </cfRule>
    <cfRule type="containsText" dxfId="9131" priority="13092" stopIfTrue="1" operator="containsText" text="FORMATION">
      <formula>NOT(ISERROR(SEARCH("FORMATION",ADY2)))</formula>
    </cfRule>
    <cfRule type="containsText" dxfId="9130" priority="13093" stopIfTrue="1" operator="containsText" text="REPOS">
      <formula>NOT(ISERROR(SEARCH("REPOS",ADY2)))</formula>
    </cfRule>
  </conditionalFormatting>
  <conditionalFormatting sqref="ADY2">
    <cfRule type="containsText" dxfId="9129" priority="13084" stopIfTrue="1" operator="containsText" text="RECUP DEBIT">
      <formula>NOT(ISERROR(SEARCH("RECUP DEBIT",ADY2)))</formula>
    </cfRule>
    <cfRule type="containsText" dxfId="9128" priority="13085" stopIfTrue="1" operator="containsText" text="Bonification">
      <formula>NOT(ISERROR(SEARCH("Bonification",ADY2)))</formula>
    </cfRule>
  </conditionalFormatting>
  <conditionalFormatting sqref="ADY2">
    <cfRule type="expression" dxfId="9127" priority="13076" stopIfTrue="1">
      <formula>WEEKDAY(ADY$1)=1</formula>
    </cfRule>
    <cfRule type="expression" dxfId="9126" priority="13077" stopIfTrue="1">
      <formula>WEEKDAY(ADY$1)=7</formula>
    </cfRule>
    <cfRule type="containsText" dxfId="9125" priority="13078" stopIfTrue="1" operator="containsText" text="Maladie">
      <formula>NOT(ISERROR(SEARCH("Maladie",ADY2)))</formula>
    </cfRule>
    <cfRule type="endsWith" dxfId="9124" priority="13079" stopIfTrue="1" operator="endsWith" text="AT">
      <formula>RIGHT(ADY2,LEN("AT"))="AT"</formula>
    </cfRule>
    <cfRule type="containsText" dxfId="9123" priority="13080" stopIfTrue="1" operator="containsText" text="Congés">
      <formula>NOT(ISERROR(SEARCH("Congés",ADY2)))</formula>
    </cfRule>
    <cfRule type="containsText" dxfId="9122" priority="13081" stopIfTrue="1" operator="containsText" text="RTT">
      <formula>NOT(ISERROR(SEARCH("RTT",ADY2)))</formula>
    </cfRule>
    <cfRule type="containsText" dxfId="9121" priority="13082" stopIfTrue="1" operator="containsText" text="FORMATION">
      <formula>NOT(ISERROR(SEARCH("FORMATION",ADY2)))</formula>
    </cfRule>
    <cfRule type="containsText" dxfId="9120" priority="13083" stopIfTrue="1" operator="containsText" text="REPOS">
      <formula>NOT(ISERROR(SEARCH("REPOS",ADY2)))</formula>
    </cfRule>
  </conditionalFormatting>
  <conditionalFormatting sqref="ADY2">
    <cfRule type="containsText" dxfId="9119" priority="13074" stopIfTrue="1" operator="containsText" text="RECUP DEBIT">
      <formula>NOT(ISERROR(SEARCH("RECUP DEBIT",ADY2)))</formula>
    </cfRule>
    <cfRule type="containsText" dxfId="9118" priority="13075" stopIfTrue="1" operator="containsText" text="Bonification">
      <formula>NOT(ISERROR(SEARCH("Bonification",ADY2)))</formula>
    </cfRule>
  </conditionalFormatting>
  <conditionalFormatting sqref="ADY2">
    <cfRule type="containsText" dxfId="9117" priority="13072" stopIfTrue="1" operator="containsText" text="BONIFICATION">
      <formula>NOT(ISERROR(SEARCH("BONIFICATION",ADY2)))</formula>
    </cfRule>
    <cfRule type="containsText" dxfId="9116" priority="13073" stopIfTrue="1" operator="containsText" text="RECUP DEBIT">
      <formula>NOT(ISERROR(SEARCH("RECUP DEBIT",ADY2)))</formula>
    </cfRule>
  </conditionalFormatting>
  <conditionalFormatting sqref="ADY2">
    <cfRule type="containsText" dxfId="9115" priority="13071" stopIfTrue="1" operator="containsText" text="ENFANT MALADE">
      <formula>NOT(ISERROR(SEARCH("ENFANT MALADE",ADY2)))</formula>
    </cfRule>
  </conditionalFormatting>
  <conditionalFormatting sqref="ADY2">
    <cfRule type="expression" dxfId="9114" priority="13063" stopIfTrue="1">
      <formula>WEEKDAY(ADY$1)=1</formula>
    </cfRule>
    <cfRule type="expression" dxfId="9113" priority="13064" stopIfTrue="1">
      <formula>WEEKDAY(ADY$1)=7</formula>
    </cfRule>
    <cfRule type="containsText" dxfId="9112" priority="13065" stopIfTrue="1" operator="containsText" text="Maladie">
      <formula>NOT(ISERROR(SEARCH("Maladie",ADY2)))</formula>
    </cfRule>
    <cfRule type="endsWith" dxfId="9111" priority="13066" stopIfTrue="1" operator="endsWith" text="AT">
      <formula>RIGHT(ADY2,LEN("AT"))="AT"</formula>
    </cfRule>
    <cfRule type="containsText" dxfId="9110" priority="13067" stopIfTrue="1" operator="containsText" text="Congés">
      <formula>NOT(ISERROR(SEARCH("Congés",ADY2)))</formula>
    </cfRule>
    <cfRule type="containsText" dxfId="9109" priority="13068" stopIfTrue="1" operator="containsText" text="RTT">
      <formula>NOT(ISERROR(SEARCH("RTT",ADY2)))</formula>
    </cfRule>
    <cfRule type="containsText" dxfId="9108" priority="13069" stopIfTrue="1" operator="containsText" text="FORMATION">
      <formula>NOT(ISERROR(SEARCH("FORMATION",ADY2)))</formula>
    </cfRule>
    <cfRule type="containsText" dxfId="9107" priority="13070" stopIfTrue="1" operator="containsText" text="REPOS">
      <formula>NOT(ISERROR(SEARCH("REPOS",ADY2)))</formula>
    </cfRule>
  </conditionalFormatting>
  <conditionalFormatting sqref="ADY2">
    <cfRule type="containsText" dxfId="9106" priority="13061" stopIfTrue="1" operator="containsText" text="RECUP DEBIT">
      <formula>NOT(ISERROR(SEARCH("RECUP DEBIT",ADY2)))</formula>
    </cfRule>
    <cfRule type="containsText" dxfId="9105" priority="13062" stopIfTrue="1" operator="containsText" text="Bonification">
      <formula>NOT(ISERROR(SEARCH("Bonification",ADY2)))</formula>
    </cfRule>
  </conditionalFormatting>
  <conditionalFormatting sqref="ADY2">
    <cfRule type="expression" dxfId="9104" priority="13053" stopIfTrue="1">
      <formula>WEEKDAY(ADY$1)=1</formula>
    </cfRule>
    <cfRule type="expression" dxfId="9103" priority="13054" stopIfTrue="1">
      <formula>WEEKDAY(ADY$1)=7</formula>
    </cfRule>
    <cfRule type="containsText" dxfId="9102" priority="13055" stopIfTrue="1" operator="containsText" text="Maladie">
      <formula>NOT(ISERROR(SEARCH("Maladie",ADY2)))</formula>
    </cfRule>
    <cfRule type="endsWith" dxfId="9101" priority="13056" stopIfTrue="1" operator="endsWith" text="AT">
      <formula>RIGHT(ADY2,LEN("AT"))="AT"</formula>
    </cfRule>
    <cfRule type="containsText" dxfId="9100" priority="13057" stopIfTrue="1" operator="containsText" text="Congés">
      <formula>NOT(ISERROR(SEARCH("Congés",ADY2)))</formula>
    </cfRule>
    <cfRule type="containsText" dxfId="9099" priority="13058" stopIfTrue="1" operator="containsText" text="RTT">
      <formula>NOT(ISERROR(SEARCH("RTT",ADY2)))</formula>
    </cfRule>
    <cfRule type="containsText" dxfId="9098" priority="13059" stopIfTrue="1" operator="containsText" text="FORMATION">
      <formula>NOT(ISERROR(SEARCH("FORMATION",ADY2)))</formula>
    </cfRule>
    <cfRule type="containsText" dxfId="9097" priority="13060" stopIfTrue="1" operator="containsText" text="REPOS">
      <formula>NOT(ISERROR(SEARCH("REPOS",ADY2)))</formula>
    </cfRule>
  </conditionalFormatting>
  <conditionalFormatting sqref="ADY2">
    <cfRule type="containsText" dxfId="9096" priority="13051" stopIfTrue="1" operator="containsText" text="RECUP DEBIT">
      <formula>NOT(ISERROR(SEARCH("RECUP DEBIT",ADY2)))</formula>
    </cfRule>
    <cfRule type="containsText" dxfId="9095" priority="13052" stopIfTrue="1" operator="containsText" text="Bonification">
      <formula>NOT(ISERROR(SEARCH("Bonification",ADY2)))</formula>
    </cfRule>
  </conditionalFormatting>
  <conditionalFormatting sqref="ADU2">
    <cfRule type="expression" dxfId="9094" priority="13043" stopIfTrue="1">
      <formula>WEEKDAY(ADU$1)=1</formula>
    </cfRule>
    <cfRule type="expression" dxfId="9093" priority="13044" stopIfTrue="1">
      <formula>WEEKDAY(ADU$1)=7</formula>
    </cfRule>
    <cfRule type="containsText" dxfId="9092" priority="13045" stopIfTrue="1" operator="containsText" text="Maladie">
      <formula>NOT(ISERROR(SEARCH("Maladie",ADU2)))</formula>
    </cfRule>
    <cfRule type="endsWith" dxfId="9091" priority="13046" stopIfTrue="1" operator="endsWith" text="AT">
      <formula>RIGHT(ADU2,LEN("AT"))="AT"</formula>
    </cfRule>
    <cfRule type="containsText" dxfId="9090" priority="13047" stopIfTrue="1" operator="containsText" text="Congés">
      <formula>NOT(ISERROR(SEARCH("Congés",ADU2)))</formula>
    </cfRule>
    <cfRule type="containsText" dxfId="9089" priority="13048" stopIfTrue="1" operator="containsText" text="RTT">
      <formula>NOT(ISERROR(SEARCH("RTT",ADU2)))</formula>
    </cfRule>
    <cfRule type="containsText" dxfId="9088" priority="13049" stopIfTrue="1" operator="containsText" text="FORMATION">
      <formula>NOT(ISERROR(SEARCH("FORMATION",ADU2)))</formula>
    </cfRule>
    <cfRule type="containsText" dxfId="9087" priority="13050" stopIfTrue="1" operator="containsText" text="REPOS">
      <formula>NOT(ISERROR(SEARCH("REPOS",ADU2)))</formula>
    </cfRule>
  </conditionalFormatting>
  <conditionalFormatting sqref="ADU2">
    <cfRule type="containsText" dxfId="9086" priority="13041" stopIfTrue="1" operator="containsText" text="RECUP DEBIT">
      <formula>NOT(ISERROR(SEARCH("RECUP DEBIT",ADU2)))</formula>
    </cfRule>
    <cfRule type="containsText" dxfId="9085" priority="13042" stopIfTrue="1" operator="containsText" text="Bonification">
      <formula>NOT(ISERROR(SEARCH("Bonification",ADU2)))</formula>
    </cfRule>
  </conditionalFormatting>
  <conditionalFormatting sqref="ADU2">
    <cfRule type="containsText" dxfId="9084" priority="13039" stopIfTrue="1" operator="containsText" text="BONIFICATION">
      <formula>NOT(ISERROR(SEARCH("BONIFICATION",ADU2)))</formula>
    </cfRule>
    <cfRule type="containsText" dxfId="9083" priority="13040" stopIfTrue="1" operator="containsText" text="RECUP DEBIT">
      <formula>NOT(ISERROR(SEARCH("RECUP DEBIT",ADU2)))</formula>
    </cfRule>
  </conditionalFormatting>
  <conditionalFormatting sqref="ADU2">
    <cfRule type="containsText" dxfId="9082" priority="13038" stopIfTrue="1" operator="containsText" text="ENFANT MALADE">
      <formula>NOT(ISERROR(SEARCH("ENFANT MALADE",ADU2)))</formula>
    </cfRule>
  </conditionalFormatting>
  <conditionalFormatting sqref="ADT3">
    <cfRule type="expression" dxfId="9068" priority="13001" stopIfTrue="1">
      <formula>WEEKDAY(ADT$1)=1</formula>
    </cfRule>
    <cfRule type="expression" dxfId="9067" priority="13002" stopIfTrue="1">
      <formula>WEEKDAY(ADT$1)=7</formula>
    </cfRule>
    <cfRule type="containsText" dxfId="9066" priority="13003" stopIfTrue="1" operator="containsText" text="Maladie">
      <formula>NOT(ISERROR(SEARCH("Maladie",ADT3)))</formula>
    </cfRule>
    <cfRule type="endsWith" dxfId="9065" priority="13004" stopIfTrue="1" operator="endsWith" text="AT">
      <formula>RIGHT(ADT3,LEN("AT"))="AT"</formula>
    </cfRule>
    <cfRule type="containsText" dxfId="9064" priority="13005" stopIfTrue="1" operator="containsText" text="Congés">
      <formula>NOT(ISERROR(SEARCH("Congés",ADT3)))</formula>
    </cfRule>
    <cfRule type="containsText" dxfId="9063" priority="13006" stopIfTrue="1" operator="containsText" text="RTT">
      <formula>NOT(ISERROR(SEARCH("RTT",ADT3)))</formula>
    </cfRule>
    <cfRule type="containsText" dxfId="9062" priority="13007" stopIfTrue="1" operator="containsText" text="FORMATION">
      <formula>NOT(ISERROR(SEARCH("FORMATION",ADT3)))</formula>
    </cfRule>
    <cfRule type="containsText" dxfId="9061" priority="13008" stopIfTrue="1" operator="containsText" text="REPOS">
      <formula>NOT(ISERROR(SEARCH("REPOS",ADT3)))</formula>
    </cfRule>
  </conditionalFormatting>
  <conditionalFormatting sqref="ADT3">
    <cfRule type="containsText" dxfId="9060" priority="12999" stopIfTrue="1" operator="containsText" text="RECUP DEBIT">
      <formula>NOT(ISERROR(SEARCH("RECUP DEBIT",ADT3)))</formula>
    </cfRule>
    <cfRule type="containsText" dxfId="9059" priority="13000" stopIfTrue="1" operator="containsText" text="Bonification">
      <formula>NOT(ISERROR(SEARCH("Bonification",ADT3)))</formula>
    </cfRule>
  </conditionalFormatting>
  <conditionalFormatting sqref="ADT3">
    <cfRule type="containsText" dxfId="9058" priority="12997" stopIfTrue="1" operator="containsText" text="BONIFICATION">
      <formula>NOT(ISERROR(SEARCH("BONIFICATION",ADT3)))</formula>
    </cfRule>
    <cfRule type="containsText" dxfId="9057" priority="12998" stopIfTrue="1" operator="containsText" text="RECUP DEBIT">
      <formula>NOT(ISERROR(SEARCH("RECUP DEBIT",ADT3)))</formula>
    </cfRule>
  </conditionalFormatting>
  <conditionalFormatting sqref="ADT3">
    <cfRule type="containsText" dxfId="9056" priority="12996" stopIfTrue="1" operator="containsText" text="ENFANT MALADE">
      <formula>NOT(ISERROR(SEARCH("ENFANT MALADE",ADT3)))</formula>
    </cfRule>
  </conditionalFormatting>
  <conditionalFormatting sqref="ADT3">
    <cfRule type="containsText" dxfId="9055" priority="12994" stopIfTrue="1" operator="containsText" text="RECUP DEBIT">
      <formula>NOT(ISERROR(SEARCH("RECUP DEBIT",ADT3)))</formula>
    </cfRule>
    <cfRule type="containsText" dxfId="9054" priority="12995" stopIfTrue="1" operator="containsText" text="Bonification">
      <formula>NOT(ISERROR(SEARCH("Bonification",ADT3)))</formula>
    </cfRule>
  </conditionalFormatting>
  <conditionalFormatting sqref="ADT3">
    <cfRule type="expression" dxfId="9053" priority="12986" stopIfTrue="1">
      <formula>WEEKDAY(ADM$1)=1</formula>
    </cfRule>
    <cfRule type="expression" dxfId="9052" priority="12987" stopIfTrue="1">
      <formula>WEEKDAY(ADM$1)=7</formula>
    </cfRule>
    <cfRule type="containsText" dxfId="9051" priority="12988" stopIfTrue="1" operator="containsText" text="Maladie">
      <formula>NOT(ISERROR(SEARCH("Maladie",ADT3)))</formula>
    </cfRule>
    <cfRule type="endsWith" dxfId="9050" priority="12989" stopIfTrue="1" operator="endsWith" text="AT">
      <formula>RIGHT(ADT3,LEN("AT"))="AT"</formula>
    </cfRule>
    <cfRule type="containsText" dxfId="9049" priority="12990" stopIfTrue="1" operator="containsText" text="Congés">
      <formula>NOT(ISERROR(SEARCH("Congés",ADT3)))</formula>
    </cfRule>
    <cfRule type="containsText" dxfId="9048" priority="12991" stopIfTrue="1" operator="containsText" text="RTT">
      <formula>NOT(ISERROR(SEARCH("RTT",ADT3)))</formula>
    </cfRule>
    <cfRule type="containsText" dxfId="9047" priority="12992" stopIfTrue="1" operator="containsText" text="REPOS">
      <formula>NOT(ISERROR(SEARCH("REPOS",ADT3)))</formula>
    </cfRule>
    <cfRule type="containsText" dxfId="9046" priority="12993" stopIfTrue="1" operator="containsText" text="FORMATION">
      <formula>NOT(ISERROR(SEARCH("FORMATION",ADT3)))</formula>
    </cfRule>
  </conditionalFormatting>
  <conditionalFormatting sqref="ACZ2">
    <cfRule type="expression" dxfId="8991" priority="12870" stopIfTrue="1">
      <formula>WEEKDAY(ACZ$1)=1</formula>
    </cfRule>
    <cfRule type="expression" dxfId="8990" priority="12871" stopIfTrue="1">
      <formula>WEEKDAY(ACZ$1)=7</formula>
    </cfRule>
    <cfRule type="containsText" dxfId="8989" priority="12872" stopIfTrue="1" operator="containsText" text="Maladie">
      <formula>NOT(ISERROR(SEARCH("Maladie",ACZ2)))</formula>
    </cfRule>
    <cfRule type="endsWith" dxfId="8988" priority="12873" stopIfTrue="1" operator="endsWith" text="AT">
      <formula>RIGHT(ACZ2,LEN("AT"))="AT"</formula>
    </cfRule>
    <cfRule type="containsText" dxfId="8987" priority="12874" stopIfTrue="1" operator="containsText" text="Congés">
      <formula>NOT(ISERROR(SEARCH("Congés",ACZ2)))</formula>
    </cfRule>
    <cfRule type="containsText" dxfId="8986" priority="12875" stopIfTrue="1" operator="containsText" text="RTT">
      <formula>NOT(ISERROR(SEARCH("RTT",ACZ2)))</formula>
    </cfRule>
    <cfRule type="containsText" dxfId="8985" priority="12876" stopIfTrue="1" operator="containsText" text="FORMATION">
      <formula>NOT(ISERROR(SEARCH("FORMATION",ACZ2)))</formula>
    </cfRule>
    <cfRule type="containsText" dxfId="8984" priority="12877" stopIfTrue="1" operator="containsText" text="REPOS">
      <formula>NOT(ISERROR(SEARCH("REPOS",ACZ2)))</formula>
    </cfRule>
  </conditionalFormatting>
  <conditionalFormatting sqref="ACZ2">
    <cfRule type="containsText" dxfId="8983" priority="12868" stopIfTrue="1" operator="containsText" text="RECUP DEBIT">
      <formula>NOT(ISERROR(SEARCH("RECUP DEBIT",ACZ2)))</formula>
    </cfRule>
    <cfRule type="containsText" dxfId="8982" priority="12869" stopIfTrue="1" operator="containsText" text="Bonification">
      <formula>NOT(ISERROR(SEARCH("Bonification",ACZ2)))</formula>
    </cfRule>
  </conditionalFormatting>
  <conditionalFormatting sqref="ACZ2">
    <cfRule type="containsText" dxfId="8981" priority="12866" stopIfTrue="1" operator="containsText" text="BONIFICATION">
      <formula>NOT(ISERROR(SEARCH("BONIFICATION",ACZ2)))</formula>
    </cfRule>
    <cfRule type="containsText" dxfId="8980" priority="12867" stopIfTrue="1" operator="containsText" text="RECUP DEBIT">
      <formula>NOT(ISERROR(SEARCH("RECUP DEBIT",ACZ2)))</formula>
    </cfRule>
  </conditionalFormatting>
  <conditionalFormatting sqref="ACZ2">
    <cfRule type="containsText" dxfId="8979" priority="12865" stopIfTrue="1" operator="containsText" text="ENFANT MALADE">
      <formula>NOT(ISERROR(SEARCH("ENFANT MALADE",ACZ2)))</formula>
    </cfRule>
  </conditionalFormatting>
  <conditionalFormatting sqref="ADB2:ADC2">
    <cfRule type="expression" dxfId="8978" priority="12828" stopIfTrue="1">
      <formula>WEEKDAY(ADB$1)=1</formula>
    </cfRule>
    <cfRule type="expression" dxfId="8977" priority="12829" stopIfTrue="1">
      <formula>WEEKDAY(ADB$1)=7</formula>
    </cfRule>
    <cfRule type="containsText" dxfId="8976" priority="12830" stopIfTrue="1" operator="containsText" text="Maladie">
      <formula>NOT(ISERROR(SEARCH("Maladie",ADB2)))</formula>
    </cfRule>
    <cfRule type="endsWith" dxfId="8975" priority="12831" stopIfTrue="1" operator="endsWith" text="AT">
      <formula>RIGHT(ADB2,LEN("AT"))="AT"</formula>
    </cfRule>
    <cfRule type="containsText" dxfId="8974" priority="12832" stopIfTrue="1" operator="containsText" text="Congés">
      <formula>NOT(ISERROR(SEARCH("Congés",ADB2)))</formula>
    </cfRule>
    <cfRule type="containsText" dxfId="8973" priority="12833" stopIfTrue="1" operator="containsText" text="RTT">
      <formula>NOT(ISERROR(SEARCH("RTT",ADB2)))</formula>
    </cfRule>
    <cfRule type="containsText" dxfId="8972" priority="12834" stopIfTrue="1" operator="containsText" text="FORMATION">
      <formula>NOT(ISERROR(SEARCH("FORMATION",ADB2)))</formula>
    </cfRule>
    <cfRule type="containsText" dxfId="8971" priority="12835" stopIfTrue="1" operator="containsText" text="REPOS">
      <formula>NOT(ISERROR(SEARCH("REPOS",ADB2)))</formula>
    </cfRule>
  </conditionalFormatting>
  <conditionalFormatting sqref="ADB2:ADC2">
    <cfRule type="containsText" dxfId="8970" priority="12826" stopIfTrue="1" operator="containsText" text="RECUP DEBIT">
      <formula>NOT(ISERROR(SEARCH("RECUP DEBIT",ADB2)))</formula>
    </cfRule>
    <cfRule type="containsText" dxfId="8969" priority="12827" stopIfTrue="1" operator="containsText" text="Bonification">
      <formula>NOT(ISERROR(SEARCH("Bonification",ADB2)))</formula>
    </cfRule>
  </conditionalFormatting>
  <conditionalFormatting sqref="ADB2:ADC2">
    <cfRule type="containsText" dxfId="8968" priority="12824" stopIfTrue="1" operator="containsText" text="BONIFICATION">
      <formula>NOT(ISERROR(SEARCH("BONIFICATION",ADB2)))</formula>
    </cfRule>
    <cfRule type="containsText" dxfId="8967" priority="12825" stopIfTrue="1" operator="containsText" text="RECUP DEBIT">
      <formula>NOT(ISERROR(SEARCH("RECUP DEBIT",ADB2)))</formula>
    </cfRule>
  </conditionalFormatting>
  <conditionalFormatting sqref="ADB2:ADC2">
    <cfRule type="containsText" dxfId="8966" priority="12823" stopIfTrue="1" operator="containsText" text="ENFANT MALADE">
      <formula>NOT(ISERROR(SEARCH("ENFANT MALADE",ADB2)))</formula>
    </cfRule>
  </conditionalFormatting>
  <conditionalFormatting sqref="ACV2:ACW2">
    <cfRule type="expression" dxfId="8965" priority="12814" stopIfTrue="1">
      <formula>WEEKDAY(ACV$1)=1</formula>
    </cfRule>
    <cfRule type="expression" dxfId="8964" priority="12815" stopIfTrue="1">
      <formula>WEEKDAY(ACV$1)=7</formula>
    </cfRule>
    <cfRule type="containsText" dxfId="8963" priority="12816" stopIfTrue="1" operator="containsText" text="Maladie">
      <formula>NOT(ISERROR(SEARCH("Maladie",ACV2)))</formula>
    </cfRule>
    <cfRule type="endsWith" dxfId="8962" priority="12817" stopIfTrue="1" operator="endsWith" text="AT">
      <formula>RIGHT(ACV2,LEN("AT"))="AT"</formula>
    </cfRule>
    <cfRule type="containsText" dxfId="8961" priority="12818" stopIfTrue="1" operator="containsText" text="Congés">
      <formula>NOT(ISERROR(SEARCH("Congés",ACV2)))</formula>
    </cfRule>
    <cfRule type="containsText" dxfId="8960" priority="12819" stopIfTrue="1" operator="containsText" text="RTT">
      <formula>NOT(ISERROR(SEARCH("RTT",ACV2)))</formula>
    </cfRule>
    <cfRule type="containsText" dxfId="8959" priority="12820" stopIfTrue="1" operator="containsText" text="FORMATION">
      <formula>NOT(ISERROR(SEARCH("FORMATION",ACV2)))</formula>
    </cfRule>
    <cfRule type="containsText" dxfId="8958" priority="12821" stopIfTrue="1" operator="containsText" text="REPOS">
      <formula>NOT(ISERROR(SEARCH("REPOS",ACV2)))</formula>
    </cfRule>
  </conditionalFormatting>
  <conditionalFormatting sqref="ACV2:ACW2">
    <cfRule type="containsText" dxfId="8957" priority="12812" stopIfTrue="1" operator="containsText" text="RECUP DEBIT">
      <formula>NOT(ISERROR(SEARCH("RECUP DEBIT",ACV2)))</formula>
    </cfRule>
    <cfRule type="containsText" dxfId="8956" priority="12813" stopIfTrue="1" operator="containsText" text="Bonification">
      <formula>NOT(ISERROR(SEARCH("Bonification",ACV2)))</formula>
    </cfRule>
  </conditionalFormatting>
  <conditionalFormatting sqref="ACV2:ACW2">
    <cfRule type="containsText" dxfId="8955" priority="12810" stopIfTrue="1" operator="containsText" text="BONIFICATION">
      <formula>NOT(ISERROR(SEARCH("BONIFICATION",ACV2)))</formula>
    </cfRule>
    <cfRule type="containsText" dxfId="8954" priority="12811" stopIfTrue="1" operator="containsText" text="RECUP DEBIT">
      <formula>NOT(ISERROR(SEARCH("RECUP DEBIT",ACV2)))</formula>
    </cfRule>
  </conditionalFormatting>
  <conditionalFormatting sqref="ACV2:ACW2">
    <cfRule type="containsText" dxfId="8953" priority="12809" stopIfTrue="1" operator="containsText" text="ENFANT MALADE">
      <formula>NOT(ISERROR(SEARCH("ENFANT MALADE",ACV2)))</formula>
    </cfRule>
  </conditionalFormatting>
  <conditionalFormatting sqref="ADI3:ADJ3">
    <cfRule type="expression" dxfId="8952" priority="12800" stopIfTrue="1">
      <formula>WEEKDAY(ADI$1)=1</formula>
    </cfRule>
    <cfRule type="expression" dxfId="8951" priority="12801" stopIfTrue="1">
      <formula>WEEKDAY(ADI$1)=7</formula>
    </cfRule>
    <cfRule type="containsText" dxfId="8950" priority="12802" stopIfTrue="1" operator="containsText" text="Maladie">
      <formula>NOT(ISERROR(SEARCH("Maladie",ADI3)))</formula>
    </cfRule>
    <cfRule type="endsWith" dxfId="8949" priority="12803" stopIfTrue="1" operator="endsWith" text="AT">
      <formula>RIGHT(ADI3,LEN("AT"))="AT"</formula>
    </cfRule>
    <cfRule type="containsText" dxfId="8948" priority="12804" stopIfTrue="1" operator="containsText" text="Congés">
      <formula>NOT(ISERROR(SEARCH("Congés",ADI3)))</formula>
    </cfRule>
    <cfRule type="containsText" dxfId="8947" priority="12805" stopIfTrue="1" operator="containsText" text="RTT">
      <formula>NOT(ISERROR(SEARCH("RTT",ADI3)))</formula>
    </cfRule>
    <cfRule type="containsText" dxfId="8946" priority="12806" stopIfTrue="1" operator="containsText" text="FORMATION">
      <formula>NOT(ISERROR(SEARCH("FORMATION",ADI3)))</formula>
    </cfRule>
    <cfRule type="containsText" dxfId="8945" priority="12807" stopIfTrue="1" operator="containsText" text="REPOS">
      <formula>NOT(ISERROR(SEARCH("REPOS",ADI3)))</formula>
    </cfRule>
  </conditionalFormatting>
  <conditionalFormatting sqref="ADI3:ADJ3">
    <cfRule type="containsText" dxfId="8944" priority="12798" stopIfTrue="1" operator="containsText" text="RECUP DEBIT">
      <formula>NOT(ISERROR(SEARCH("RECUP DEBIT",ADI3)))</formula>
    </cfRule>
    <cfRule type="containsText" dxfId="8943" priority="12799" stopIfTrue="1" operator="containsText" text="Bonification">
      <formula>NOT(ISERROR(SEARCH("Bonification",ADI3)))</formula>
    </cfRule>
  </conditionalFormatting>
  <conditionalFormatting sqref="ADI3:ADJ3">
    <cfRule type="containsText" dxfId="8942" priority="12796" stopIfTrue="1" operator="containsText" text="BONIFICATION">
      <formula>NOT(ISERROR(SEARCH("BONIFICATION",ADI3)))</formula>
    </cfRule>
    <cfRule type="containsText" dxfId="8941" priority="12797" stopIfTrue="1" operator="containsText" text="RECUP DEBIT">
      <formula>NOT(ISERROR(SEARCH("RECUP DEBIT",ADI3)))</formula>
    </cfRule>
  </conditionalFormatting>
  <conditionalFormatting sqref="ADI3:ADJ3">
    <cfRule type="containsText" dxfId="8940" priority="12795" stopIfTrue="1" operator="containsText" text="ENFANT MALADE">
      <formula>NOT(ISERROR(SEARCH("ENFANT MALADE",ADI3)))</formula>
    </cfRule>
  </conditionalFormatting>
  <conditionalFormatting sqref="AEO3">
    <cfRule type="expression" dxfId="8939" priority="12787" stopIfTrue="1">
      <formula>WEEKDAY(AEO$1)=1</formula>
    </cfRule>
    <cfRule type="expression" dxfId="8938" priority="12788" stopIfTrue="1">
      <formula>WEEKDAY(AEO$1)=7</formula>
    </cfRule>
    <cfRule type="containsText" dxfId="8937" priority="12789" stopIfTrue="1" operator="containsText" text="Maladie">
      <formula>NOT(ISERROR(SEARCH("Maladie",AEO3)))</formula>
    </cfRule>
    <cfRule type="endsWith" dxfId="8936" priority="12790" stopIfTrue="1" operator="endsWith" text="AT">
      <formula>RIGHT(AEO3,LEN("AT"))="AT"</formula>
    </cfRule>
    <cfRule type="containsText" dxfId="8935" priority="12791" stopIfTrue="1" operator="containsText" text="Congés">
      <formula>NOT(ISERROR(SEARCH("Congés",AEO3)))</formula>
    </cfRule>
    <cfRule type="containsText" dxfId="8934" priority="12792" stopIfTrue="1" operator="containsText" text="RTT">
      <formula>NOT(ISERROR(SEARCH("RTT",AEO3)))</formula>
    </cfRule>
    <cfRule type="containsText" dxfId="8933" priority="12793" stopIfTrue="1" operator="containsText" text="FORMATION">
      <formula>NOT(ISERROR(SEARCH("FORMATION",AEO3)))</formula>
    </cfRule>
    <cfRule type="containsText" dxfId="8932" priority="12794" stopIfTrue="1" operator="containsText" text="REPOS">
      <formula>NOT(ISERROR(SEARCH("REPOS",AEO3)))</formula>
    </cfRule>
  </conditionalFormatting>
  <conditionalFormatting sqref="AEO3">
    <cfRule type="containsText" dxfId="8931" priority="12785" stopIfTrue="1" operator="containsText" text="RECUP DEBIT">
      <formula>NOT(ISERROR(SEARCH("RECUP DEBIT",AEO3)))</formula>
    </cfRule>
    <cfRule type="containsText" dxfId="8930" priority="12786" stopIfTrue="1" operator="containsText" text="Bonification">
      <formula>NOT(ISERROR(SEARCH("Bonification",AEO3)))</formula>
    </cfRule>
  </conditionalFormatting>
  <conditionalFormatting sqref="AEO3">
    <cfRule type="containsText" dxfId="8929" priority="12783" stopIfTrue="1" operator="containsText" text="BONIFICATION">
      <formula>NOT(ISERROR(SEARCH("BONIFICATION",AEO3)))</formula>
    </cfRule>
    <cfRule type="containsText" dxfId="8928" priority="12784" stopIfTrue="1" operator="containsText" text="RECUP DEBIT">
      <formula>NOT(ISERROR(SEARCH("RECUP DEBIT",AEO3)))</formula>
    </cfRule>
  </conditionalFormatting>
  <conditionalFormatting sqref="AEO3">
    <cfRule type="containsText" dxfId="8927" priority="12782" stopIfTrue="1" operator="containsText" text="ENFANT MALADE">
      <formula>NOT(ISERROR(SEARCH("ENFANT MALADE",AEO3)))</formula>
    </cfRule>
  </conditionalFormatting>
  <conditionalFormatting sqref="AEO3">
    <cfRule type="containsText" dxfId="8926" priority="12780" stopIfTrue="1" operator="containsText" text="RECUP DEBIT">
      <formula>NOT(ISERROR(SEARCH("RECUP DEBIT",AEO3)))</formula>
    </cfRule>
    <cfRule type="containsText" dxfId="8925" priority="12781" stopIfTrue="1" operator="containsText" text="Bonification">
      <formula>NOT(ISERROR(SEARCH("Bonification",AEO3)))</formula>
    </cfRule>
  </conditionalFormatting>
  <conditionalFormatting sqref="AEO3">
    <cfRule type="expression" dxfId="8924" priority="12772" stopIfTrue="1">
      <formula>WEEKDAY(AEH$1)=1</formula>
    </cfRule>
    <cfRule type="expression" dxfId="8923" priority="12773" stopIfTrue="1">
      <formula>WEEKDAY(AEH$1)=7</formula>
    </cfRule>
    <cfRule type="containsText" dxfId="8922" priority="12774" stopIfTrue="1" operator="containsText" text="Maladie">
      <formula>NOT(ISERROR(SEARCH("Maladie",AEO3)))</formula>
    </cfRule>
    <cfRule type="endsWith" dxfId="8921" priority="12775" stopIfTrue="1" operator="endsWith" text="AT">
      <formula>RIGHT(AEO3,LEN("AT"))="AT"</formula>
    </cfRule>
    <cfRule type="containsText" dxfId="8920" priority="12776" stopIfTrue="1" operator="containsText" text="Congés">
      <formula>NOT(ISERROR(SEARCH("Congés",AEO3)))</formula>
    </cfRule>
    <cfRule type="containsText" dxfId="8919" priority="12777" stopIfTrue="1" operator="containsText" text="RTT">
      <formula>NOT(ISERROR(SEARCH("RTT",AEO3)))</formula>
    </cfRule>
    <cfRule type="containsText" dxfId="8918" priority="12778" stopIfTrue="1" operator="containsText" text="REPOS">
      <formula>NOT(ISERROR(SEARCH("REPOS",AEO3)))</formula>
    </cfRule>
    <cfRule type="containsText" dxfId="8917" priority="12779" stopIfTrue="1" operator="containsText" text="FORMATION">
      <formula>NOT(ISERROR(SEARCH("FORMATION",AEO3)))</formula>
    </cfRule>
  </conditionalFormatting>
  <conditionalFormatting sqref="AEK3">
    <cfRule type="expression" dxfId="8916" priority="12673" stopIfTrue="1">
      <formula>WEEKDAY(AEK$1)=1</formula>
    </cfRule>
    <cfRule type="expression" dxfId="8915" priority="12674" stopIfTrue="1">
      <formula>WEEKDAY(AEK$1)=7</formula>
    </cfRule>
    <cfRule type="containsText" dxfId="8914" priority="12675" stopIfTrue="1" operator="containsText" text="Maladie">
      <formula>NOT(ISERROR(SEARCH("Maladie",AEK3)))</formula>
    </cfRule>
    <cfRule type="endsWith" dxfId="8913" priority="12676" stopIfTrue="1" operator="endsWith" text="AT">
      <formula>RIGHT(AEK3,LEN("AT"))="AT"</formula>
    </cfRule>
    <cfRule type="containsText" dxfId="8912" priority="12677" stopIfTrue="1" operator="containsText" text="Congés">
      <formula>NOT(ISERROR(SEARCH("Congés",AEK3)))</formula>
    </cfRule>
    <cfRule type="containsText" dxfId="8911" priority="12678" stopIfTrue="1" operator="containsText" text="RTT">
      <formula>NOT(ISERROR(SEARCH("RTT",AEK3)))</formula>
    </cfRule>
    <cfRule type="containsText" dxfId="8910" priority="12679" stopIfTrue="1" operator="containsText" text="FORMATION">
      <formula>NOT(ISERROR(SEARCH("FORMATION",AEK3)))</formula>
    </cfRule>
    <cfRule type="containsText" dxfId="8909" priority="12680" stopIfTrue="1" operator="containsText" text="REPOS">
      <formula>NOT(ISERROR(SEARCH("REPOS",AEK3)))</formula>
    </cfRule>
  </conditionalFormatting>
  <conditionalFormatting sqref="AEK3">
    <cfRule type="containsText" dxfId="8908" priority="12671" stopIfTrue="1" operator="containsText" text="RECUP DEBIT">
      <formula>NOT(ISERROR(SEARCH("RECUP DEBIT",AEK3)))</formula>
    </cfRule>
    <cfRule type="containsText" dxfId="8907" priority="12672" stopIfTrue="1" operator="containsText" text="Bonification">
      <formula>NOT(ISERROR(SEARCH("Bonification",AEK3)))</formula>
    </cfRule>
  </conditionalFormatting>
  <conditionalFormatting sqref="AEK3">
    <cfRule type="containsText" dxfId="8906" priority="12669" stopIfTrue="1" operator="containsText" text="BONIFICATION">
      <formula>NOT(ISERROR(SEARCH("BONIFICATION",AEK3)))</formula>
    </cfRule>
    <cfRule type="containsText" dxfId="8905" priority="12670" stopIfTrue="1" operator="containsText" text="RECUP DEBIT">
      <formula>NOT(ISERROR(SEARCH("RECUP DEBIT",AEK3)))</formula>
    </cfRule>
  </conditionalFormatting>
  <conditionalFormatting sqref="AEK3">
    <cfRule type="containsText" dxfId="8904" priority="12668" stopIfTrue="1" operator="containsText" text="ENFANT MALADE">
      <formula>NOT(ISERROR(SEARCH("ENFANT MALADE",AEK3)))</formula>
    </cfRule>
  </conditionalFormatting>
  <conditionalFormatting sqref="AEK3">
    <cfRule type="expression" dxfId="8903" priority="12660" stopIfTrue="1">
      <formula>WEEKDAY(AEK$1)=1</formula>
    </cfRule>
    <cfRule type="expression" dxfId="8902" priority="12661" stopIfTrue="1">
      <formula>WEEKDAY(AEK$1)=7</formula>
    </cfRule>
    <cfRule type="containsText" dxfId="8901" priority="12662" stopIfTrue="1" operator="containsText" text="Maladie">
      <formula>NOT(ISERROR(SEARCH("Maladie",AEK3)))</formula>
    </cfRule>
    <cfRule type="endsWith" dxfId="8900" priority="12663" stopIfTrue="1" operator="endsWith" text="AT">
      <formula>RIGHT(AEK3,LEN("AT"))="AT"</formula>
    </cfRule>
    <cfRule type="containsText" dxfId="8899" priority="12664" stopIfTrue="1" operator="containsText" text="Congés">
      <formula>NOT(ISERROR(SEARCH("Congés",AEK3)))</formula>
    </cfRule>
    <cfRule type="containsText" dxfId="8898" priority="12665" stopIfTrue="1" operator="containsText" text="RTT">
      <formula>NOT(ISERROR(SEARCH("RTT",AEK3)))</formula>
    </cfRule>
    <cfRule type="containsText" dxfId="8897" priority="12666" stopIfTrue="1" operator="containsText" text="FORMATION">
      <formula>NOT(ISERROR(SEARCH("FORMATION",AEK3)))</formula>
    </cfRule>
    <cfRule type="containsText" dxfId="8896" priority="12667" stopIfTrue="1" operator="containsText" text="REPOS">
      <formula>NOT(ISERROR(SEARCH("REPOS",AEK3)))</formula>
    </cfRule>
  </conditionalFormatting>
  <conditionalFormatting sqref="AEK3">
    <cfRule type="containsText" dxfId="8895" priority="12658" stopIfTrue="1" operator="containsText" text="RECUP DEBIT">
      <formula>NOT(ISERROR(SEARCH("RECUP DEBIT",AEK3)))</formula>
    </cfRule>
    <cfRule type="containsText" dxfId="8894" priority="12659" stopIfTrue="1" operator="containsText" text="Bonification">
      <formula>NOT(ISERROR(SEARCH("Bonification",AEK3)))</formula>
    </cfRule>
  </conditionalFormatting>
  <conditionalFormatting sqref="AEK3">
    <cfRule type="expression" dxfId="8893" priority="12649" stopIfTrue="1">
      <formula>WEEKDAY(AEK$1)=1</formula>
    </cfRule>
    <cfRule type="expression" dxfId="8892" priority="12650" stopIfTrue="1">
      <formula>WEEKDAY(AEK$1)=7</formula>
    </cfRule>
    <cfRule type="containsText" dxfId="8891" priority="12651" stopIfTrue="1" operator="containsText" text="Maladie">
      <formula>NOT(ISERROR(SEARCH("Maladie",AEK3)))</formula>
    </cfRule>
    <cfRule type="endsWith" dxfId="8890" priority="12652" stopIfTrue="1" operator="endsWith" text="AT">
      <formula>RIGHT(AEK3,LEN("AT"))="AT"</formula>
    </cfRule>
    <cfRule type="containsText" dxfId="8889" priority="12653" stopIfTrue="1" operator="containsText" text="Congés">
      <formula>NOT(ISERROR(SEARCH("Congés",AEK3)))</formula>
    </cfRule>
    <cfRule type="containsText" dxfId="8888" priority="12654" stopIfTrue="1" operator="containsText" text="RTT">
      <formula>NOT(ISERROR(SEARCH("RTT",AEK3)))</formula>
    </cfRule>
    <cfRule type="containsText" dxfId="8887" priority="12655" stopIfTrue="1" operator="containsText" text="FORMATION">
      <formula>NOT(ISERROR(SEARCH("FORMATION",AEK3)))</formula>
    </cfRule>
    <cfRule type="containsText" dxfId="8886" priority="12656" stopIfTrue="1" operator="containsText" text="REPOS">
      <formula>NOT(ISERROR(SEARCH("REPOS",AEK3)))</formula>
    </cfRule>
  </conditionalFormatting>
  <conditionalFormatting sqref="AEK3">
    <cfRule type="containsText" dxfId="8885" priority="12647" stopIfTrue="1" operator="containsText" text="RECUP DEBIT">
      <formula>NOT(ISERROR(SEARCH("RECUP DEBIT",AEK3)))</formula>
    </cfRule>
    <cfRule type="containsText" dxfId="8884" priority="12648" stopIfTrue="1" operator="containsText" text="Bonification">
      <formula>NOT(ISERROR(SEARCH("Bonification",AEK3)))</formula>
    </cfRule>
  </conditionalFormatting>
  <conditionalFormatting sqref="AEK3">
    <cfRule type="containsText" dxfId="8883" priority="12645" stopIfTrue="1" operator="containsText" text="BONIFICATION">
      <formula>NOT(ISERROR(SEARCH("BONIFICATION",AEK3)))</formula>
    </cfRule>
    <cfRule type="containsText" dxfId="8882" priority="12646" stopIfTrue="1" operator="containsText" text="RECUP DEBIT">
      <formula>NOT(ISERROR(SEARCH("RECUP DEBIT",AEK3)))</formula>
    </cfRule>
  </conditionalFormatting>
  <conditionalFormatting sqref="AEK3">
    <cfRule type="containsText" dxfId="8881" priority="12644" stopIfTrue="1" operator="containsText" text="ENFANT MALADE">
      <formula>NOT(ISERROR(SEARCH("ENFANT MALADE",AEK3)))</formula>
    </cfRule>
  </conditionalFormatting>
  <conditionalFormatting sqref="AEK3">
    <cfRule type="expression" dxfId="8880" priority="12636" stopIfTrue="1">
      <formula>WEEKDAY(AEK$1)=1</formula>
    </cfRule>
    <cfRule type="expression" dxfId="8879" priority="12637" stopIfTrue="1">
      <formula>WEEKDAY(AEK$1)=7</formula>
    </cfRule>
    <cfRule type="containsText" dxfId="8878" priority="12638" stopIfTrue="1" operator="containsText" text="Maladie">
      <formula>NOT(ISERROR(SEARCH("Maladie",AEK3)))</formula>
    </cfRule>
    <cfRule type="endsWith" dxfId="8877" priority="12639" stopIfTrue="1" operator="endsWith" text="AT">
      <formula>RIGHT(AEK3,LEN("AT"))="AT"</formula>
    </cfRule>
    <cfRule type="containsText" dxfId="8876" priority="12640" stopIfTrue="1" operator="containsText" text="Congés">
      <formula>NOT(ISERROR(SEARCH("Congés",AEK3)))</formula>
    </cfRule>
    <cfRule type="containsText" dxfId="8875" priority="12641" stopIfTrue="1" operator="containsText" text="RTT">
      <formula>NOT(ISERROR(SEARCH("RTT",AEK3)))</formula>
    </cfRule>
    <cfRule type="containsText" dxfId="8874" priority="12642" stopIfTrue="1" operator="containsText" text="FORMATION">
      <formula>NOT(ISERROR(SEARCH("FORMATION",AEK3)))</formula>
    </cfRule>
    <cfRule type="containsText" dxfId="8873" priority="12643" stopIfTrue="1" operator="containsText" text="REPOS">
      <formula>NOT(ISERROR(SEARCH("REPOS",AEK3)))</formula>
    </cfRule>
  </conditionalFormatting>
  <conditionalFormatting sqref="AEK3">
    <cfRule type="containsText" dxfId="8872" priority="12634" stopIfTrue="1" operator="containsText" text="RECUP DEBIT">
      <formula>NOT(ISERROR(SEARCH("RECUP DEBIT",AEK3)))</formula>
    </cfRule>
    <cfRule type="containsText" dxfId="8871" priority="12635" stopIfTrue="1" operator="containsText" text="Bonification">
      <formula>NOT(ISERROR(SEARCH("Bonification",AEK3)))</formula>
    </cfRule>
  </conditionalFormatting>
  <conditionalFormatting sqref="ADJ3">
    <cfRule type="expression" dxfId="8870" priority="12626" stopIfTrue="1">
      <formula>WEEKDAY(ADJ$1)=1</formula>
    </cfRule>
    <cfRule type="expression" dxfId="8869" priority="12627" stopIfTrue="1">
      <formula>WEEKDAY(ADJ$1)=7</formula>
    </cfRule>
    <cfRule type="containsText" dxfId="8868" priority="12628" stopIfTrue="1" operator="containsText" text="Maladie">
      <formula>NOT(ISERROR(SEARCH("Maladie",ADJ3)))</formula>
    </cfRule>
    <cfRule type="endsWith" dxfId="8867" priority="12629" stopIfTrue="1" operator="endsWith" text="AT">
      <formula>RIGHT(ADJ3,LEN("AT"))="AT"</formula>
    </cfRule>
    <cfRule type="containsText" dxfId="8866" priority="12630" stopIfTrue="1" operator="containsText" text="Congés">
      <formula>NOT(ISERROR(SEARCH("Congés",ADJ3)))</formula>
    </cfRule>
    <cfRule type="containsText" dxfId="8865" priority="12631" stopIfTrue="1" operator="containsText" text="RTT">
      <formula>NOT(ISERROR(SEARCH("RTT",ADJ3)))</formula>
    </cfRule>
    <cfRule type="containsText" dxfId="8864" priority="12632" stopIfTrue="1" operator="containsText" text="FORMATION">
      <formula>NOT(ISERROR(SEARCH("FORMATION",ADJ3)))</formula>
    </cfRule>
    <cfRule type="containsText" dxfId="8863" priority="12633" stopIfTrue="1" operator="containsText" text="REPOS">
      <formula>NOT(ISERROR(SEARCH("REPOS",ADJ3)))</formula>
    </cfRule>
  </conditionalFormatting>
  <conditionalFormatting sqref="ADJ3">
    <cfRule type="containsText" dxfId="8862" priority="12624" stopIfTrue="1" operator="containsText" text="RECUP DEBIT">
      <formula>NOT(ISERROR(SEARCH("RECUP DEBIT",ADJ3)))</formula>
    </cfRule>
    <cfRule type="containsText" dxfId="8861" priority="12625" stopIfTrue="1" operator="containsText" text="Bonification">
      <formula>NOT(ISERROR(SEARCH("Bonification",ADJ3)))</formula>
    </cfRule>
  </conditionalFormatting>
  <conditionalFormatting sqref="ADJ3">
    <cfRule type="expression" dxfId="8860" priority="12616" stopIfTrue="1">
      <formula>WEEKDAY(ADJ$1)=1</formula>
    </cfRule>
    <cfRule type="expression" dxfId="8859" priority="12617" stopIfTrue="1">
      <formula>WEEKDAY(ADJ$1)=7</formula>
    </cfRule>
    <cfRule type="containsText" dxfId="8858" priority="12618" stopIfTrue="1" operator="containsText" text="Maladie">
      <formula>NOT(ISERROR(SEARCH("Maladie",ADJ3)))</formula>
    </cfRule>
    <cfRule type="endsWith" dxfId="8857" priority="12619" stopIfTrue="1" operator="endsWith" text="AT">
      <formula>RIGHT(ADJ3,LEN("AT"))="AT"</formula>
    </cfRule>
    <cfRule type="containsText" dxfId="8856" priority="12620" stopIfTrue="1" operator="containsText" text="Congés">
      <formula>NOT(ISERROR(SEARCH("Congés",ADJ3)))</formula>
    </cfRule>
    <cfRule type="containsText" dxfId="8855" priority="12621" stopIfTrue="1" operator="containsText" text="RTT">
      <formula>NOT(ISERROR(SEARCH("RTT",ADJ3)))</formula>
    </cfRule>
    <cfRule type="containsText" dxfId="8854" priority="12622" stopIfTrue="1" operator="containsText" text="FORMATION">
      <formula>NOT(ISERROR(SEARCH("FORMATION",ADJ3)))</formula>
    </cfRule>
    <cfRule type="containsText" dxfId="8853" priority="12623" stopIfTrue="1" operator="containsText" text="REPOS">
      <formula>NOT(ISERROR(SEARCH("REPOS",ADJ3)))</formula>
    </cfRule>
  </conditionalFormatting>
  <conditionalFormatting sqref="ADJ3">
    <cfRule type="containsText" dxfId="8852" priority="12614" stopIfTrue="1" operator="containsText" text="RECUP DEBIT">
      <formula>NOT(ISERROR(SEARCH("RECUP DEBIT",ADJ3)))</formula>
    </cfRule>
    <cfRule type="containsText" dxfId="8851" priority="12615" stopIfTrue="1" operator="containsText" text="Bonification">
      <formula>NOT(ISERROR(SEARCH("Bonification",ADJ3)))</formula>
    </cfRule>
  </conditionalFormatting>
  <conditionalFormatting sqref="ADI3">
    <cfRule type="expression" dxfId="8850" priority="12606" stopIfTrue="1">
      <formula>WEEKDAY(ADI$1)=1</formula>
    </cfRule>
    <cfRule type="expression" dxfId="8849" priority="12607" stopIfTrue="1">
      <formula>WEEKDAY(ADI$1)=7</formula>
    </cfRule>
    <cfRule type="containsText" dxfId="8848" priority="12608" stopIfTrue="1" operator="containsText" text="Maladie">
      <formula>NOT(ISERROR(SEARCH("Maladie",ADI3)))</formula>
    </cfRule>
    <cfRule type="endsWith" dxfId="8847" priority="12609" stopIfTrue="1" operator="endsWith" text="AT">
      <formula>RIGHT(ADI3,LEN("AT"))="AT"</formula>
    </cfRule>
    <cfRule type="containsText" dxfId="8846" priority="12610" stopIfTrue="1" operator="containsText" text="Congés">
      <formula>NOT(ISERROR(SEARCH("Congés",ADI3)))</formula>
    </cfRule>
    <cfRule type="containsText" dxfId="8845" priority="12611" stopIfTrue="1" operator="containsText" text="RTT">
      <formula>NOT(ISERROR(SEARCH("RTT",ADI3)))</formula>
    </cfRule>
    <cfRule type="containsText" dxfId="8844" priority="12612" stopIfTrue="1" operator="containsText" text="FORMATION">
      <formula>NOT(ISERROR(SEARCH("FORMATION",ADI3)))</formula>
    </cfRule>
    <cfRule type="containsText" dxfId="8843" priority="12613" stopIfTrue="1" operator="containsText" text="REPOS">
      <formula>NOT(ISERROR(SEARCH("REPOS",ADI3)))</formula>
    </cfRule>
  </conditionalFormatting>
  <conditionalFormatting sqref="ADI3">
    <cfRule type="containsText" dxfId="8842" priority="12604" stopIfTrue="1" operator="containsText" text="RECUP DEBIT">
      <formula>NOT(ISERROR(SEARCH("RECUP DEBIT",ADI3)))</formula>
    </cfRule>
    <cfRule type="containsText" dxfId="8841" priority="12605" stopIfTrue="1" operator="containsText" text="Bonification">
      <formula>NOT(ISERROR(SEARCH("Bonification",ADI3)))</formula>
    </cfRule>
  </conditionalFormatting>
  <conditionalFormatting sqref="ADI3">
    <cfRule type="expression" dxfId="8840" priority="12596" stopIfTrue="1">
      <formula>WEEKDAY(ADI$1)=1</formula>
    </cfRule>
    <cfRule type="expression" dxfId="8839" priority="12597" stopIfTrue="1">
      <formula>WEEKDAY(ADI$1)=7</formula>
    </cfRule>
    <cfRule type="containsText" dxfId="8838" priority="12598" stopIfTrue="1" operator="containsText" text="Maladie">
      <formula>NOT(ISERROR(SEARCH("Maladie",ADI3)))</formula>
    </cfRule>
    <cfRule type="endsWith" dxfId="8837" priority="12599" stopIfTrue="1" operator="endsWith" text="AT">
      <formula>RIGHT(ADI3,LEN("AT"))="AT"</formula>
    </cfRule>
    <cfRule type="containsText" dxfId="8836" priority="12600" stopIfTrue="1" operator="containsText" text="Congés">
      <formula>NOT(ISERROR(SEARCH("Congés",ADI3)))</formula>
    </cfRule>
    <cfRule type="containsText" dxfId="8835" priority="12601" stopIfTrue="1" operator="containsText" text="RTT">
      <formula>NOT(ISERROR(SEARCH("RTT",ADI3)))</formula>
    </cfRule>
    <cfRule type="containsText" dxfId="8834" priority="12602" stopIfTrue="1" operator="containsText" text="FORMATION">
      <formula>NOT(ISERROR(SEARCH("FORMATION",ADI3)))</formula>
    </cfRule>
    <cfRule type="containsText" dxfId="8833" priority="12603" stopIfTrue="1" operator="containsText" text="REPOS">
      <formula>NOT(ISERROR(SEARCH("REPOS",ADI3)))</formula>
    </cfRule>
  </conditionalFormatting>
  <conditionalFormatting sqref="ADI3">
    <cfRule type="containsText" dxfId="8832" priority="12594" stopIfTrue="1" operator="containsText" text="RECUP DEBIT">
      <formula>NOT(ISERROR(SEARCH("RECUP DEBIT",ADI3)))</formula>
    </cfRule>
    <cfRule type="containsText" dxfId="8831" priority="12595" stopIfTrue="1" operator="containsText" text="Bonification">
      <formula>NOT(ISERROR(SEARCH("Bonification",ADI3)))</formula>
    </cfRule>
  </conditionalFormatting>
  <conditionalFormatting sqref="ADA2">
    <cfRule type="expression" dxfId="8694" priority="12271" stopIfTrue="1">
      <formula>WEEKDAY(ADA$1)=1</formula>
    </cfRule>
    <cfRule type="expression" dxfId="8693" priority="12272" stopIfTrue="1">
      <formula>WEEKDAY(ADA$1)=7</formula>
    </cfRule>
    <cfRule type="containsText" dxfId="8692" priority="12273" stopIfTrue="1" operator="containsText" text="Maladie">
      <formula>NOT(ISERROR(SEARCH("Maladie",ADA2)))</formula>
    </cfRule>
    <cfRule type="endsWith" dxfId="8691" priority="12274" stopIfTrue="1" operator="endsWith" text="AT">
      <formula>RIGHT(ADA2,LEN("AT"))="AT"</formula>
    </cfRule>
    <cfRule type="containsText" dxfId="8690" priority="12275" stopIfTrue="1" operator="containsText" text="Congés">
      <formula>NOT(ISERROR(SEARCH("Congés",ADA2)))</formula>
    </cfRule>
    <cfRule type="containsText" dxfId="8689" priority="12276" stopIfTrue="1" operator="containsText" text="RTT">
      <formula>NOT(ISERROR(SEARCH("RTT",ADA2)))</formula>
    </cfRule>
    <cfRule type="containsText" dxfId="8688" priority="12277" stopIfTrue="1" operator="containsText" text="FORMATION">
      <formula>NOT(ISERROR(SEARCH("FORMATION",ADA2)))</formula>
    </cfRule>
    <cfRule type="containsText" dxfId="8687" priority="12278" stopIfTrue="1" operator="containsText" text="REPOS">
      <formula>NOT(ISERROR(SEARCH("REPOS",ADA2)))</formula>
    </cfRule>
  </conditionalFormatting>
  <conditionalFormatting sqref="ADA2">
    <cfRule type="containsText" dxfId="8686" priority="12269" stopIfTrue="1" operator="containsText" text="RECUP DEBIT">
      <formula>NOT(ISERROR(SEARCH("RECUP DEBIT",ADA2)))</formula>
    </cfRule>
    <cfRule type="containsText" dxfId="8685" priority="12270" stopIfTrue="1" operator="containsText" text="Bonification">
      <formula>NOT(ISERROR(SEARCH("Bonification",ADA2)))</formula>
    </cfRule>
  </conditionalFormatting>
  <conditionalFormatting sqref="ADA2">
    <cfRule type="containsText" dxfId="8684" priority="12267" stopIfTrue="1" operator="containsText" text="BONIFICATION">
      <formula>NOT(ISERROR(SEARCH("BONIFICATION",ADA2)))</formula>
    </cfRule>
    <cfRule type="containsText" dxfId="8683" priority="12268" stopIfTrue="1" operator="containsText" text="RECUP DEBIT">
      <formula>NOT(ISERROR(SEARCH("RECUP DEBIT",ADA2)))</formula>
    </cfRule>
  </conditionalFormatting>
  <conditionalFormatting sqref="ADA2">
    <cfRule type="containsText" dxfId="8682" priority="12266" stopIfTrue="1" operator="containsText" text="ENFANT MALADE">
      <formula>NOT(ISERROR(SEARCH("ENFANT MALADE",ADA2)))</formula>
    </cfRule>
  </conditionalFormatting>
  <conditionalFormatting sqref="ADD2">
    <cfRule type="expression" dxfId="8681" priority="12257" stopIfTrue="1">
      <formula>WEEKDAY(ADD$1)=1</formula>
    </cfRule>
    <cfRule type="expression" dxfId="8680" priority="12258" stopIfTrue="1">
      <formula>WEEKDAY(ADD$1)=7</formula>
    </cfRule>
    <cfRule type="containsText" dxfId="8679" priority="12259" stopIfTrue="1" operator="containsText" text="Maladie">
      <formula>NOT(ISERROR(SEARCH("Maladie",ADD2)))</formula>
    </cfRule>
    <cfRule type="endsWith" dxfId="8678" priority="12260" stopIfTrue="1" operator="endsWith" text="AT">
      <formula>RIGHT(ADD2,LEN("AT"))="AT"</formula>
    </cfRule>
    <cfRule type="containsText" dxfId="8677" priority="12261" stopIfTrue="1" operator="containsText" text="Congés">
      <formula>NOT(ISERROR(SEARCH("Congés",ADD2)))</formula>
    </cfRule>
    <cfRule type="containsText" dxfId="8676" priority="12262" stopIfTrue="1" operator="containsText" text="RTT">
      <formula>NOT(ISERROR(SEARCH("RTT",ADD2)))</formula>
    </cfRule>
    <cfRule type="containsText" dxfId="8675" priority="12263" stopIfTrue="1" operator="containsText" text="FORMATION">
      <formula>NOT(ISERROR(SEARCH("FORMATION",ADD2)))</formula>
    </cfRule>
    <cfRule type="containsText" dxfId="8674" priority="12264" stopIfTrue="1" operator="containsText" text="REPOS">
      <formula>NOT(ISERROR(SEARCH("REPOS",ADD2)))</formula>
    </cfRule>
  </conditionalFormatting>
  <conditionalFormatting sqref="ADD2">
    <cfRule type="containsText" dxfId="8673" priority="12255" stopIfTrue="1" operator="containsText" text="RECUP DEBIT">
      <formula>NOT(ISERROR(SEARCH("RECUP DEBIT",ADD2)))</formula>
    </cfRule>
    <cfRule type="containsText" dxfId="8672" priority="12256" stopIfTrue="1" operator="containsText" text="Bonification">
      <formula>NOT(ISERROR(SEARCH("Bonification",ADD2)))</formula>
    </cfRule>
  </conditionalFormatting>
  <conditionalFormatting sqref="ADD2">
    <cfRule type="containsText" dxfId="8671" priority="12253" stopIfTrue="1" operator="containsText" text="BONIFICATION">
      <formula>NOT(ISERROR(SEARCH("BONIFICATION",ADD2)))</formula>
    </cfRule>
    <cfRule type="containsText" dxfId="8670" priority="12254" stopIfTrue="1" operator="containsText" text="RECUP DEBIT">
      <formula>NOT(ISERROR(SEARCH("RECUP DEBIT",ADD2)))</formula>
    </cfRule>
  </conditionalFormatting>
  <conditionalFormatting sqref="ADD2">
    <cfRule type="containsText" dxfId="8669" priority="12252" stopIfTrue="1" operator="containsText" text="ENFANT MALADE">
      <formula>NOT(ISERROR(SEARCH("ENFANT MALADE",ADD2)))</formula>
    </cfRule>
  </conditionalFormatting>
  <conditionalFormatting sqref="AFP2:AFQ2">
    <cfRule type="expression" dxfId="8263" priority="11000" stopIfTrue="1">
      <formula>WEEKDAY(AFP$1)=1</formula>
    </cfRule>
    <cfRule type="expression" dxfId="8262" priority="11001" stopIfTrue="1">
      <formula>WEEKDAY(AFP$1)=7</formula>
    </cfRule>
    <cfRule type="containsText" dxfId="8261" priority="11002" stopIfTrue="1" operator="containsText" text="Maladie">
      <formula>NOT(ISERROR(SEARCH("Maladie",AFP2)))</formula>
    </cfRule>
    <cfRule type="endsWith" dxfId="8260" priority="11003" stopIfTrue="1" operator="endsWith" text="AT">
      <formula>RIGHT(AFP2,LEN("AT"))="AT"</formula>
    </cfRule>
    <cfRule type="containsText" dxfId="8259" priority="11004" stopIfTrue="1" operator="containsText" text="Congés">
      <formula>NOT(ISERROR(SEARCH("Congés",AFP2)))</formula>
    </cfRule>
    <cfRule type="containsText" dxfId="8258" priority="11005" stopIfTrue="1" operator="containsText" text="RTT">
      <formula>NOT(ISERROR(SEARCH("RTT",AFP2)))</formula>
    </cfRule>
    <cfRule type="containsText" dxfId="8257" priority="11006" stopIfTrue="1" operator="containsText" text="FORMATION">
      <formula>NOT(ISERROR(SEARCH("FORMATION",AFP2)))</formula>
    </cfRule>
    <cfRule type="containsText" dxfId="8256" priority="11007" stopIfTrue="1" operator="containsText" text="REPOS">
      <formula>NOT(ISERROR(SEARCH("REPOS",AFP2)))</formula>
    </cfRule>
  </conditionalFormatting>
  <conditionalFormatting sqref="AFP2:AFQ2">
    <cfRule type="containsText" dxfId="8255" priority="10998" stopIfTrue="1" operator="containsText" text="RECUP DEBIT">
      <formula>NOT(ISERROR(SEARCH("RECUP DEBIT",AFP2)))</formula>
    </cfRule>
    <cfRule type="containsText" dxfId="8254" priority="10999" stopIfTrue="1" operator="containsText" text="Bonification">
      <formula>NOT(ISERROR(SEARCH("Bonification",AFP2)))</formula>
    </cfRule>
  </conditionalFormatting>
  <conditionalFormatting sqref="AFP2:AFQ2">
    <cfRule type="containsText" dxfId="8253" priority="10996" stopIfTrue="1" operator="containsText" text="BONIFICATION">
      <formula>NOT(ISERROR(SEARCH("BONIFICATION",AFP2)))</formula>
    </cfRule>
    <cfRule type="containsText" dxfId="8252" priority="10997" stopIfTrue="1" operator="containsText" text="RECUP DEBIT">
      <formula>NOT(ISERROR(SEARCH("RECUP DEBIT",AFP2)))</formula>
    </cfRule>
  </conditionalFormatting>
  <conditionalFormatting sqref="AFP2:AFQ2">
    <cfRule type="containsText" dxfId="8251" priority="10995" stopIfTrue="1" operator="containsText" text="ENFANT MALADE">
      <formula>NOT(ISERROR(SEARCH("ENFANT MALADE",AFP2)))</formula>
    </cfRule>
  </conditionalFormatting>
  <conditionalFormatting sqref="AFP2:AFQ2">
    <cfRule type="containsText" dxfId="8250" priority="10993" stopIfTrue="1" operator="containsText" text="RECUP DEBIT">
      <formula>NOT(ISERROR(SEARCH("RECUP DEBIT",AFP2)))</formula>
    </cfRule>
    <cfRule type="containsText" dxfId="8249" priority="10994" stopIfTrue="1" operator="containsText" text="Bonification">
      <formula>NOT(ISERROR(SEARCH("Bonification",AFP2)))</formula>
    </cfRule>
  </conditionalFormatting>
  <conditionalFormatting sqref="AFP2:AFQ2">
    <cfRule type="expression" dxfId="8248" priority="10985" stopIfTrue="1">
      <formula>WEEKDAY(AFI$1)=1</formula>
    </cfRule>
    <cfRule type="expression" dxfId="8247" priority="10986" stopIfTrue="1">
      <formula>WEEKDAY(AFI$1)=7</formula>
    </cfRule>
    <cfRule type="containsText" dxfId="8246" priority="10987" stopIfTrue="1" operator="containsText" text="Maladie">
      <formula>NOT(ISERROR(SEARCH("Maladie",AFP2)))</formula>
    </cfRule>
    <cfRule type="endsWith" dxfId="8245" priority="10988" stopIfTrue="1" operator="endsWith" text="AT">
      <formula>RIGHT(AFP2,LEN("AT"))="AT"</formula>
    </cfRule>
    <cfRule type="containsText" dxfId="8244" priority="10989" stopIfTrue="1" operator="containsText" text="Congés">
      <formula>NOT(ISERROR(SEARCH("Congés",AFP2)))</formula>
    </cfRule>
    <cfRule type="containsText" dxfId="8243" priority="10990" stopIfTrue="1" operator="containsText" text="RTT">
      <formula>NOT(ISERROR(SEARCH("RTT",AFP2)))</formula>
    </cfRule>
    <cfRule type="containsText" dxfId="8242" priority="10991" stopIfTrue="1" operator="containsText" text="REPOS">
      <formula>NOT(ISERROR(SEARCH("REPOS",AFP2)))</formula>
    </cfRule>
    <cfRule type="containsText" dxfId="8241" priority="10992" stopIfTrue="1" operator="containsText" text="FORMATION">
      <formula>NOT(ISERROR(SEARCH("FORMATION",AFP2)))</formula>
    </cfRule>
  </conditionalFormatting>
  <conditionalFormatting sqref="AEQ2:AES2">
    <cfRule type="expression" dxfId="7446" priority="9998" stopIfTrue="1">
      <formula>WEEKDAY(AEQ$1)=1</formula>
    </cfRule>
    <cfRule type="expression" dxfId="7445" priority="9999" stopIfTrue="1">
      <formula>WEEKDAY(AEQ$1)=7</formula>
    </cfRule>
    <cfRule type="containsText" dxfId="7444" priority="10000" stopIfTrue="1" operator="containsText" text="Maladie">
      <formula>NOT(ISERROR(SEARCH("Maladie",AEQ2)))</formula>
    </cfRule>
    <cfRule type="endsWith" dxfId="7443" priority="10001" stopIfTrue="1" operator="endsWith" text="AT">
      <formula>RIGHT(AEQ2,LEN("AT"))="AT"</formula>
    </cfRule>
    <cfRule type="containsText" dxfId="7442" priority="10002" stopIfTrue="1" operator="containsText" text="Congés">
      <formula>NOT(ISERROR(SEARCH("Congés",AEQ2)))</formula>
    </cfRule>
    <cfRule type="containsText" dxfId="7441" priority="10003" stopIfTrue="1" operator="containsText" text="RTT">
      <formula>NOT(ISERROR(SEARCH("RTT",AEQ2)))</formula>
    </cfRule>
    <cfRule type="containsText" dxfId="7440" priority="10004" stopIfTrue="1" operator="containsText" text="FORMATION">
      <formula>NOT(ISERROR(SEARCH("FORMATION",AEQ2)))</formula>
    </cfRule>
    <cfRule type="containsText" dxfId="7439" priority="10005" stopIfTrue="1" operator="containsText" text="REPOS">
      <formula>NOT(ISERROR(SEARCH("REPOS",AEQ2)))</formula>
    </cfRule>
  </conditionalFormatting>
  <conditionalFormatting sqref="AEQ2:AES2">
    <cfRule type="containsText" dxfId="7438" priority="9996" stopIfTrue="1" operator="containsText" text="RECUP DEBIT">
      <formula>NOT(ISERROR(SEARCH("RECUP DEBIT",AEQ2)))</formula>
    </cfRule>
    <cfRule type="containsText" dxfId="7437" priority="9997" stopIfTrue="1" operator="containsText" text="Bonification">
      <formula>NOT(ISERROR(SEARCH("Bonification",AEQ2)))</formula>
    </cfRule>
  </conditionalFormatting>
  <conditionalFormatting sqref="AEQ2:AES2">
    <cfRule type="containsText" dxfId="7436" priority="9994" stopIfTrue="1" operator="containsText" text="BONIFICATION">
      <formula>NOT(ISERROR(SEARCH("BONIFICATION",AEQ2)))</formula>
    </cfRule>
    <cfRule type="containsText" dxfId="7435" priority="9995" stopIfTrue="1" operator="containsText" text="RECUP DEBIT">
      <formula>NOT(ISERROR(SEARCH("RECUP DEBIT",AEQ2)))</formula>
    </cfRule>
  </conditionalFormatting>
  <conditionalFormatting sqref="AEQ2:AES2">
    <cfRule type="containsText" dxfId="7434" priority="9993" stopIfTrue="1" operator="containsText" text="ENFANT MALADE">
      <formula>NOT(ISERROR(SEARCH("ENFANT MALADE",AEQ2)))</formula>
    </cfRule>
  </conditionalFormatting>
  <conditionalFormatting sqref="AEX2:AEZ2">
    <cfRule type="expression" dxfId="7433" priority="9984" stopIfTrue="1">
      <formula>WEEKDAY(AEX$1)=1</formula>
    </cfRule>
    <cfRule type="expression" dxfId="7432" priority="9985" stopIfTrue="1">
      <formula>WEEKDAY(AEX$1)=7</formula>
    </cfRule>
    <cfRule type="containsText" dxfId="7431" priority="9986" stopIfTrue="1" operator="containsText" text="Maladie">
      <formula>NOT(ISERROR(SEARCH("Maladie",AEX2)))</formula>
    </cfRule>
    <cfRule type="endsWith" dxfId="7430" priority="9987" stopIfTrue="1" operator="endsWith" text="AT">
      <formula>RIGHT(AEX2,LEN("AT"))="AT"</formula>
    </cfRule>
    <cfRule type="containsText" dxfId="7429" priority="9988" stopIfTrue="1" operator="containsText" text="Congés">
      <formula>NOT(ISERROR(SEARCH("Congés",AEX2)))</formula>
    </cfRule>
    <cfRule type="containsText" dxfId="7428" priority="9989" stopIfTrue="1" operator="containsText" text="RTT">
      <formula>NOT(ISERROR(SEARCH("RTT",AEX2)))</formula>
    </cfRule>
    <cfRule type="containsText" dxfId="7427" priority="9990" stopIfTrue="1" operator="containsText" text="FORMATION">
      <formula>NOT(ISERROR(SEARCH("FORMATION",AEX2)))</formula>
    </cfRule>
    <cfRule type="containsText" dxfId="7426" priority="9991" stopIfTrue="1" operator="containsText" text="REPOS">
      <formula>NOT(ISERROR(SEARCH("REPOS",AEX2)))</formula>
    </cfRule>
  </conditionalFormatting>
  <conditionalFormatting sqref="AEX2:AEZ2">
    <cfRule type="containsText" dxfId="7425" priority="9982" stopIfTrue="1" operator="containsText" text="RECUP DEBIT">
      <formula>NOT(ISERROR(SEARCH("RECUP DEBIT",AEX2)))</formula>
    </cfRule>
    <cfRule type="containsText" dxfId="7424" priority="9983" stopIfTrue="1" operator="containsText" text="Bonification">
      <formula>NOT(ISERROR(SEARCH("Bonification",AEX2)))</formula>
    </cfRule>
  </conditionalFormatting>
  <conditionalFormatting sqref="AEX2:AEZ2">
    <cfRule type="containsText" dxfId="7423" priority="9980" stopIfTrue="1" operator="containsText" text="BONIFICATION">
      <formula>NOT(ISERROR(SEARCH("BONIFICATION",AEX2)))</formula>
    </cfRule>
    <cfRule type="containsText" dxfId="7422" priority="9981" stopIfTrue="1" operator="containsText" text="RECUP DEBIT">
      <formula>NOT(ISERROR(SEARCH("RECUP DEBIT",AEX2)))</formula>
    </cfRule>
  </conditionalFormatting>
  <conditionalFormatting sqref="AEX2:AEZ2">
    <cfRule type="containsText" dxfId="7421" priority="9979" stopIfTrue="1" operator="containsText" text="ENFANT MALADE">
      <formula>NOT(ISERROR(SEARCH("ENFANT MALADE",AEX2)))</formula>
    </cfRule>
  </conditionalFormatting>
  <conditionalFormatting sqref="AFD2:AFG2">
    <cfRule type="expression" dxfId="7420" priority="9970" stopIfTrue="1">
      <formula>WEEKDAY(AFD$1)=1</formula>
    </cfRule>
    <cfRule type="expression" dxfId="7419" priority="9971" stopIfTrue="1">
      <formula>WEEKDAY(AFD$1)=7</formula>
    </cfRule>
    <cfRule type="containsText" dxfId="7418" priority="9972" stopIfTrue="1" operator="containsText" text="Maladie">
      <formula>NOT(ISERROR(SEARCH("Maladie",AFD2)))</formula>
    </cfRule>
    <cfRule type="endsWith" dxfId="7417" priority="9973" stopIfTrue="1" operator="endsWith" text="AT">
      <formula>RIGHT(AFD2,LEN("AT"))="AT"</formula>
    </cfRule>
    <cfRule type="containsText" dxfId="7416" priority="9974" stopIfTrue="1" operator="containsText" text="Congés">
      <formula>NOT(ISERROR(SEARCH("Congés",AFD2)))</formula>
    </cfRule>
    <cfRule type="containsText" dxfId="7415" priority="9975" stopIfTrue="1" operator="containsText" text="RTT">
      <formula>NOT(ISERROR(SEARCH("RTT",AFD2)))</formula>
    </cfRule>
    <cfRule type="containsText" dxfId="7414" priority="9976" stopIfTrue="1" operator="containsText" text="FORMATION">
      <formula>NOT(ISERROR(SEARCH("FORMATION",AFD2)))</formula>
    </cfRule>
    <cfRule type="containsText" dxfId="7413" priority="9977" stopIfTrue="1" operator="containsText" text="REPOS">
      <formula>NOT(ISERROR(SEARCH("REPOS",AFD2)))</formula>
    </cfRule>
  </conditionalFormatting>
  <conditionalFormatting sqref="AFD2:AFG2">
    <cfRule type="containsText" dxfId="7412" priority="9968" stopIfTrue="1" operator="containsText" text="RECUP DEBIT">
      <formula>NOT(ISERROR(SEARCH("RECUP DEBIT",AFD2)))</formula>
    </cfRule>
    <cfRule type="containsText" dxfId="7411" priority="9969" stopIfTrue="1" operator="containsText" text="Bonification">
      <formula>NOT(ISERROR(SEARCH("Bonification",AFD2)))</formula>
    </cfRule>
  </conditionalFormatting>
  <conditionalFormatting sqref="AFD2:AFG2">
    <cfRule type="containsText" dxfId="7410" priority="9966" stopIfTrue="1" operator="containsText" text="BONIFICATION">
      <formula>NOT(ISERROR(SEARCH("BONIFICATION",AFD2)))</formula>
    </cfRule>
    <cfRule type="containsText" dxfId="7409" priority="9967" stopIfTrue="1" operator="containsText" text="RECUP DEBIT">
      <formula>NOT(ISERROR(SEARCH("RECUP DEBIT",AFD2)))</formula>
    </cfRule>
  </conditionalFormatting>
  <conditionalFormatting sqref="AFD2:AFG2">
    <cfRule type="containsText" dxfId="7408" priority="9965" stopIfTrue="1" operator="containsText" text="ENFANT MALADE">
      <formula>NOT(ISERROR(SEARCH("ENFANT MALADE",AFD2)))</formula>
    </cfRule>
  </conditionalFormatting>
  <conditionalFormatting sqref="AFL2:AFP2">
    <cfRule type="expression" dxfId="7407" priority="9956" stopIfTrue="1">
      <formula>WEEKDAY(AFL$1)=1</formula>
    </cfRule>
    <cfRule type="expression" dxfId="7406" priority="9957" stopIfTrue="1">
      <formula>WEEKDAY(AFL$1)=7</formula>
    </cfRule>
    <cfRule type="containsText" dxfId="7405" priority="9958" stopIfTrue="1" operator="containsText" text="Maladie">
      <formula>NOT(ISERROR(SEARCH("Maladie",AFL2)))</formula>
    </cfRule>
    <cfRule type="endsWith" dxfId="7404" priority="9959" stopIfTrue="1" operator="endsWith" text="AT">
      <formula>RIGHT(AFL2,LEN("AT"))="AT"</formula>
    </cfRule>
    <cfRule type="containsText" dxfId="7403" priority="9960" stopIfTrue="1" operator="containsText" text="Congés">
      <formula>NOT(ISERROR(SEARCH("Congés",AFL2)))</formula>
    </cfRule>
    <cfRule type="containsText" dxfId="7402" priority="9961" stopIfTrue="1" operator="containsText" text="RTT">
      <formula>NOT(ISERROR(SEARCH("RTT",AFL2)))</formula>
    </cfRule>
    <cfRule type="containsText" dxfId="7401" priority="9962" stopIfTrue="1" operator="containsText" text="FORMATION">
      <formula>NOT(ISERROR(SEARCH("FORMATION",AFL2)))</formula>
    </cfRule>
    <cfRule type="containsText" dxfId="7400" priority="9963" stopIfTrue="1" operator="containsText" text="REPOS">
      <formula>NOT(ISERROR(SEARCH("REPOS",AFL2)))</formula>
    </cfRule>
  </conditionalFormatting>
  <conditionalFormatting sqref="AFL2:AFP2">
    <cfRule type="containsText" dxfId="7399" priority="9954" stopIfTrue="1" operator="containsText" text="RECUP DEBIT">
      <formula>NOT(ISERROR(SEARCH("RECUP DEBIT",AFL2)))</formula>
    </cfRule>
    <cfRule type="containsText" dxfId="7398" priority="9955" stopIfTrue="1" operator="containsText" text="Bonification">
      <formula>NOT(ISERROR(SEARCH("Bonification",AFL2)))</formula>
    </cfRule>
  </conditionalFormatting>
  <conditionalFormatting sqref="AFL2:AFP2">
    <cfRule type="containsText" dxfId="7397" priority="9952" stopIfTrue="1" operator="containsText" text="BONIFICATION">
      <formula>NOT(ISERROR(SEARCH("BONIFICATION",AFL2)))</formula>
    </cfRule>
    <cfRule type="containsText" dxfId="7396" priority="9953" stopIfTrue="1" operator="containsText" text="RECUP DEBIT">
      <formula>NOT(ISERROR(SEARCH("RECUP DEBIT",AFL2)))</formula>
    </cfRule>
  </conditionalFormatting>
  <conditionalFormatting sqref="AFL2:AFP2">
    <cfRule type="containsText" dxfId="7395" priority="9951" stopIfTrue="1" operator="containsText" text="ENFANT MALADE">
      <formula>NOT(ISERROR(SEARCH("ENFANT MALADE",AFL2)))</formula>
    </cfRule>
  </conditionalFormatting>
  <conditionalFormatting sqref="AEP3:AET3">
    <cfRule type="expression" dxfId="6569" priority="8520" stopIfTrue="1">
      <formula>WEEKDAY(AEP$1)=1</formula>
    </cfRule>
    <cfRule type="expression" dxfId="6568" priority="8521" stopIfTrue="1">
      <formula>WEEKDAY(AEP$1)=7</formula>
    </cfRule>
    <cfRule type="containsText" dxfId="6567" priority="8522" stopIfTrue="1" operator="containsText" text="Maladie">
      <formula>NOT(ISERROR(SEARCH("Maladie",AEP3)))</formula>
    </cfRule>
    <cfRule type="endsWith" dxfId="6566" priority="8523" stopIfTrue="1" operator="endsWith" text="AT">
      <formula>RIGHT(AEP3,LEN("AT"))="AT"</formula>
    </cfRule>
    <cfRule type="containsText" dxfId="6565" priority="8524" stopIfTrue="1" operator="containsText" text="Congés">
      <formula>NOT(ISERROR(SEARCH("Congés",AEP3)))</formula>
    </cfRule>
    <cfRule type="containsText" dxfId="6564" priority="8525" stopIfTrue="1" operator="containsText" text="RTT">
      <formula>NOT(ISERROR(SEARCH("RTT",AEP3)))</formula>
    </cfRule>
    <cfRule type="containsText" dxfId="6563" priority="8526" stopIfTrue="1" operator="containsText" text="FORMATION">
      <formula>NOT(ISERROR(SEARCH("FORMATION",AEP3)))</formula>
    </cfRule>
    <cfRule type="containsText" dxfId="6562" priority="8527" stopIfTrue="1" operator="containsText" text="REPOS">
      <formula>NOT(ISERROR(SEARCH("REPOS",AEP3)))</formula>
    </cfRule>
  </conditionalFormatting>
  <conditionalFormatting sqref="AEP3:AET3">
    <cfRule type="containsText" dxfId="6561" priority="8518" stopIfTrue="1" operator="containsText" text="RECUP DEBIT">
      <formula>NOT(ISERROR(SEARCH("RECUP DEBIT",AEP3)))</formula>
    </cfRule>
    <cfRule type="containsText" dxfId="6560" priority="8519" stopIfTrue="1" operator="containsText" text="Bonification">
      <formula>NOT(ISERROR(SEARCH("Bonification",AEP3)))</formula>
    </cfRule>
  </conditionalFormatting>
  <conditionalFormatting sqref="AEP3:AET3">
    <cfRule type="containsText" dxfId="6559" priority="8516" stopIfTrue="1" operator="containsText" text="BONIFICATION">
      <formula>NOT(ISERROR(SEARCH("BONIFICATION",AEP3)))</formula>
    </cfRule>
    <cfRule type="containsText" dxfId="6558" priority="8517" stopIfTrue="1" operator="containsText" text="RECUP DEBIT">
      <formula>NOT(ISERROR(SEARCH("RECUP DEBIT",AEP3)))</formula>
    </cfRule>
  </conditionalFormatting>
  <conditionalFormatting sqref="AEP3:AET3">
    <cfRule type="containsText" dxfId="6557" priority="8515" stopIfTrue="1" operator="containsText" text="ENFANT MALADE">
      <formula>NOT(ISERROR(SEARCH("ENFANT MALADE",AEP3)))</formula>
    </cfRule>
  </conditionalFormatting>
  <conditionalFormatting sqref="AEQ3">
    <cfRule type="expression" dxfId="6556" priority="8507" stopIfTrue="1">
      <formula>WEEKDAY(AEQ$1)=1</formula>
    </cfRule>
    <cfRule type="expression" dxfId="6555" priority="8508" stopIfTrue="1">
      <formula>WEEKDAY(AEQ$1)=7</formula>
    </cfRule>
    <cfRule type="containsText" dxfId="6554" priority="8509" stopIfTrue="1" operator="containsText" text="Maladie">
      <formula>NOT(ISERROR(SEARCH("Maladie",AEQ3)))</formula>
    </cfRule>
    <cfRule type="endsWith" dxfId="6553" priority="8510" stopIfTrue="1" operator="endsWith" text="AT">
      <formula>RIGHT(AEQ3,LEN("AT"))="AT"</formula>
    </cfRule>
    <cfRule type="containsText" dxfId="6552" priority="8511" stopIfTrue="1" operator="containsText" text="Congés">
      <formula>NOT(ISERROR(SEARCH("Congés",AEQ3)))</formula>
    </cfRule>
    <cfRule type="containsText" dxfId="6551" priority="8512" stopIfTrue="1" operator="containsText" text="RTT">
      <formula>NOT(ISERROR(SEARCH("RTT",AEQ3)))</formula>
    </cfRule>
    <cfRule type="containsText" dxfId="6550" priority="8513" stopIfTrue="1" operator="containsText" text="FORMATION">
      <formula>NOT(ISERROR(SEARCH("FORMATION",AEQ3)))</formula>
    </cfRule>
    <cfRule type="containsText" dxfId="6549" priority="8514" stopIfTrue="1" operator="containsText" text="REPOS">
      <formula>NOT(ISERROR(SEARCH("REPOS",AEQ3)))</formula>
    </cfRule>
  </conditionalFormatting>
  <conditionalFormatting sqref="AEQ3">
    <cfRule type="containsText" dxfId="6548" priority="8505" stopIfTrue="1" operator="containsText" text="RECUP DEBIT">
      <formula>NOT(ISERROR(SEARCH("RECUP DEBIT",AEQ3)))</formula>
    </cfRule>
    <cfRule type="containsText" dxfId="6547" priority="8506" stopIfTrue="1" operator="containsText" text="Bonification">
      <formula>NOT(ISERROR(SEARCH("Bonification",AEQ3)))</formula>
    </cfRule>
  </conditionalFormatting>
  <conditionalFormatting sqref="AET3">
    <cfRule type="expression" dxfId="6546" priority="8497" stopIfTrue="1">
      <formula>WEEKDAY(AET$1)=1</formula>
    </cfRule>
    <cfRule type="expression" dxfId="6545" priority="8498" stopIfTrue="1">
      <formula>WEEKDAY(AET$1)=7</formula>
    </cfRule>
    <cfRule type="containsText" dxfId="6544" priority="8499" stopIfTrue="1" operator="containsText" text="Maladie">
      <formula>NOT(ISERROR(SEARCH("Maladie",AET3)))</formula>
    </cfRule>
    <cfRule type="endsWith" dxfId="6543" priority="8500" stopIfTrue="1" operator="endsWith" text="AT">
      <formula>RIGHT(AET3,LEN("AT"))="AT"</formula>
    </cfRule>
    <cfRule type="containsText" dxfId="6542" priority="8501" stopIfTrue="1" operator="containsText" text="Congés">
      <formula>NOT(ISERROR(SEARCH("Congés",AET3)))</formula>
    </cfRule>
    <cfRule type="containsText" dxfId="6541" priority="8502" stopIfTrue="1" operator="containsText" text="RTT">
      <formula>NOT(ISERROR(SEARCH("RTT",AET3)))</formula>
    </cfRule>
    <cfRule type="containsText" dxfId="6540" priority="8503" stopIfTrue="1" operator="containsText" text="FORMATION">
      <formula>NOT(ISERROR(SEARCH("FORMATION",AET3)))</formula>
    </cfRule>
    <cfRule type="containsText" dxfId="6539" priority="8504" stopIfTrue="1" operator="containsText" text="REPOS">
      <formula>NOT(ISERROR(SEARCH("REPOS",AET3)))</formula>
    </cfRule>
  </conditionalFormatting>
  <conditionalFormatting sqref="AET3">
    <cfRule type="containsText" dxfId="6538" priority="8495" stopIfTrue="1" operator="containsText" text="RECUP DEBIT">
      <formula>NOT(ISERROR(SEARCH("RECUP DEBIT",AET3)))</formula>
    </cfRule>
    <cfRule type="containsText" dxfId="6537" priority="8496" stopIfTrue="1" operator="containsText" text="Bonification">
      <formula>NOT(ISERROR(SEARCH("Bonification",AET3)))</formula>
    </cfRule>
  </conditionalFormatting>
  <conditionalFormatting sqref="AEP3:AET3">
    <cfRule type="expression" dxfId="6536" priority="8486" stopIfTrue="1">
      <formula>WEEKDAY(AEP$1)=1</formula>
    </cfRule>
    <cfRule type="expression" dxfId="6535" priority="8487" stopIfTrue="1">
      <formula>WEEKDAY(AEP$1)=7</formula>
    </cfRule>
    <cfRule type="containsText" dxfId="6534" priority="8488" stopIfTrue="1" operator="containsText" text="Maladie">
      <formula>NOT(ISERROR(SEARCH("Maladie",AEP3)))</formula>
    </cfRule>
    <cfRule type="endsWith" dxfId="6533" priority="8489" stopIfTrue="1" operator="endsWith" text="AT">
      <formula>RIGHT(AEP3,LEN("AT"))="AT"</formula>
    </cfRule>
    <cfRule type="containsText" dxfId="6532" priority="8490" stopIfTrue="1" operator="containsText" text="Congés">
      <formula>NOT(ISERROR(SEARCH("Congés",AEP3)))</formula>
    </cfRule>
    <cfRule type="containsText" dxfId="6531" priority="8491" stopIfTrue="1" operator="containsText" text="RTT">
      <formula>NOT(ISERROR(SEARCH("RTT",AEP3)))</formula>
    </cfRule>
    <cfRule type="containsText" dxfId="6530" priority="8492" stopIfTrue="1" operator="containsText" text="FORMATION">
      <formula>NOT(ISERROR(SEARCH("FORMATION",AEP3)))</formula>
    </cfRule>
    <cfRule type="containsText" dxfId="6529" priority="8493" stopIfTrue="1" operator="containsText" text="REPOS">
      <formula>NOT(ISERROR(SEARCH("REPOS",AEP3)))</formula>
    </cfRule>
  </conditionalFormatting>
  <conditionalFormatting sqref="AEP3:AET3">
    <cfRule type="containsText" dxfId="6528" priority="8484" stopIfTrue="1" operator="containsText" text="RECUP DEBIT">
      <formula>NOT(ISERROR(SEARCH("RECUP DEBIT",AEP3)))</formula>
    </cfRule>
    <cfRule type="containsText" dxfId="6527" priority="8485" stopIfTrue="1" operator="containsText" text="Bonification">
      <formula>NOT(ISERROR(SEARCH("Bonification",AEP3)))</formula>
    </cfRule>
  </conditionalFormatting>
  <conditionalFormatting sqref="AEP3:AET3">
    <cfRule type="containsText" dxfId="6526" priority="8482" stopIfTrue="1" operator="containsText" text="BONIFICATION">
      <formula>NOT(ISERROR(SEARCH("BONIFICATION",AEP3)))</formula>
    </cfRule>
    <cfRule type="containsText" dxfId="6525" priority="8483" stopIfTrue="1" operator="containsText" text="RECUP DEBIT">
      <formula>NOT(ISERROR(SEARCH("RECUP DEBIT",AEP3)))</formula>
    </cfRule>
  </conditionalFormatting>
  <conditionalFormatting sqref="AEP3:AET3">
    <cfRule type="containsText" dxfId="6524" priority="8481" stopIfTrue="1" operator="containsText" text="ENFANT MALADE">
      <formula>NOT(ISERROR(SEARCH("ENFANT MALADE",AEP3)))</formula>
    </cfRule>
  </conditionalFormatting>
  <conditionalFormatting sqref="AEQ3">
    <cfRule type="expression" dxfId="6523" priority="8473" stopIfTrue="1">
      <formula>WEEKDAY(AEQ$1)=1</formula>
    </cfRule>
    <cfRule type="expression" dxfId="6522" priority="8474" stopIfTrue="1">
      <formula>WEEKDAY(AEQ$1)=7</formula>
    </cfRule>
    <cfRule type="containsText" dxfId="6521" priority="8475" stopIfTrue="1" operator="containsText" text="Maladie">
      <formula>NOT(ISERROR(SEARCH("Maladie",AEQ3)))</formula>
    </cfRule>
    <cfRule type="endsWith" dxfId="6520" priority="8476" stopIfTrue="1" operator="endsWith" text="AT">
      <formula>RIGHT(AEQ3,LEN("AT"))="AT"</formula>
    </cfRule>
    <cfRule type="containsText" dxfId="6519" priority="8477" stopIfTrue="1" operator="containsText" text="Congés">
      <formula>NOT(ISERROR(SEARCH("Congés",AEQ3)))</formula>
    </cfRule>
    <cfRule type="containsText" dxfId="6518" priority="8478" stopIfTrue="1" operator="containsText" text="RTT">
      <formula>NOT(ISERROR(SEARCH("RTT",AEQ3)))</formula>
    </cfRule>
    <cfRule type="containsText" dxfId="6517" priority="8479" stopIfTrue="1" operator="containsText" text="FORMATION">
      <formula>NOT(ISERROR(SEARCH("FORMATION",AEQ3)))</formula>
    </cfRule>
    <cfRule type="containsText" dxfId="6516" priority="8480" stopIfTrue="1" operator="containsText" text="REPOS">
      <formula>NOT(ISERROR(SEARCH("REPOS",AEQ3)))</formula>
    </cfRule>
  </conditionalFormatting>
  <conditionalFormatting sqref="AEQ3">
    <cfRule type="containsText" dxfId="6515" priority="8471" stopIfTrue="1" operator="containsText" text="RECUP DEBIT">
      <formula>NOT(ISERROR(SEARCH("RECUP DEBIT",AEQ3)))</formula>
    </cfRule>
    <cfRule type="containsText" dxfId="6514" priority="8472" stopIfTrue="1" operator="containsText" text="Bonification">
      <formula>NOT(ISERROR(SEARCH("Bonification",AEQ3)))</formula>
    </cfRule>
  </conditionalFormatting>
  <conditionalFormatting sqref="AET3">
    <cfRule type="expression" dxfId="6513" priority="8463" stopIfTrue="1">
      <formula>WEEKDAY(AET$1)=1</formula>
    </cfRule>
    <cfRule type="expression" dxfId="6512" priority="8464" stopIfTrue="1">
      <formula>WEEKDAY(AET$1)=7</formula>
    </cfRule>
    <cfRule type="containsText" dxfId="6511" priority="8465" stopIfTrue="1" operator="containsText" text="Maladie">
      <formula>NOT(ISERROR(SEARCH("Maladie",AET3)))</formula>
    </cfRule>
    <cfRule type="endsWith" dxfId="6510" priority="8466" stopIfTrue="1" operator="endsWith" text="AT">
      <formula>RIGHT(AET3,LEN("AT"))="AT"</formula>
    </cfRule>
    <cfRule type="containsText" dxfId="6509" priority="8467" stopIfTrue="1" operator="containsText" text="Congés">
      <formula>NOT(ISERROR(SEARCH("Congés",AET3)))</formula>
    </cfRule>
    <cfRule type="containsText" dxfId="6508" priority="8468" stopIfTrue="1" operator="containsText" text="RTT">
      <formula>NOT(ISERROR(SEARCH("RTT",AET3)))</formula>
    </cfRule>
    <cfRule type="containsText" dxfId="6507" priority="8469" stopIfTrue="1" operator="containsText" text="FORMATION">
      <formula>NOT(ISERROR(SEARCH("FORMATION",AET3)))</formula>
    </cfRule>
    <cfRule type="containsText" dxfId="6506" priority="8470" stopIfTrue="1" operator="containsText" text="REPOS">
      <formula>NOT(ISERROR(SEARCH("REPOS",AET3)))</formula>
    </cfRule>
  </conditionalFormatting>
  <conditionalFormatting sqref="AET3">
    <cfRule type="containsText" dxfId="6505" priority="8461" stopIfTrue="1" operator="containsText" text="RECUP DEBIT">
      <formula>NOT(ISERROR(SEARCH("RECUP DEBIT",AET3)))</formula>
    </cfRule>
    <cfRule type="containsText" dxfId="6504" priority="8462" stopIfTrue="1" operator="containsText" text="Bonification">
      <formula>NOT(ISERROR(SEARCH("Bonification",AET3)))</formula>
    </cfRule>
  </conditionalFormatting>
  <conditionalFormatting sqref="AES3">
    <cfRule type="expression" dxfId="6503" priority="8453" stopIfTrue="1">
      <formula>WEEKDAY(AES$1)=1</formula>
    </cfRule>
    <cfRule type="expression" dxfId="6502" priority="8454" stopIfTrue="1">
      <formula>WEEKDAY(AES$1)=7</formula>
    </cfRule>
    <cfRule type="containsText" dxfId="6501" priority="8455" stopIfTrue="1" operator="containsText" text="Maladie">
      <formula>NOT(ISERROR(SEARCH("Maladie",AES3)))</formula>
    </cfRule>
    <cfRule type="endsWith" dxfId="6500" priority="8456" stopIfTrue="1" operator="endsWith" text="AT">
      <formula>RIGHT(AES3,LEN("AT"))="AT"</formula>
    </cfRule>
    <cfRule type="containsText" dxfId="6499" priority="8457" stopIfTrue="1" operator="containsText" text="Congés">
      <formula>NOT(ISERROR(SEARCH("Congés",AES3)))</formula>
    </cfRule>
    <cfRule type="containsText" dxfId="6498" priority="8458" stopIfTrue="1" operator="containsText" text="RTT">
      <formula>NOT(ISERROR(SEARCH("RTT",AES3)))</formula>
    </cfRule>
    <cfRule type="containsText" dxfId="6497" priority="8459" stopIfTrue="1" operator="containsText" text="FORMATION">
      <formula>NOT(ISERROR(SEARCH("FORMATION",AES3)))</formula>
    </cfRule>
    <cfRule type="containsText" dxfId="6496" priority="8460" stopIfTrue="1" operator="containsText" text="REPOS">
      <formula>NOT(ISERROR(SEARCH("REPOS",AES3)))</formula>
    </cfRule>
  </conditionalFormatting>
  <conditionalFormatting sqref="AES3">
    <cfRule type="containsText" dxfId="6495" priority="8451" stopIfTrue="1" operator="containsText" text="RECUP DEBIT">
      <formula>NOT(ISERROR(SEARCH("RECUP DEBIT",AES3)))</formula>
    </cfRule>
    <cfRule type="containsText" dxfId="6494" priority="8452" stopIfTrue="1" operator="containsText" text="Bonification">
      <formula>NOT(ISERROR(SEARCH("Bonification",AES3)))</formula>
    </cfRule>
  </conditionalFormatting>
  <conditionalFormatting sqref="AEW3:AFA3">
    <cfRule type="expression" dxfId="6493" priority="8443" stopIfTrue="1">
      <formula>WEEKDAY(AEW$1)=1</formula>
    </cfRule>
    <cfRule type="expression" dxfId="6492" priority="8444" stopIfTrue="1">
      <formula>WEEKDAY(AEW$1)=7</formula>
    </cfRule>
    <cfRule type="containsText" dxfId="6491" priority="8445" stopIfTrue="1" operator="containsText" text="Maladie">
      <formula>NOT(ISERROR(SEARCH("Maladie",AEW3)))</formula>
    </cfRule>
    <cfRule type="endsWith" dxfId="6490" priority="8446" stopIfTrue="1" operator="endsWith" text="AT">
      <formula>RIGHT(AEW3,LEN("AT"))="AT"</formula>
    </cfRule>
    <cfRule type="containsText" dxfId="6489" priority="8447" stopIfTrue="1" operator="containsText" text="Congés">
      <formula>NOT(ISERROR(SEARCH("Congés",AEW3)))</formula>
    </cfRule>
    <cfRule type="containsText" dxfId="6488" priority="8448" stopIfTrue="1" operator="containsText" text="RTT">
      <formula>NOT(ISERROR(SEARCH("RTT",AEW3)))</formula>
    </cfRule>
    <cfRule type="containsText" dxfId="6487" priority="8449" stopIfTrue="1" operator="containsText" text="FORMATION">
      <formula>NOT(ISERROR(SEARCH("FORMATION",AEW3)))</formula>
    </cfRule>
    <cfRule type="containsText" dxfId="6486" priority="8450" stopIfTrue="1" operator="containsText" text="REPOS">
      <formula>NOT(ISERROR(SEARCH("REPOS",AEW3)))</formula>
    </cfRule>
  </conditionalFormatting>
  <conditionalFormatting sqref="AEW3:AFA3">
    <cfRule type="containsText" dxfId="6485" priority="8441" stopIfTrue="1" operator="containsText" text="RECUP DEBIT">
      <formula>NOT(ISERROR(SEARCH("RECUP DEBIT",AEW3)))</formula>
    </cfRule>
    <cfRule type="containsText" dxfId="6484" priority="8442" stopIfTrue="1" operator="containsText" text="Bonification">
      <formula>NOT(ISERROR(SEARCH("Bonification",AEW3)))</formula>
    </cfRule>
  </conditionalFormatting>
  <conditionalFormatting sqref="AEW3:AFA3">
    <cfRule type="containsText" dxfId="6483" priority="8439" stopIfTrue="1" operator="containsText" text="BONIFICATION">
      <formula>NOT(ISERROR(SEARCH("BONIFICATION",AEW3)))</formula>
    </cfRule>
    <cfRule type="containsText" dxfId="6482" priority="8440" stopIfTrue="1" operator="containsText" text="RECUP DEBIT">
      <formula>NOT(ISERROR(SEARCH("RECUP DEBIT",AEW3)))</formula>
    </cfRule>
  </conditionalFormatting>
  <conditionalFormatting sqref="AEW3:AFA3">
    <cfRule type="containsText" dxfId="6481" priority="8438" stopIfTrue="1" operator="containsText" text="ENFANT MALADE">
      <formula>NOT(ISERROR(SEARCH("ENFANT MALADE",AEW3)))</formula>
    </cfRule>
  </conditionalFormatting>
  <conditionalFormatting sqref="AEX3">
    <cfRule type="expression" dxfId="6480" priority="8430" stopIfTrue="1">
      <formula>WEEKDAY(AEX$1)=1</formula>
    </cfRule>
    <cfRule type="expression" dxfId="6479" priority="8431" stopIfTrue="1">
      <formula>WEEKDAY(AEX$1)=7</formula>
    </cfRule>
    <cfRule type="containsText" dxfId="6478" priority="8432" stopIfTrue="1" operator="containsText" text="Maladie">
      <formula>NOT(ISERROR(SEARCH("Maladie",AEX3)))</formula>
    </cfRule>
    <cfRule type="endsWith" dxfId="6477" priority="8433" stopIfTrue="1" operator="endsWith" text="AT">
      <formula>RIGHT(AEX3,LEN("AT"))="AT"</formula>
    </cfRule>
    <cfRule type="containsText" dxfId="6476" priority="8434" stopIfTrue="1" operator="containsText" text="Congés">
      <formula>NOT(ISERROR(SEARCH("Congés",AEX3)))</formula>
    </cfRule>
    <cfRule type="containsText" dxfId="6475" priority="8435" stopIfTrue="1" operator="containsText" text="RTT">
      <formula>NOT(ISERROR(SEARCH("RTT",AEX3)))</formula>
    </cfRule>
    <cfRule type="containsText" dxfId="6474" priority="8436" stopIfTrue="1" operator="containsText" text="FORMATION">
      <formula>NOT(ISERROR(SEARCH("FORMATION",AEX3)))</formula>
    </cfRule>
    <cfRule type="containsText" dxfId="6473" priority="8437" stopIfTrue="1" operator="containsText" text="REPOS">
      <formula>NOT(ISERROR(SEARCH("REPOS",AEX3)))</formula>
    </cfRule>
  </conditionalFormatting>
  <conditionalFormatting sqref="AEX3">
    <cfRule type="containsText" dxfId="6472" priority="8428" stopIfTrue="1" operator="containsText" text="RECUP DEBIT">
      <formula>NOT(ISERROR(SEARCH("RECUP DEBIT",AEX3)))</formula>
    </cfRule>
    <cfRule type="containsText" dxfId="6471" priority="8429" stopIfTrue="1" operator="containsText" text="Bonification">
      <formula>NOT(ISERROR(SEARCH("Bonification",AEX3)))</formula>
    </cfRule>
  </conditionalFormatting>
  <conditionalFormatting sqref="AFA3">
    <cfRule type="expression" dxfId="6470" priority="8420" stopIfTrue="1">
      <formula>WEEKDAY(AFA$1)=1</formula>
    </cfRule>
    <cfRule type="expression" dxfId="6469" priority="8421" stopIfTrue="1">
      <formula>WEEKDAY(AFA$1)=7</formula>
    </cfRule>
    <cfRule type="containsText" dxfId="6468" priority="8422" stopIfTrue="1" operator="containsText" text="Maladie">
      <formula>NOT(ISERROR(SEARCH("Maladie",AFA3)))</formula>
    </cfRule>
    <cfRule type="endsWith" dxfId="6467" priority="8423" stopIfTrue="1" operator="endsWith" text="AT">
      <formula>RIGHT(AFA3,LEN("AT"))="AT"</formula>
    </cfRule>
    <cfRule type="containsText" dxfId="6466" priority="8424" stopIfTrue="1" operator="containsText" text="Congés">
      <formula>NOT(ISERROR(SEARCH("Congés",AFA3)))</formula>
    </cfRule>
    <cfRule type="containsText" dxfId="6465" priority="8425" stopIfTrue="1" operator="containsText" text="RTT">
      <formula>NOT(ISERROR(SEARCH("RTT",AFA3)))</formula>
    </cfRule>
    <cfRule type="containsText" dxfId="6464" priority="8426" stopIfTrue="1" operator="containsText" text="FORMATION">
      <formula>NOT(ISERROR(SEARCH("FORMATION",AFA3)))</formula>
    </cfRule>
    <cfRule type="containsText" dxfId="6463" priority="8427" stopIfTrue="1" operator="containsText" text="REPOS">
      <formula>NOT(ISERROR(SEARCH("REPOS",AFA3)))</formula>
    </cfRule>
  </conditionalFormatting>
  <conditionalFormatting sqref="AFA3">
    <cfRule type="containsText" dxfId="6462" priority="8418" stopIfTrue="1" operator="containsText" text="RECUP DEBIT">
      <formula>NOT(ISERROR(SEARCH("RECUP DEBIT",AFA3)))</formula>
    </cfRule>
    <cfRule type="containsText" dxfId="6461" priority="8419" stopIfTrue="1" operator="containsText" text="Bonification">
      <formula>NOT(ISERROR(SEARCH("Bonification",AFA3)))</formula>
    </cfRule>
  </conditionalFormatting>
  <conditionalFormatting sqref="AEW3:AFA3">
    <cfRule type="expression" dxfId="6460" priority="8409" stopIfTrue="1">
      <formula>WEEKDAY(AEW$1)=1</formula>
    </cfRule>
    <cfRule type="expression" dxfId="6459" priority="8410" stopIfTrue="1">
      <formula>WEEKDAY(AEW$1)=7</formula>
    </cfRule>
    <cfRule type="containsText" dxfId="6458" priority="8411" stopIfTrue="1" operator="containsText" text="Maladie">
      <formula>NOT(ISERROR(SEARCH("Maladie",AEW3)))</formula>
    </cfRule>
    <cfRule type="endsWith" dxfId="6457" priority="8412" stopIfTrue="1" operator="endsWith" text="AT">
      <formula>RIGHT(AEW3,LEN("AT"))="AT"</formula>
    </cfRule>
    <cfRule type="containsText" dxfId="6456" priority="8413" stopIfTrue="1" operator="containsText" text="Congés">
      <formula>NOT(ISERROR(SEARCH("Congés",AEW3)))</formula>
    </cfRule>
    <cfRule type="containsText" dxfId="6455" priority="8414" stopIfTrue="1" operator="containsText" text="RTT">
      <formula>NOT(ISERROR(SEARCH("RTT",AEW3)))</formula>
    </cfRule>
    <cfRule type="containsText" dxfId="6454" priority="8415" stopIfTrue="1" operator="containsText" text="FORMATION">
      <formula>NOT(ISERROR(SEARCH("FORMATION",AEW3)))</formula>
    </cfRule>
    <cfRule type="containsText" dxfId="6453" priority="8416" stopIfTrue="1" operator="containsText" text="REPOS">
      <formula>NOT(ISERROR(SEARCH("REPOS",AEW3)))</formula>
    </cfRule>
  </conditionalFormatting>
  <conditionalFormatting sqref="AEW3:AFA3">
    <cfRule type="containsText" dxfId="6452" priority="8407" stopIfTrue="1" operator="containsText" text="RECUP DEBIT">
      <formula>NOT(ISERROR(SEARCH("RECUP DEBIT",AEW3)))</formula>
    </cfRule>
    <cfRule type="containsText" dxfId="6451" priority="8408" stopIfTrue="1" operator="containsText" text="Bonification">
      <formula>NOT(ISERROR(SEARCH("Bonification",AEW3)))</formula>
    </cfRule>
  </conditionalFormatting>
  <conditionalFormatting sqref="AEW3:AFA3">
    <cfRule type="containsText" dxfId="6450" priority="8405" stopIfTrue="1" operator="containsText" text="BONIFICATION">
      <formula>NOT(ISERROR(SEARCH("BONIFICATION",AEW3)))</formula>
    </cfRule>
    <cfRule type="containsText" dxfId="6449" priority="8406" stopIfTrue="1" operator="containsText" text="RECUP DEBIT">
      <formula>NOT(ISERROR(SEARCH("RECUP DEBIT",AEW3)))</formula>
    </cfRule>
  </conditionalFormatting>
  <conditionalFormatting sqref="AEW3:AFA3">
    <cfRule type="containsText" dxfId="6448" priority="8404" stopIfTrue="1" operator="containsText" text="ENFANT MALADE">
      <formula>NOT(ISERROR(SEARCH("ENFANT MALADE",AEW3)))</formula>
    </cfRule>
  </conditionalFormatting>
  <conditionalFormatting sqref="AEX3">
    <cfRule type="expression" dxfId="6447" priority="8396" stopIfTrue="1">
      <formula>WEEKDAY(AEX$1)=1</formula>
    </cfRule>
    <cfRule type="expression" dxfId="6446" priority="8397" stopIfTrue="1">
      <formula>WEEKDAY(AEX$1)=7</formula>
    </cfRule>
    <cfRule type="containsText" dxfId="6445" priority="8398" stopIfTrue="1" operator="containsText" text="Maladie">
      <formula>NOT(ISERROR(SEARCH("Maladie",AEX3)))</formula>
    </cfRule>
    <cfRule type="endsWith" dxfId="6444" priority="8399" stopIfTrue="1" operator="endsWith" text="AT">
      <formula>RIGHT(AEX3,LEN("AT"))="AT"</formula>
    </cfRule>
    <cfRule type="containsText" dxfId="6443" priority="8400" stopIfTrue="1" operator="containsText" text="Congés">
      <formula>NOT(ISERROR(SEARCH("Congés",AEX3)))</formula>
    </cfRule>
    <cfRule type="containsText" dxfId="6442" priority="8401" stopIfTrue="1" operator="containsText" text="RTT">
      <formula>NOT(ISERROR(SEARCH("RTT",AEX3)))</formula>
    </cfRule>
    <cfRule type="containsText" dxfId="6441" priority="8402" stopIfTrue="1" operator="containsText" text="FORMATION">
      <formula>NOT(ISERROR(SEARCH("FORMATION",AEX3)))</formula>
    </cfRule>
    <cfRule type="containsText" dxfId="6440" priority="8403" stopIfTrue="1" operator="containsText" text="REPOS">
      <formula>NOT(ISERROR(SEARCH("REPOS",AEX3)))</formula>
    </cfRule>
  </conditionalFormatting>
  <conditionalFormatting sqref="AEX3">
    <cfRule type="containsText" dxfId="6439" priority="8394" stopIfTrue="1" operator="containsText" text="RECUP DEBIT">
      <formula>NOT(ISERROR(SEARCH("RECUP DEBIT",AEX3)))</formula>
    </cfRule>
    <cfRule type="containsText" dxfId="6438" priority="8395" stopIfTrue="1" operator="containsText" text="Bonification">
      <formula>NOT(ISERROR(SEARCH("Bonification",AEX3)))</formula>
    </cfRule>
  </conditionalFormatting>
  <conditionalFormatting sqref="AFA3">
    <cfRule type="expression" dxfId="6437" priority="8386" stopIfTrue="1">
      <formula>WEEKDAY(AFA$1)=1</formula>
    </cfRule>
    <cfRule type="expression" dxfId="6436" priority="8387" stopIfTrue="1">
      <formula>WEEKDAY(AFA$1)=7</formula>
    </cfRule>
    <cfRule type="containsText" dxfId="6435" priority="8388" stopIfTrue="1" operator="containsText" text="Maladie">
      <formula>NOT(ISERROR(SEARCH("Maladie",AFA3)))</formula>
    </cfRule>
    <cfRule type="endsWith" dxfId="6434" priority="8389" stopIfTrue="1" operator="endsWith" text="AT">
      <formula>RIGHT(AFA3,LEN("AT"))="AT"</formula>
    </cfRule>
    <cfRule type="containsText" dxfId="6433" priority="8390" stopIfTrue="1" operator="containsText" text="Congés">
      <formula>NOT(ISERROR(SEARCH("Congés",AFA3)))</formula>
    </cfRule>
    <cfRule type="containsText" dxfId="6432" priority="8391" stopIfTrue="1" operator="containsText" text="RTT">
      <formula>NOT(ISERROR(SEARCH("RTT",AFA3)))</formula>
    </cfRule>
    <cfRule type="containsText" dxfId="6431" priority="8392" stopIfTrue="1" operator="containsText" text="FORMATION">
      <formula>NOT(ISERROR(SEARCH("FORMATION",AFA3)))</formula>
    </cfRule>
    <cfRule type="containsText" dxfId="6430" priority="8393" stopIfTrue="1" operator="containsText" text="REPOS">
      <formula>NOT(ISERROR(SEARCH("REPOS",AFA3)))</formula>
    </cfRule>
  </conditionalFormatting>
  <conditionalFormatting sqref="AFA3">
    <cfRule type="containsText" dxfId="6429" priority="8384" stopIfTrue="1" operator="containsText" text="RECUP DEBIT">
      <formula>NOT(ISERROR(SEARCH("RECUP DEBIT",AFA3)))</formula>
    </cfRule>
    <cfRule type="containsText" dxfId="6428" priority="8385" stopIfTrue="1" operator="containsText" text="Bonification">
      <formula>NOT(ISERROR(SEARCH("Bonification",AFA3)))</formula>
    </cfRule>
  </conditionalFormatting>
  <conditionalFormatting sqref="AEZ3">
    <cfRule type="expression" dxfId="6427" priority="8376" stopIfTrue="1">
      <formula>WEEKDAY(AEZ$1)=1</formula>
    </cfRule>
    <cfRule type="expression" dxfId="6426" priority="8377" stopIfTrue="1">
      <formula>WEEKDAY(AEZ$1)=7</formula>
    </cfRule>
    <cfRule type="containsText" dxfId="6425" priority="8378" stopIfTrue="1" operator="containsText" text="Maladie">
      <formula>NOT(ISERROR(SEARCH("Maladie",AEZ3)))</formula>
    </cfRule>
    <cfRule type="endsWith" dxfId="6424" priority="8379" stopIfTrue="1" operator="endsWith" text="AT">
      <formula>RIGHT(AEZ3,LEN("AT"))="AT"</formula>
    </cfRule>
    <cfRule type="containsText" dxfId="6423" priority="8380" stopIfTrue="1" operator="containsText" text="Congés">
      <formula>NOT(ISERROR(SEARCH("Congés",AEZ3)))</formula>
    </cfRule>
    <cfRule type="containsText" dxfId="6422" priority="8381" stopIfTrue="1" operator="containsText" text="RTT">
      <formula>NOT(ISERROR(SEARCH("RTT",AEZ3)))</formula>
    </cfRule>
    <cfRule type="containsText" dxfId="6421" priority="8382" stopIfTrue="1" operator="containsText" text="FORMATION">
      <formula>NOT(ISERROR(SEARCH("FORMATION",AEZ3)))</formula>
    </cfRule>
    <cfRule type="containsText" dxfId="6420" priority="8383" stopIfTrue="1" operator="containsText" text="REPOS">
      <formula>NOT(ISERROR(SEARCH("REPOS",AEZ3)))</formula>
    </cfRule>
  </conditionalFormatting>
  <conditionalFormatting sqref="AEZ3">
    <cfRule type="containsText" dxfId="6419" priority="8374" stopIfTrue="1" operator="containsText" text="RECUP DEBIT">
      <formula>NOT(ISERROR(SEARCH("RECUP DEBIT",AEZ3)))</formula>
    </cfRule>
    <cfRule type="containsText" dxfId="6418" priority="8375" stopIfTrue="1" operator="containsText" text="Bonification">
      <formula>NOT(ISERROR(SEARCH("Bonification",AEZ3)))</formula>
    </cfRule>
  </conditionalFormatting>
  <conditionalFormatting sqref="AEU3">
    <cfRule type="expression" dxfId="6417" priority="8366" stopIfTrue="1">
      <formula>WEEKDAY(AEU$1)=1</formula>
    </cfRule>
    <cfRule type="expression" dxfId="6416" priority="8367" stopIfTrue="1">
      <formula>WEEKDAY(AEU$1)=7</formula>
    </cfRule>
    <cfRule type="containsText" dxfId="6415" priority="8368" stopIfTrue="1" operator="containsText" text="Maladie">
      <formula>NOT(ISERROR(SEARCH("Maladie",AEU3)))</formula>
    </cfRule>
    <cfRule type="endsWith" dxfId="6414" priority="8369" stopIfTrue="1" operator="endsWith" text="AT">
      <formula>RIGHT(AEU3,LEN("AT"))="AT"</formula>
    </cfRule>
    <cfRule type="containsText" dxfId="6413" priority="8370" stopIfTrue="1" operator="containsText" text="Congés">
      <formula>NOT(ISERROR(SEARCH("Congés",AEU3)))</formula>
    </cfRule>
    <cfRule type="containsText" dxfId="6412" priority="8371" stopIfTrue="1" operator="containsText" text="RTT">
      <formula>NOT(ISERROR(SEARCH("RTT",AEU3)))</formula>
    </cfRule>
    <cfRule type="containsText" dxfId="6411" priority="8372" stopIfTrue="1" operator="containsText" text="FORMATION">
      <formula>NOT(ISERROR(SEARCH("FORMATION",AEU3)))</formula>
    </cfRule>
    <cfRule type="containsText" dxfId="6410" priority="8373" stopIfTrue="1" operator="containsText" text="REPOS">
      <formula>NOT(ISERROR(SEARCH("REPOS",AEU3)))</formula>
    </cfRule>
  </conditionalFormatting>
  <conditionalFormatting sqref="AEU3">
    <cfRule type="containsText" dxfId="6409" priority="8364" stopIfTrue="1" operator="containsText" text="RECUP DEBIT">
      <formula>NOT(ISERROR(SEARCH("RECUP DEBIT",AEU3)))</formula>
    </cfRule>
    <cfRule type="containsText" dxfId="6408" priority="8365" stopIfTrue="1" operator="containsText" text="Bonification">
      <formula>NOT(ISERROR(SEARCH("Bonification",AEU3)))</formula>
    </cfRule>
  </conditionalFormatting>
  <conditionalFormatting sqref="AEU3">
    <cfRule type="containsText" dxfId="6407" priority="8362" stopIfTrue="1" operator="containsText" text="BONIFICATION">
      <formula>NOT(ISERROR(SEARCH("BONIFICATION",AEU3)))</formula>
    </cfRule>
    <cfRule type="containsText" dxfId="6406" priority="8363" stopIfTrue="1" operator="containsText" text="RECUP DEBIT">
      <formula>NOT(ISERROR(SEARCH("RECUP DEBIT",AEU3)))</formula>
    </cfRule>
  </conditionalFormatting>
  <conditionalFormatting sqref="AEU3">
    <cfRule type="containsText" dxfId="6405" priority="8361" stopIfTrue="1" operator="containsText" text="ENFANT MALADE">
      <formula>NOT(ISERROR(SEARCH("ENFANT MALADE",AEU3)))</formula>
    </cfRule>
  </conditionalFormatting>
  <conditionalFormatting sqref="AEU3">
    <cfRule type="containsText" dxfId="6404" priority="8359" stopIfTrue="1" operator="containsText" text="RECUP DEBIT">
      <formula>NOT(ISERROR(SEARCH("RECUP DEBIT",AEU3)))</formula>
    </cfRule>
    <cfRule type="containsText" dxfId="6403" priority="8360" stopIfTrue="1" operator="containsText" text="Bonification">
      <formula>NOT(ISERROR(SEARCH("Bonification",AEU3)))</formula>
    </cfRule>
  </conditionalFormatting>
  <conditionalFormatting sqref="AEU3">
    <cfRule type="expression" dxfId="6402" priority="8351" stopIfTrue="1">
      <formula>WEEKDAY(AEN$1)=1</formula>
    </cfRule>
    <cfRule type="expression" dxfId="6401" priority="8352" stopIfTrue="1">
      <formula>WEEKDAY(AEN$1)=7</formula>
    </cfRule>
    <cfRule type="containsText" dxfId="6400" priority="8353" stopIfTrue="1" operator="containsText" text="Maladie">
      <formula>NOT(ISERROR(SEARCH("Maladie",AEU3)))</formula>
    </cfRule>
    <cfRule type="endsWith" dxfId="6399" priority="8354" stopIfTrue="1" operator="endsWith" text="AT">
      <formula>RIGHT(AEU3,LEN("AT"))="AT"</formula>
    </cfRule>
    <cfRule type="containsText" dxfId="6398" priority="8355" stopIfTrue="1" operator="containsText" text="Congés">
      <formula>NOT(ISERROR(SEARCH("Congés",AEU3)))</formula>
    </cfRule>
    <cfRule type="containsText" dxfId="6397" priority="8356" stopIfTrue="1" operator="containsText" text="RTT">
      <formula>NOT(ISERROR(SEARCH("RTT",AEU3)))</formula>
    </cfRule>
    <cfRule type="containsText" dxfId="6396" priority="8357" stopIfTrue="1" operator="containsText" text="REPOS">
      <formula>NOT(ISERROR(SEARCH("REPOS",AEU3)))</formula>
    </cfRule>
    <cfRule type="containsText" dxfId="6395" priority="8358" stopIfTrue="1" operator="containsText" text="FORMATION">
      <formula>NOT(ISERROR(SEARCH("FORMATION",AEU3)))</formula>
    </cfRule>
  </conditionalFormatting>
  <conditionalFormatting sqref="AEV3">
    <cfRule type="expression" dxfId="6394" priority="8342" stopIfTrue="1">
      <formula>WEEKDAY(AEV$1)=1</formula>
    </cfRule>
    <cfRule type="expression" dxfId="6393" priority="8343" stopIfTrue="1">
      <formula>WEEKDAY(AEV$1)=7</formula>
    </cfRule>
    <cfRule type="containsText" dxfId="6392" priority="8344" stopIfTrue="1" operator="containsText" text="Maladie">
      <formula>NOT(ISERROR(SEARCH("Maladie",AEV3)))</formula>
    </cfRule>
    <cfRule type="endsWith" dxfId="6391" priority="8345" stopIfTrue="1" operator="endsWith" text="AT">
      <formula>RIGHT(AEV3,LEN("AT"))="AT"</formula>
    </cfRule>
    <cfRule type="containsText" dxfId="6390" priority="8346" stopIfTrue="1" operator="containsText" text="Congés">
      <formula>NOT(ISERROR(SEARCH("Congés",AEV3)))</formula>
    </cfRule>
    <cfRule type="containsText" dxfId="6389" priority="8347" stopIfTrue="1" operator="containsText" text="RTT">
      <formula>NOT(ISERROR(SEARCH("RTT",AEV3)))</formula>
    </cfRule>
    <cfRule type="containsText" dxfId="6388" priority="8348" stopIfTrue="1" operator="containsText" text="FORMATION">
      <formula>NOT(ISERROR(SEARCH("FORMATION",AEV3)))</formula>
    </cfRule>
    <cfRule type="containsText" dxfId="6387" priority="8349" stopIfTrue="1" operator="containsText" text="REPOS">
      <formula>NOT(ISERROR(SEARCH("REPOS",AEV3)))</formula>
    </cfRule>
  </conditionalFormatting>
  <conditionalFormatting sqref="AEV3">
    <cfRule type="containsText" dxfId="6386" priority="8340" stopIfTrue="1" operator="containsText" text="RECUP DEBIT">
      <formula>NOT(ISERROR(SEARCH("RECUP DEBIT",AEV3)))</formula>
    </cfRule>
    <cfRule type="containsText" dxfId="6385" priority="8341" stopIfTrue="1" operator="containsText" text="Bonification">
      <formula>NOT(ISERROR(SEARCH("Bonification",AEV3)))</formula>
    </cfRule>
  </conditionalFormatting>
  <conditionalFormatting sqref="AEV3">
    <cfRule type="containsText" dxfId="6384" priority="8338" stopIfTrue="1" operator="containsText" text="BONIFICATION">
      <formula>NOT(ISERROR(SEARCH("BONIFICATION",AEV3)))</formula>
    </cfRule>
    <cfRule type="containsText" dxfId="6383" priority="8339" stopIfTrue="1" operator="containsText" text="RECUP DEBIT">
      <formula>NOT(ISERROR(SEARCH("RECUP DEBIT",AEV3)))</formula>
    </cfRule>
  </conditionalFormatting>
  <conditionalFormatting sqref="AEV3">
    <cfRule type="containsText" dxfId="6382" priority="8337" stopIfTrue="1" operator="containsText" text="ENFANT MALADE">
      <formula>NOT(ISERROR(SEARCH("ENFANT MALADE",AEV3)))</formula>
    </cfRule>
  </conditionalFormatting>
  <conditionalFormatting sqref="AEV3">
    <cfRule type="containsText" dxfId="6381" priority="8335" stopIfTrue="1" operator="containsText" text="RECUP DEBIT">
      <formula>NOT(ISERROR(SEARCH("RECUP DEBIT",AEV3)))</formula>
    </cfRule>
    <cfRule type="containsText" dxfId="6380" priority="8336" stopIfTrue="1" operator="containsText" text="Bonification">
      <formula>NOT(ISERROR(SEARCH("Bonification",AEV3)))</formula>
    </cfRule>
  </conditionalFormatting>
  <conditionalFormatting sqref="AEV3">
    <cfRule type="expression" dxfId="6379" priority="8327" stopIfTrue="1">
      <formula>WEEKDAY(AEO$1)=1</formula>
    </cfRule>
    <cfRule type="expression" dxfId="6378" priority="8328" stopIfTrue="1">
      <formula>WEEKDAY(AEO$1)=7</formula>
    </cfRule>
    <cfRule type="containsText" dxfId="6377" priority="8329" stopIfTrue="1" operator="containsText" text="Maladie">
      <formula>NOT(ISERROR(SEARCH("Maladie",AEV3)))</formula>
    </cfRule>
    <cfRule type="endsWith" dxfId="6376" priority="8330" stopIfTrue="1" operator="endsWith" text="AT">
      <formula>RIGHT(AEV3,LEN("AT"))="AT"</formula>
    </cfRule>
    <cfRule type="containsText" dxfId="6375" priority="8331" stopIfTrue="1" operator="containsText" text="Congés">
      <formula>NOT(ISERROR(SEARCH("Congés",AEV3)))</formula>
    </cfRule>
    <cfRule type="containsText" dxfId="6374" priority="8332" stopIfTrue="1" operator="containsText" text="RTT">
      <formula>NOT(ISERROR(SEARCH("RTT",AEV3)))</formula>
    </cfRule>
    <cfRule type="containsText" dxfId="6373" priority="8333" stopIfTrue="1" operator="containsText" text="REPOS">
      <formula>NOT(ISERROR(SEARCH("REPOS",AEV3)))</formula>
    </cfRule>
    <cfRule type="containsText" dxfId="6372" priority="8334" stopIfTrue="1" operator="containsText" text="FORMATION">
      <formula>NOT(ISERROR(SEARCH("FORMATION",AEV3)))</formula>
    </cfRule>
  </conditionalFormatting>
  <conditionalFormatting sqref="AFD3:AFH3">
    <cfRule type="expression" dxfId="6371" priority="8318" stopIfTrue="1">
      <formula>WEEKDAY(AFD$1)=1</formula>
    </cfRule>
    <cfRule type="expression" dxfId="6370" priority="8319" stopIfTrue="1">
      <formula>WEEKDAY(AFD$1)=7</formula>
    </cfRule>
    <cfRule type="containsText" dxfId="6369" priority="8320" stopIfTrue="1" operator="containsText" text="Maladie">
      <formula>NOT(ISERROR(SEARCH("Maladie",AFD3)))</formula>
    </cfRule>
    <cfRule type="endsWith" dxfId="6368" priority="8321" stopIfTrue="1" operator="endsWith" text="AT">
      <formula>RIGHT(AFD3,LEN("AT"))="AT"</formula>
    </cfRule>
    <cfRule type="containsText" dxfId="6367" priority="8322" stopIfTrue="1" operator="containsText" text="Congés">
      <formula>NOT(ISERROR(SEARCH("Congés",AFD3)))</formula>
    </cfRule>
    <cfRule type="containsText" dxfId="6366" priority="8323" stopIfTrue="1" operator="containsText" text="RTT">
      <formula>NOT(ISERROR(SEARCH("RTT",AFD3)))</formula>
    </cfRule>
    <cfRule type="containsText" dxfId="6365" priority="8324" stopIfTrue="1" operator="containsText" text="FORMATION">
      <formula>NOT(ISERROR(SEARCH("FORMATION",AFD3)))</formula>
    </cfRule>
    <cfRule type="containsText" dxfId="6364" priority="8325" stopIfTrue="1" operator="containsText" text="REPOS">
      <formula>NOT(ISERROR(SEARCH("REPOS",AFD3)))</formula>
    </cfRule>
  </conditionalFormatting>
  <conditionalFormatting sqref="AFD3:AFH3">
    <cfRule type="containsText" dxfId="6363" priority="8316" stopIfTrue="1" operator="containsText" text="RECUP DEBIT">
      <formula>NOT(ISERROR(SEARCH("RECUP DEBIT",AFD3)))</formula>
    </cfRule>
    <cfRule type="containsText" dxfId="6362" priority="8317" stopIfTrue="1" operator="containsText" text="Bonification">
      <formula>NOT(ISERROR(SEARCH("Bonification",AFD3)))</formula>
    </cfRule>
  </conditionalFormatting>
  <conditionalFormatting sqref="AFD3:AFH3">
    <cfRule type="containsText" dxfId="6361" priority="8314" stopIfTrue="1" operator="containsText" text="BONIFICATION">
      <formula>NOT(ISERROR(SEARCH("BONIFICATION",AFD3)))</formula>
    </cfRule>
    <cfRule type="containsText" dxfId="6360" priority="8315" stopIfTrue="1" operator="containsText" text="RECUP DEBIT">
      <formula>NOT(ISERROR(SEARCH("RECUP DEBIT",AFD3)))</formula>
    </cfRule>
  </conditionalFormatting>
  <conditionalFormatting sqref="AFD3:AFH3">
    <cfRule type="containsText" dxfId="6359" priority="8313" stopIfTrue="1" operator="containsText" text="ENFANT MALADE">
      <formula>NOT(ISERROR(SEARCH("ENFANT MALADE",AFD3)))</formula>
    </cfRule>
  </conditionalFormatting>
  <conditionalFormatting sqref="AFE3">
    <cfRule type="expression" dxfId="6358" priority="8305" stopIfTrue="1">
      <formula>WEEKDAY(AFE$1)=1</formula>
    </cfRule>
    <cfRule type="expression" dxfId="6357" priority="8306" stopIfTrue="1">
      <formula>WEEKDAY(AFE$1)=7</formula>
    </cfRule>
    <cfRule type="containsText" dxfId="6356" priority="8307" stopIfTrue="1" operator="containsText" text="Maladie">
      <formula>NOT(ISERROR(SEARCH("Maladie",AFE3)))</formula>
    </cfRule>
    <cfRule type="endsWith" dxfId="6355" priority="8308" stopIfTrue="1" operator="endsWith" text="AT">
      <formula>RIGHT(AFE3,LEN("AT"))="AT"</formula>
    </cfRule>
    <cfRule type="containsText" dxfId="6354" priority="8309" stopIfTrue="1" operator="containsText" text="Congés">
      <formula>NOT(ISERROR(SEARCH("Congés",AFE3)))</formula>
    </cfRule>
    <cfRule type="containsText" dxfId="6353" priority="8310" stopIfTrue="1" operator="containsText" text="RTT">
      <formula>NOT(ISERROR(SEARCH("RTT",AFE3)))</formula>
    </cfRule>
    <cfRule type="containsText" dxfId="6352" priority="8311" stopIfTrue="1" operator="containsText" text="FORMATION">
      <formula>NOT(ISERROR(SEARCH("FORMATION",AFE3)))</formula>
    </cfRule>
    <cfRule type="containsText" dxfId="6351" priority="8312" stopIfTrue="1" operator="containsText" text="REPOS">
      <formula>NOT(ISERROR(SEARCH("REPOS",AFE3)))</formula>
    </cfRule>
  </conditionalFormatting>
  <conditionalFormatting sqref="AFE3">
    <cfRule type="containsText" dxfId="6350" priority="8303" stopIfTrue="1" operator="containsText" text="RECUP DEBIT">
      <formula>NOT(ISERROR(SEARCH("RECUP DEBIT",AFE3)))</formula>
    </cfRule>
    <cfRule type="containsText" dxfId="6349" priority="8304" stopIfTrue="1" operator="containsText" text="Bonification">
      <formula>NOT(ISERROR(SEARCH("Bonification",AFE3)))</formula>
    </cfRule>
  </conditionalFormatting>
  <conditionalFormatting sqref="AFH3">
    <cfRule type="expression" dxfId="6348" priority="8295" stopIfTrue="1">
      <formula>WEEKDAY(AFH$1)=1</formula>
    </cfRule>
    <cfRule type="expression" dxfId="6347" priority="8296" stopIfTrue="1">
      <formula>WEEKDAY(AFH$1)=7</formula>
    </cfRule>
    <cfRule type="containsText" dxfId="6346" priority="8297" stopIfTrue="1" operator="containsText" text="Maladie">
      <formula>NOT(ISERROR(SEARCH("Maladie",AFH3)))</formula>
    </cfRule>
    <cfRule type="endsWith" dxfId="6345" priority="8298" stopIfTrue="1" operator="endsWith" text="AT">
      <formula>RIGHT(AFH3,LEN("AT"))="AT"</formula>
    </cfRule>
    <cfRule type="containsText" dxfId="6344" priority="8299" stopIfTrue="1" operator="containsText" text="Congés">
      <formula>NOT(ISERROR(SEARCH("Congés",AFH3)))</formula>
    </cfRule>
    <cfRule type="containsText" dxfId="6343" priority="8300" stopIfTrue="1" operator="containsText" text="RTT">
      <formula>NOT(ISERROR(SEARCH("RTT",AFH3)))</formula>
    </cfRule>
    <cfRule type="containsText" dxfId="6342" priority="8301" stopIfTrue="1" operator="containsText" text="FORMATION">
      <formula>NOT(ISERROR(SEARCH("FORMATION",AFH3)))</formula>
    </cfRule>
    <cfRule type="containsText" dxfId="6341" priority="8302" stopIfTrue="1" operator="containsText" text="REPOS">
      <formula>NOT(ISERROR(SEARCH("REPOS",AFH3)))</formula>
    </cfRule>
  </conditionalFormatting>
  <conditionalFormatting sqref="AFH3">
    <cfRule type="containsText" dxfId="6340" priority="8293" stopIfTrue="1" operator="containsText" text="RECUP DEBIT">
      <formula>NOT(ISERROR(SEARCH("RECUP DEBIT",AFH3)))</formula>
    </cfRule>
    <cfRule type="containsText" dxfId="6339" priority="8294" stopIfTrue="1" operator="containsText" text="Bonification">
      <formula>NOT(ISERROR(SEARCH("Bonification",AFH3)))</formula>
    </cfRule>
  </conditionalFormatting>
  <conditionalFormatting sqref="AFD3:AFH3">
    <cfRule type="expression" dxfId="6338" priority="8284" stopIfTrue="1">
      <formula>WEEKDAY(AFD$1)=1</formula>
    </cfRule>
    <cfRule type="expression" dxfId="6337" priority="8285" stopIfTrue="1">
      <formula>WEEKDAY(AFD$1)=7</formula>
    </cfRule>
    <cfRule type="containsText" dxfId="6336" priority="8286" stopIfTrue="1" operator="containsText" text="Maladie">
      <formula>NOT(ISERROR(SEARCH("Maladie",AFD3)))</formula>
    </cfRule>
    <cfRule type="endsWith" dxfId="6335" priority="8287" stopIfTrue="1" operator="endsWith" text="AT">
      <formula>RIGHT(AFD3,LEN("AT"))="AT"</formula>
    </cfRule>
    <cfRule type="containsText" dxfId="6334" priority="8288" stopIfTrue="1" operator="containsText" text="Congés">
      <formula>NOT(ISERROR(SEARCH("Congés",AFD3)))</formula>
    </cfRule>
    <cfRule type="containsText" dxfId="6333" priority="8289" stopIfTrue="1" operator="containsText" text="RTT">
      <formula>NOT(ISERROR(SEARCH("RTT",AFD3)))</formula>
    </cfRule>
    <cfRule type="containsText" dxfId="6332" priority="8290" stopIfTrue="1" operator="containsText" text="FORMATION">
      <formula>NOT(ISERROR(SEARCH("FORMATION",AFD3)))</formula>
    </cfRule>
    <cfRule type="containsText" dxfId="6331" priority="8291" stopIfTrue="1" operator="containsText" text="REPOS">
      <formula>NOT(ISERROR(SEARCH("REPOS",AFD3)))</formula>
    </cfRule>
  </conditionalFormatting>
  <conditionalFormatting sqref="AFD3:AFH3">
    <cfRule type="containsText" dxfId="6330" priority="8282" stopIfTrue="1" operator="containsText" text="RECUP DEBIT">
      <formula>NOT(ISERROR(SEARCH("RECUP DEBIT",AFD3)))</formula>
    </cfRule>
    <cfRule type="containsText" dxfId="6329" priority="8283" stopIfTrue="1" operator="containsText" text="Bonification">
      <formula>NOT(ISERROR(SEARCH("Bonification",AFD3)))</formula>
    </cfRule>
  </conditionalFormatting>
  <conditionalFormatting sqref="AFD3:AFH3">
    <cfRule type="containsText" dxfId="6328" priority="8280" stopIfTrue="1" operator="containsText" text="BONIFICATION">
      <formula>NOT(ISERROR(SEARCH("BONIFICATION",AFD3)))</formula>
    </cfRule>
    <cfRule type="containsText" dxfId="6327" priority="8281" stopIfTrue="1" operator="containsText" text="RECUP DEBIT">
      <formula>NOT(ISERROR(SEARCH("RECUP DEBIT",AFD3)))</formula>
    </cfRule>
  </conditionalFormatting>
  <conditionalFormatting sqref="AFD3:AFH3">
    <cfRule type="containsText" dxfId="6326" priority="8279" stopIfTrue="1" operator="containsText" text="ENFANT MALADE">
      <formula>NOT(ISERROR(SEARCH("ENFANT MALADE",AFD3)))</formula>
    </cfRule>
  </conditionalFormatting>
  <conditionalFormatting sqref="AFE3">
    <cfRule type="expression" dxfId="6325" priority="8271" stopIfTrue="1">
      <formula>WEEKDAY(AFE$1)=1</formula>
    </cfRule>
    <cfRule type="expression" dxfId="6324" priority="8272" stopIfTrue="1">
      <formula>WEEKDAY(AFE$1)=7</formula>
    </cfRule>
    <cfRule type="containsText" dxfId="6323" priority="8273" stopIfTrue="1" operator="containsText" text="Maladie">
      <formula>NOT(ISERROR(SEARCH("Maladie",AFE3)))</formula>
    </cfRule>
    <cfRule type="endsWith" dxfId="6322" priority="8274" stopIfTrue="1" operator="endsWith" text="AT">
      <formula>RIGHT(AFE3,LEN("AT"))="AT"</formula>
    </cfRule>
    <cfRule type="containsText" dxfId="6321" priority="8275" stopIfTrue="1" operator="containsText" text="Congés">
      <formula>NOT(ISERROR(SEARCH("Congés",AFE3)))</formula>
    </cfRule>
    <cfRule type="containsText" dxfId="6320" priority="8276" stopIfTrue="1" operator="containsText" text="RTT">
      <formula>NOT(ISERROR(SEARCH("RTT",AFE3)))</formula>
    </cfRule>
    <cfRule type="containsText" dxfId="6319" priority="8277" stopIfTrue="1" operator="containsText" text="FORMATION">
      <formula>NOT(ISERROR(SEARCH("FORMATION",AFE3)))</formula>
    </cfRule>
    <cfRule type="containsText" dxfId="6318" priority="8278" stopIfTrue="1" operator="containsText" text="REPOS">
      <formula>NOT(ISERROR(SEARCH("REPOS",AFE3)))</formula>
    </cfRule>
  </conditionalFormatting>
  <conditionalFormatting sqref="AFE3">
    <cfRule type="containsText" dxfId="6317" priority="8269" stopIfTrue="1" operator="containsText" text="RECUP DEBIT">
      <formula>NOT(ISERROR(SEARCH("RECUP DEBIT",AFE3)))</formula>
    </cfRule>
    <cfRule type="containsText" dxfId="6316" priority="8270" stopIfTrue="1" operator="containsText" text="Bonification">
      <formula>NOT(ISERROR(SEARCH("Bonification",AFE3)))</formula>
    </cfRule>
  </conditionalFormatting>
  <conditionalFormatting sqref="AFH3">
    <cfRule type="expression" dxfId="6315" priority="8261" stopIfTrue="1">
      <formula>WEEKDAY(AFH$1)=1</formula>
    </cfRule>
    <cfRule type="expression" dxfId="6314" priority="8262" stopIfTrue="1">
      <formula>WEEKDAY(AFH$1)=7</formula>
    </cfRule>
    <cfRule type="containsText" dxfId="6313" priority="8263" stopIfTrue="1" operator="containsText" text="Maladie">
      <formula>NOT(ISERROR(SEARCH("Maladie",AFH3)))</formula>
    </cfRule>
    <cfRule type="endsWith" dxfId="6312" priority="8264" stopIfTrue="1" operator="endsWith" text="AT">
      <formula>RIGHT(AFH3,LEN("AT"))="AT"</formula>
    </cfRule>
    <cfRule type="containsText" dxfId="6311" priority="8265" stopIfTrue="1" operator="containsText" text="Congés">
      <formula>NOT(ISERROR(SEARCH("Congés",AFH3)))</formula>
    </cfRule>
    <cfRule type="containsText" dxfId="6310" priority="8266" stopIfTrue="1" operator="containsText" text="RTT">
      <formula>NOT(ISERROR(SEARCH("RTT",AFH3)))</formula>
    </cfRule>
    <cfRule type="containsText" dxfId="6309" priority="8267" stopIfTrue="1" operator="containsText" text="FORMATION">
      <formula>NOT(ISERROR(SEARCH("FORMATION",AFH3)))</formula>
    </cfRule>
    <cfRule type="containsText" dxfId="6308" priority="8268" stopIfTrue="1" operator="containsText" text="REPOS">
      <formula>NOT(ISERROR(SEARCH("REPOS",AFH3)))</formula>
    </cfRule>
  </conditionalFormatting>
  <conditionalFormatting sqref="AFH3">
    <cfRule type="containsText" dxfId="6307" priority="8259" stopIfTrue="1" operator="containsText" text="RECUP DEBIT">
      <formula>NOT(ISERROR(SEARCH("RECUP DEBIT",AFH3)))</formula>
    </cfRule>
    <cfRule type="containsText" dxfId="6306" priority="8260" stopIfTrue="1" operator="containsText" text="Bonification">
      <formula>NOT(ISERROR(SEARCH("Bonification",AFH3)))</formula>
    </cfRule>
  </conditionalFormatting>
  <conditionalFormatting sqref="AFG3">
    <cfRule type="expression" dxfId="6305" priority="8251" stopIfTrue="1">
      <formula>WEEKDAY(AFG$1)=1</formula>
    </cfRule>
    <cfRule type="expression" dxfId="6304" priority="8252" stopIfTrue="1">
      <formula>WEEKDAY(AFG$1)=7</formula>
    </cfRule>
    <cfRule type="containsText" dxfId="6303" priority="8253" stopIfTrue="1" operator="containsText" text="Maladie">
      <formula>NOT(ISERROR(SEARCH("Maladie",AFG3)))</formula>
    </cfRule>
    <cfRule type="endsWith" dxfId="6302" priority="8254" stopIfTrue="1" operator="endsWith" text="AT">
      <formula>RIGHT(AFG3,LEN("AT"))="AT"</formula>
    </cfRule>
    <cfRule type="containsText" dxfId="6301" priority="8255" stopIfTrue="1" operator="containsText" text="Congés">
      <formula>NOT(ISERROR(SEARCH("Congés",AFG3)))</formula>
    </cfRule>
    <cfRule type="containsText" dxfId="6300" priority="8256" stopIfTrue="1" operator="containsText" text="RTT">
      <formula>NOT(ISERROR(SEARCH("RTT",AFG3)))</formula>
    </cfRule>
    <cfRule type="containsText" dxfId="6299" priority="8257" stopIfTrue="1" operator="containsText" text="FORMATION">
      <formula>NOT(ISERROR(SEARCH("FORMATION",AFG3)))</formula>
    </cfRule>
    <cfRule type="containsText" dxfId="6298" priority="8258" stopIfTrue="1" operator="containsText" text="REPOS">
      <formula>NOT(ISERROR(SEARCH("REPOS",AFG3)))</formula>
    </cfRule>
  </conditionalFormatting>
  <conditionalFormatting sqref="AFG3">
    <cfRule type="containsText" dxfId="6297" priority="8249" stopIfTrue="1" operator="containsText" text="RECUP DEBIT">
      <formula>NOT(ISERROR(SEARCH("RECUP DEBIT",AFG3)))</formula>
    </cfRule>
    <cfRule type="containsText" dxfId="6296" priority="8250" stopIfTrue="1" operator="containsText" text="Bonification">
      <formula>NOT(ISERROR(SEARCH("Bonification",AFG3)))</formula>
    </cfRule>
  </conditionalFormatting>
  <conditionalFormatting sqref="AFB3">
    <cfRule type="expression" dxfId="6295" priority="8241" stopIfTrue="1">
      <formula>WEEKDAY(AFB$1)=1</formula>
    </cfRule>
    <cfRule type="expression" dxfId="6294" priority="8242" stopIfTrue="1">
      <formula>WEEKDAY(AFB$1)=7</formula>
    </cfRule>
    <cfRule type="containsText" dxfId="6293" priority="8243" stopIfTrue="1" operator="containsText" text="Maladie">
      <formula>NOT(ISERROR(SEARCH("Maladie",AFB3)))</formula>
    </cfRule>
    <cfRule type="endsWith" dxfId="6292" priority="8244" stopIfTrue="1" operator="endsWith" text="AT">
      <formula>RIGHT(AFB3,LEN("AT"))="AT"</formula>
    </cfRule>
    <cfRule type="containsText" dxfId="6291" priority="8245" stopIfTrue="1" operator="containsText" text="Congés">
      <formula>NOT(ISERROR(SEARCH("Congés",AFB3)))</formula>
    </cfRule>
    <cfRule type="containsText" dxfId="6290" priority="8246" stopIfTrue="1" operator="containsText" text="RTT">
      <formula>NOT(ISERROR(SEARCH("RTT",AFB3)))</formula>
    </cfRule>
    <cfRule type="containsText" dxfId="6289" priority="8247" stopIfTrue="1" operator="containsText" text="FORMATION">
      <formula>NOT(ISERROR(SEARCH("FORMATION",AFB3)))</formula>
    </cfRule>
    <cfRule type="containsText" dxfId="6288" priority="8248" stopIfTrue="1" operator="containsText" text="REPOS">
      <formula>NOT(ISERROR(SEARCH("REPOS",AFB3)))</formula>
    </cfRule>
  </conditionalFormatting>
  <conditionalFormatting sqref="AFB3">
    <cfRule type="containsText" dxfId="6287" priority="8239" stopIfTrue="1" operator="containsText" text="RECUP DEBIT">
      <formula>NOT(ISERROR(SEARCH("RECUP DEBIT",AFB3)))</formula>
    </cfRule>
    <cfRule type="containsText" dxfId="6286" priority="8240" stopIfTrue="1" operator="containsText" text="Bonification">
      <formula>NOT(ISERROR(SEARCH("Bonification",AFB3)))</formula>
    </cfRule>
  </conditionalFormatting>
  <conditionalFormatting sqref="AFB3">
    <cfRule type="containsText" dxfId="6285" priority="8237" stopIfTrue="1" operator="containsText" text="BONIFICATION">
      <formula>NOT(ISERROR(SEARCH("BONIFICATION",AFB3)))</formula>
    </cfRule>
    <cfRule type="containsText" dxfId="6284" priority="8238" stopIfTrue="1" operator="containsText" text="RECUP DEBIT">
      <formula>NOT(ISERROR(SEARCH("RECUP DEBIT",AFB3)))</formula>
    </cfRule>
  </conditionalFormatting>
  <conditionalFormatting sqref="AFB3">
    <cfRule type="containsText" dxfId="6283" priority="8236" stopIfTrue="1" operator="containsText" text="ENFANT MALADE">
      <formula>NOT(ISERROR(SEARCH("ENFANT MALADE",AFB3)))</formula>
    </cfRule>
  </conditionalFormatting>
  <conditionalFormatting sqref="AFB3">
    <cfRule type="containsText" dxfId="6282" priority="8234" stopIfTrue="1" operator="containsText" text="RECUP DEBIT">
      <formula>NOT(ISERROR(SEARCH("RECUP DEBIT",AFB3)))</formula>
    </cfRule>
    <cfRule type="containsText" dxfId="6281" priority="8235" stopIfTrue="1" operator="containsText" text="Bonification">
      <formula>NOT(ISERROR(SEARCH("Bonification",AFB3)))</formula>
    </cfRule>
  </conditionalFormatting>
  <conditionalFormatting sqref="AFB3">
    <cfRule type="expression" dxfId="6280" priority="8226" stopIfTrue="1">
      <formula>WEEKDAY(AEU$1)=1</formula>
    </cfRule>
    <cfRule type="expression" dxfId="6279" priority="8227" stopIfTrue="1">
      <formula>WEEKDAY(AEU$1)=7</formula>
    </cfRule>
    <cfRule type="containsText" dxfId="6278" priority="8228" stopIfTrue="1" operator="containsText" text="Maladie">
      <formula>NOT(ISERROR(SEARCH("Maladie",AFB3)))</formula>
    </cfRule>
    <cfRule type="endsWith" dxfId="6277" priority="8229" stopIfTrue="1" operator="endsWith" text="AT">
      <formula>RIGHT(AFB3,LEN("AT"))="AT"</formula>
    </cfRule>
    <cfRule type="containsText" dxfId="6276" priority="8230" stopIfTrue="1" operator="containsText" text="Congés">
      <formula>NOT(ISERROR(SEARCH("Congés",AFB3)))</formula>
    </cfRule>
    <cfRule type="containsText" dxfId="6275" priority="8231" stopIfTrue="1" operator="containsText" text="RTT">
      <formula>NOT(ISERROR(SEARCH("RTT",AFB3)))</formula>
    </cfRule>
    <cfRule type="containsText" dxfId="6274" priority="8232" stopIfTrue="1" operator="containsText" text="REPOS">
      <formula>NOT(ISERROR(SEARCH("REPOS",AFB3)))</formula>
    </cfRule>
    <cfRule type="containsText" dxfId="6273" priority="8233" stopIfTrue="1" operator="containsText" text="FORMATION">
      <formula>NOT(ISERROR(SEARCH("FORMATION",AFB3)))</formula>
    </cfRule>
  </conditionalFormatting>
  <conditionalFormatting sqref="AFC3">
    <cfRule type="expression" dxfId="6272" priority="8217" stopIfTrue="1">
      <formula>WEEKDAY(AFC$1)=1</formula>
    </cfRule>
    <cfRule type="expression" dxfId="6271" priority="8218" stopIfTrue="1">
      <formula>WEEKDAY(AFC$1)=7</formula>
    </cfRule>
    <cfRule type="containsText" dxfId="6270" priority="8219" stopIfTrue="1" operator="containsText" text="Maladie">
      <formula>NOT(ISERROR(SEARCH("Maladie",AFC3)))</formula>
    </cfRule>
    <cfRule type="endsWith" dxfId="6269" priority="8220" stopIfTrue="1" operator="endsWith" text="AT">
      <formula>RIGHT(AFC3,LEN("AT"))="AT"</formula>
    </cfRule>
    <cfRule type="containsText" dxfId="6268" priority="8221" stopIfTrue="1" operator="containsText" text="Congés">
      <formula>NOT(ISERROR(SEARCH("Congés",AFC3)))</formula>
    </cfRule>
    <cfRule type="containsText" dxfId="6267" priority="8222" stopIfTrue="1" operator="containsText" text="RTT">
      <formula>NOT(ISERROR(SEARCH("RTT",AFC3)))</formula>
    </cfRule>
    <cfRule type="containsText" dxfId="6266" priority="8223" stopIfTrue="1" operator="containsText" text="FORMATION">
      <formula>NOT(ISERROR(SEARCH("FORMATION",AFC3)))</formula>
    </cfRule>
    <cfRule type="containsText" dxfId="6265" priority="8224" stopIfTrue="1" operator="containsText" text="REPOS">
      <formula>NOT(ISERROR(SEARCH("REPOS",AFC3)))</formula>
    </cfRule>
  </conditionalFormatting>
  <conditionalFormatting sqref="AFC3">
    <cfRule type="containsText" dxfId="6264" priority="8215" stopIfTrue="1" operator="containsText" text="RECUP DEBIT">
      <formula>NOT(ISERROR(SEARCH("RECUP DEBIT",AFC3)))</formula>
    </cfRule>
    <cfRule type="containsText" dxfId="6263" priority="8216" stopIfTrue="1" operator="containsText" text="Bonification">
      <formula>NOT(ISERROR(SEARCH("Bonification",AFC3)))</formula>
    </cfRule>
  </conditionalFormatting>
  <conditionalFormatting sqref="AFC3">
    <cfRule type="containsText" dxfId="6262" priority="8213" stopIfTrue="1" operator="containsText" text="BONIFICATION">
      <formula>NOT(ISERROR(SEARCH("BONIFICATION",AFC3)))</formula>
    </cfRule>
    <cfRule type="containsText" dxfId="6261" priority="8214" stopIfTrue="1" operator="containsText" text="RECUP DEBIT">
      <formula>NOT(ISERROR(SEARCH("RECUP DEBIT",AFC3)))</formula>
    </cfRule>
  </conditionalFormatting>
  <conditionalFormatting sqref="AFC3">
    <cfRule type="containsText" dxfId="6260" priority="8212" stopIfTrue="1" operator="containsText" text="ENFANT MALADE">
      <formula>NOT(ISERROR(SEARCH("ENFANT MALADE",AFC3)))</formula>
    </cfRule>
  </conditionalFormatting>
  <conditionalFormatting sqref="AFC3">
    <cfRule type="containsText" dxfId="6259" priority="8210" stopIfTrue="1" operator="containsText" text="RECUP DEBIT">
      <formula>NOT(ISERROR(SEARCH("RECUP DEBIT",AFC3)))</formula>
    </cfRule>
    <cfRule type="containsText" dxfId="6258" priority="8211" stopIfTrue="1" operator="containsText" text="Bonification">
      <formula>NOT(ISERROR(SEARCH("Bonification",AFC3)))</formula>
    </cfRule>
  </conditionalFormatting>
  <conditionalFormatting sqref="AFC3">
    <cfRule type="expression" dxfId="6257" priority="8202" stopIfTrue="1">
      <formula>WEEKDAY(AEV$1)=1</formula>
    </cfRule>
    <cfRule type="expression" dxfId="6256" priority="8203" stopIfTrue="1">
      <formula>WEEKDAY(AEV$1)=7</formula>
    </cfRule>
    <cfRule type="containsText" dxfId="6255" priority="8204" stopIfTrue="1" operator="containsText" text="Maladie">
      <formula>NOT(ISERROR(SEARCH("Maladie",AFC3)))</formula>
    </cfRule>
    <cfRule type="endsWith" dxfId="6254" priority="8205" stopIfTrue="1" operator="endsWith" text="AT">
      <formula>RIGHT(AFC3,LEN("AT"))="AT"</formula>
    </cfRule>
    <cfRule type="containsText" dxfId="6253" priority="8206" stopIfTrue="1" operator="containsText" text="Congés">
      <formula>NOT(ISERROR(SEARCH("Congés",AFC3)))</formula>
    </cfRule>
    <cfRule type="containsText" dxfId="6252" priority="8207" stopIfTrue="1" operator="containsText" text="RTT">
      <formula>NOT(ISERROR(SEARCH("RTT",AFC3)))</formula>
    </cfRule>
    <cfRule type="containsText" dxfId="6251" priority="8208" stopIfTrue="1" operator="containsText" text="REPOS">
      <formula>NOT(ISERROR(SEARCH("REPOS",AFC3)))</formula>
    </cfRule>
    <cfRule type="containsText" dxfId="6250" priority="8209" stopIfTrue="1" operator="containsText" text="FORMATION">
      <formula>NOT(ISERROR(SEARCH("FORMATION",AFC3)))</formula>
    </cfRule>
  </conditionalFormatting>
  <conditionalFormatting sqref="AFL3:AFO3">
    <cfRule type="expression" dxfId="6249" priority="8193" stopIfTrue="1">
      <formula>WEEKDAY(AFL$1)=1</formula>
    </cfRule>
    <cfRule type="expression" dxfId="6248" priority="8194" stopIfTrue="1">
      <formula>WEEKDAY(AFL$1)=7</formula>
    </cfRule>
    <cfRule type="containsText" dxfId="6247" priority="8195" stopIfTrue="1" operator="containsText" text="Maladie">
      <formula>NOT(ISERROR(SEARCH("Maladie",AFL3)))</formula>
    </cfRule>
    <cfRule type="endsWith" dxfId="6246" priority="8196" stopIfTrue="1" operator="endsWith" text="AT">
      <formula>RIGHT(AFL3,LEN("AT"))="AT"</formula>
    </cfRule>
    <cfRule type="containsText" dxfId="6245" priority="8197" stopIfTrue="1" operator="containsText" text="Congés">
      <formula>NOT(ISERROR(SEARCH("Congés",AFL3)))</formula>
    </cfRule>
    <cfRule type="containsText" dxfId="6244" priority="8198" stopIfTrue="1" operator="containsText" text="RTT">
      <formula>NOT(ISERROR(SEARCH("RTT",AFL3)))</formula>
    </cfRule>
    <cfRule type="containsText" dxfId="6243" priority="8199" stopIfTrue="1" operator="containsText" text="FORMATION">
      <formula>NOT(ISERROR(SEARCH("FORMATION",AFL3)))</formula>
    </cfRule>
    <cfRule type="containsText" dxfId="6242" priority="8200" stopIfTrue="1" operator="containsText" text="REPOS">
      <formula>NOT(ISERROR(SEARCH("REPOS",AFL3)))</formula>
    </cfRule>
  </conditionalFormatting>
  <conditionalFormatting sqref="AFL3:AFO3">
    <cfRule type="containsText" dxfId="6241" priority="8191" stopIfTrue="1" operator="containsText" text="RECUP DEBIT">
      <formula>NOT(ISERROR(SEARCH("RECUP DEBIT",AFL3)))</formula>
    </cfRule>
    <cfRule type="containsText" dxfId="6240" priority="8192" stopIfTrue="1" operator="containsText" text="Bonification">
      <formula>NOT(ISERROR(SEARCH("Bonification",AFL3)))</formula>
    </cfRule>
  </conditionalFormatting>
  <conditionalFormatting sqref="AFL3:AFO3">
    <cfRule type="containsText" dxfId="6239" priority="8189" stopIfTrue="1" operator="containsText" text="BONIFICATION">
      <formula>NOT(ISERROR(SEARCH("BONIFICATION",AFL3)))</formula>
    </cfRule>
    <cfRule type="containsText" dxfId="6238" priority="8190" stopIfTrue="1" operator="containsText" text="RECUP DEBIT">
      <formula>NOT(ISERROR(SEARCH("RECUP DEBIT",AFL3)))</formula>
    </cfRule>
  </conditionalFormatting>
  <conditionalFormatting sqref="AFL3:AFO3">
    <cfRule type="containsText" dxfId="6237" priority="8188" stopIfTrue="1" operator="containsText" text="ENFANT MALADE">
      <formula>NOT(ISERROR(SEARCH("ENFANT MALADE",AFL3)))</formula>
    </cfRule>
  </conditionalFormatting>
  <conditionalFormatting sqref="AFL3">
    <cfRule type="expression" dxfId="6236" priority="8180" stopIfTrue="1">
      <formula>WEEKDAY(AFL$1)=1</formula>
    </cfRule>
    <cfRule type="expression" dxfId="6235" priority="8181" stopIfTrue="1">
      <formula>WEEKDAY(AFL$1)=7</formula>
    </cfRule>
    <cfRule type="containsText" dxfId="6234" priority="8182" stopIfTrue="1" operator="containsText" text="Maladie">
      <formula>NOT(ISERROR(SEARCH("Maladie",AFL3)))</formula>
    </cfRule>
    <cfRule type="endsWith" dxfId="6233" priority="8183" stopIfTrue="1" operator="endsWith" text="AT">
      <formula>RIGHT(AFL3,LEN("AT"))="AT"</formula>
    </cfRule>
    <cfRule type="containsText" dxfId="6232" priority="8184" stopIfTrue="1" operator="containsText" text="Congés">
      <formula>NOT(ISERROR(SEARCH("Congés",AFL3)))</formula>
    </cfRule>
    <cfRule type="containsText" dxfId="6231" priority="8185" stopIfTrue="1" operator="containsText" text="RTT">
      <formula>NOT(ISERROR(SEARCH("RTT",AFL3)))</formula>
    </cfRule>
    <cfRule type="containsText" dxfId="6230" priority="8186" stopIfTrue="1" operator="containsText" text="FORMATION">
      <formula>NOT(ISERROR(SEARCH("FORMATION",AFL3)))</formula>
    </cfRule>
    <cfRule type="containsText" dxfId="6229" priority="8187" stopIfTrue="1" operator="containsText" text="REPOS">
      <formula>NOT(ISERROR(SEARCH("REPOS",AFL3)))</formula>
    </cfRule>
  </conditionalFormatting>
  <conditionalFormatting sqref="AFL3">
    <cfRule type="containsText" dxfId="6228" priority="8178" stopIfTrue="1" operator="containsText" text="RECUP DEBIT">
      <formula>NOT(ISERROR(SEARCH("RECUP DEBIT",AFL3)))</formula>
    </cfRule>
    <cfRule type="containsText" dxfId="6227" priority="8179" stopIfTrue="1" operator="containsText" text="Bonification">
      <formula>NOT(ISERROR(SEARCH("Bonification",AFL3)))</formula>
    </cfRule>
  </conditionalFormatting>
  <conditionalFormatting sqref="AFO3">
    <cfRule type="expression" dxfId="6226" priority="8170" stopIfTrue="1">
      <formula>WEEKDAY(AFO$1)=1</formula>
    </cfRule>
    <cfRule type="expression" dxfId="6225" priority="8171" stopIfTrue="1">
      <formula>WEEKDAY(AFO$1)=7</formula>
    </cfRule>
    <cfRule type="containsText" dxfId="6224" priority="8172" stopIfTrue="1" operator="containsText" text="Maladie">
      <formula>NOT(ISERROR(SEARCH("Maladie",AFO3)))</formula>
    </cfRule>
    <cfRule type="endsWith" dxfId="6223" priority="8173" stopIfTrue="1" operator="endsWith" text="AT">
      <formula>RIGHT(AFO3,LEN("AT"))="AT"</formula>
    </cfRule>
    <cfRule type="containsText" dxfId="6222" priority="8174" stopIfTrue="1" operator="containsText" text="Congés">
      <formula>NOT(ISERROR(SEARCH("Congés",AFO3)))</formula>
    </cfRule>
    <cfRule type="containsText" dxfId="6221" priority="8175" stopIfTrue="1" operator="containsText" text="RTT">
      <formula>NOT(ISERROR(SEARCH("RTT",AFO3)))</formula>
    </cfRule>
    <cfRule type="containsText" dxfId="6220" priority="8176" stopIfTrue="1" operator="containsText" text="FORMATION">
      <formula>NOT(ISERROR(SEARCH("FORMATION",AFO3)))</formula>
    </cfRule>
    <cfRule type="containsText" dxfId="6219" priority="8177" stopIfTrue="1" operator="containsText" text="REPOS">
      <formula>NOT(ISERROR(SEARCH("REPOS",AFO3)))</formula>
    </cfRule>
  </conditionalFormatting>
  <conditionalFormatting sqref="AFO3">
    <cfRule type="containsText" dxfId="6218" priority="8168" stopIfTrue="1" operator="containsText" text="RECUP DEBIT">
      <formula>NOT(ISERROR(SEARCH("RECUP DEBIT",AFO3)))</formula>
    </cfRule>
    <cfRule type="containsText" dxfId="6217" priority="8169" stopIfTrue="1" operator="containsText" text="Bonification">
      <formula>NOT(ISERROR(SEARCH("Bonification",AFO3)))</formula>
    </cfRule>
  </conditionalFormatting>
  <conditionalFormatting sqref="AFL3:AFO3">
    <cfRule type="expression" dxfId="6216" priority="8159" stopIfTrue="1">
      <formula>WEEKDAY(AFL$1)=1</formula>
    </cfRule>
    <cfRule type="expression" dxfId="6215" priority="8160" stopIfTrue="1">
      <formula>WEEKDAY(AFL$1)=7</formula>
    </cfRule>
    <cfRule type="containsText" dxfId="6214" priority="8161" stopIfTrue="1" operator="containsText" text="Maladie">
      <formula>NOT(ISERROR(SEARCH("Maladie",AFL3)))</formula>
    </cfRule>
    <cfRule type="endsWith" dxfId="6213" priority="8162" stopIfTrue="1" operator="endsWith" text="AT">
      <formula>RIGHT(AFL3,LEN("AT"))="AT"</formula>
    </cfRule>
    <cfRule type="containsText" dxfId="6212" priority="8163" stopIfTrue="1" operator="containsText" text="Congés">
      <formula>NOT(ISERROR(SEARCH("Congés",AFL3)))</formula>
    </cfRule>
    <cfRule type="containsText" dxfId="6211" priority="8164" stopIfTrue="1" operator="containsText" text="RTT">
      <formula>NOT(ISERROR(SEARCH("RTT",AFL3)))</formula>
    </cfRule>
    <cfRule type="containsText" dxfId="6210" priority="8165" stopIfTrue="1" operator="containsText" text="FORMATION">
      <formula>NOT(ISERROR(SEARCH("FORMATION",AFL3)))</formula>
    </cfRule>
    <cfRule type="containsText" dxfId="6209" priority="8166" stopIfTrue="1" operator="containsText" text="REPOS">
      <formula>NOT(ISERROR(SEARCH("REPOS",AFL3)))</formula>
    </cfRule>
  </conditionalFormatting>
  <conditionalFormatting sqref="AFL3:AFO3">
    <cfRule type="containsText" dxfId="6208" priority="8157" stopIfTrue="1" operator="containsText" text="RECUP DEBIT">
      <formula>NOT(ISERROR(SEARCH("RECUP DEBIT",AFL3)))</formula>
    </cfRule>
    <cfRule type="containsText" dxfId="6207" priority="8158" stopIfTrue="1" operator="containsText" text="Bonification">
      <formula>NOT(ISERROR(SEARCH("Bonification",AFL3)))</formula>
    </cfRule>
  </conditionalFormatting>
  <conditionalFormatting sqref="AFL3:AFO3">
    <cfRule type="containsText" dxfId="6206" priority="8155" stopIfTrue="1" operator="containsText" text="BONIFICATION">
      <formula>NOT(ISERROR(SEARCH("BONIFICATION",AFL3)))</formula>
    </cfRule>
    <cfRule type="containsText" dxfId="6205" priority="8156" stopIfTrue="1" operator="containsText" text="RECUP DEBIT">
      <formula>NOT(ISERROR(SEARCH("RECUP DEBIT",AFL3)))</formula>
    </cfRule>
  </conditionalFormatting>
  <conditionalFormatting sqref="AFL3:AFO3">
    <cfRule type="containsText" dxfId="6204" priority="8154" stopIfTrue="1" operator="containsText" text="ENFANT MALADE">
      <formula>NOT(ISERROR(SEARCH("ENFANT MALADE",AFL3)))</formula>
    </cfRule>
  </conditionalFormatting>
  <conditionalFormatting sqref="AFL3">
    <cfRule type="expression" dxfId="6203" priority="8146" stopIfTrue="1">
      <formula>WEEKDAY(AFL$1)=1</formula>
    </cfRule>
    <cfRule type="expression" dxfId="6202" priority="8147" stopIfTrue="1">
      <formula>WEEKDAY(AFL$1)=7</formula>
    </cfRule>
    <cfRule type="containsText" dxfId="6201" priority="8148" stopIfTrue="1" operator="containsText" text="Maladie">
      <formula>NOT(ISERROR(SEARCH("Maladie",AFL3)))</formula>
    </cfRule>
    <cfRule type="endsWith" dxfId="6200" priority="8149" stopIfTrue="1" operator="endsWith" text="AT">
      <formula>RIGHT(AFL3,LEN("AT"))="AT"</formula>
    </cfRule>
    <cfRule type="containsText" dxfId="6199" priority="8150" stopIfTrue="1" operator="containsText" text="Congés">
      <formula>NOT(ISERROR(SEARCH("Congés",AFL3)))</formula>
    </cfRule>
    <cfRule type="containsText" dxfId="6198" priority="8151" stopIfTrue="1" operator="containsText" text="RTT">
      <formula>NOT(ISERROR(SEARCH("RTT",AFL3)))</formula>
    </cfRule>
    <cfRule type="containsText" dxfId="6197" priority="8152" stopIfTrue="1" operator="containsText" text="FORMATION">
      <formula>NOT(ISERROR(SEARCH("FORMATION",AFL3)))</formula>
    </cfRule>
    <cfRule type="containsText" dxfId="6196" priority="8153" stopIfTrue="1" operator="containsText" text="REPOS">
      <formula>NOT(ISERROR(SEARCH("REPOS",AFL3)))</formula>
    </cfRule>
  </conditionalFormatting>
  <conditionalFormatting sqref="AFL3">
    <cfRule type="containsText" dxfId="6195" priority="8144" stopIfTrue="1" operator="containsText" text="RECUP DEBIT">
      <formula>NOT(ISERROR(SEARCH("RECUP DEBIT",AFL3)))</formula>
    </cfRule>
    <cfRule type="containsText" dxfId="6194" priority="8145" stopIfTrue="1" operator="containsText" text="Bonification">
      <formula>NOT(ISERROR(SEARCH("Bonification",AFL3)))</formula>
    </cfRule>
  </conditionalFormatting>
  <conditionalFormatting sqref="AFO3">
    <cfRule type="expression" dxfId="6193" priority="8136" stopIfTrue="1">
      <formula>WEEKDAY(AFO$1)=1</formula>
    </cfRule>
    <cfRule type="expression" dxfId="6192" priority="8137" stopIfTrue="1">
      <formula>WEEKDAY(AFO$1)=7</formula>
    </cfRule>
    <cfRule type="containsText" dxfId="6191" priority="8138" stopIfTrue="1" operator="containsText" text="Maladie">
      <formula>NOT(ISERROR(SEARCH("Maladie",AFO3)))</formula>
    </cfRule>
    <cfRule type="endsWith" dxfId="6190" priority="8139" stopIfTrue="1" operator="endsWith" text="AT">
      <formula>RIGHT(AFO3,LEN("AT"))="AT"</formula>
    </cfRule>
    <cfRule type="containsText" dxfId="6189" priority="8140" stopIfTrue="1" operator="containsText" text="Congés">
      <formula>NOT(ISERROR(SEARCH("Congés",AFO3)))</formula>
    </cfRule>
    <cfRule type="containsText" dxfId="6188" priority="8141" stopIfTrue="1" operator="containsText" text="RTT">
      <formula>NOT(ISERROR(SEARCH("RTT",AFO3)))</formula>
    </cfRule>
    <cfRule type="containsText" dxfId="6187" priority="8142" stopIfTrue="1" operator="containsText" text="FORMATION">
      <formula>NOT(ISERROR(SEARCH("FORMATION",AFO3)))</formula>
    </cfRule>
    <cfRule type="containsText" dxfId="6186" priority="8143" stopIfTrue="1" operator="containsText" text="REPOS">
      <formula>NOT(ISERROR(SEARCH("REPOS",AFO3)))</formula>
    </cfRule>
  </conditionalFormatting>
  <conditionalFormatting sqref="AFO3">
    <cfRule type="containsText" dxfId="6185" priority="8134" stopIfTrue="1" operator="containsText" text="RECUP DEBIT">
      <formula>NOT(ISERROR(SEARCH("RECUP DEBIT",AFO3)))</formula>
    </cfRule>
    <cfRule type="containsText" dxfId="6184" priority="8135" stopIfTrue="1" operator="containsText" text="Bonification">
      <formula>NOT(ISERROR(SEARCH("Bonification",AFO3)))</formula>
    </cfRule>
  </conditionalFormatting>
  <conditionalFormatting sqref="AFN3">
    <cfRule type="expression" dxfId="6183" priority="8126" stopIfTrue="1">
      <formula>WEEKDAY(AFN$1)=1</formula>
    </cfRule>
    <cfRule type="expression" dxfId="6182" priority="8127" stopIfTrue="1">
      <formula>WEEKDAY(AFN$1)=7</formula>
    </cfRule>
    <cfRule type="containsText" dxfId="6181" priority="8128" stopIfTrue="1" operator="containsText" text="Maladie">
      <formula>NOT(ISERROR(SEARCH("Maladie",AFN3)))</formula>
    </cfRule>
    <cfRule type="endsWith" dxfId="6180" priority="8129" stopIfTrue="1" operator="endsWith" text="AT">
      <formula>RIGHT(AFN3,LEN("AT"))="AT"</formula>
    </cfRule>
    <cfRule type="containsText" dxfId="6179" priority="8130" stopIfTrue="1" operator="containsText" text="Congés">
      <formula>NOT(ISERROR(SEARCH("Congés",AFN3)))</formula>
    </cfRule>
    <cfRule type="containsText" dxfId="6178" priority="8131" stopIfTrue="1" operator="containsText" text="RTT">
      <formula>NOT(ISERROR(SEARCH("RTT",AFN3)))</formula>
    </cfRule>
    <cfRule type="containsText" dxfId="6177" priority="8132" stopIfTrue="1" operator="containsText" text="FORMATION">
      <formula>NOT(ISERROR(SEARCH("FORMATION",AFN3)))</formula>
    </cfRule>
    <cfRule type="containsText" dxfId="6176" priority="8133" stopIfTrue="1" operator="containsText" text="REPOS">
      <formula>NOT(ISERROR(SEARCH("REPOS",AFN3)))</formula>
    </cfRule>
  </conditionalFormatting>
  <conditionalFormatting sqref="AFN3">
    <cfRule type="containsText" dxfId="6175" priority="8124" stopIfTrue="1" operator="containsText" text="RECUP DEBIT">
      <formula>NOT(ISERROR(SEARCH("RECUP DEBIT",AFN3)))</formula>
    </cfRule>
    <cfRule type="containsText" dxfId="6174" priority="8125" stopIfTrue="1" operator="containsText" text="Bonification">
      <formula>NOT(ISERROR(SEARCH("Bonification",AFN3)))</formula>
    </cfRule>
  </conditionalFormatting>
  <conditionalFormatting sqref="AFR3:AFV3">
    <cfRule type="expression" dxfId="6173" priority="8116" stopIfTrue="1">
      <formula>WEEKDAY(AFR$1)=1</formula>
    </cfRule>
    <cfRule type="expression" dxfId="6172" priority="8117" stopIfTrue="1">
      <formula>WEEKDAY(AFR$1)=7</formula>
    </cfRule>
    <cfRule type="containsText" dxfId="6171" priority="8118" stopIfTrue="1" operator="containsText" text="Maladie">
      <formula>NOT(ISERROR(SEARCH("Maladie",AFR3)))</formula>
    </cfRule>
    <cfRule type="endsWith" dxfId="6170" priority="8119" stopIfTrue="1" operator="endsWith" text="AT">
      <formula>RIGHT(AFR3,LEN("AT"))="AT"</formula>
    </cfRule>
    <cfRule type="containsText" dxfId="6169" priority="8120" stopIfTrue="1" operator="containsText" text="Congés">
      <formula>NOT(ISERROR(SEARCH("Congés",AFR3)))</formula>
    </cfRule>
    <cfRule type="containsText" dxfId="6168" priority="8121" stopIfTrue="1" operator="containsText" text="RTT">
      <formula>NOT(ISERROR(SEARCH("RTT",AFR3)))</formula>
    </cfRule>
    <cfRule type="containsText" dxfId="6167" priority="8122" stopIfTrue="1" operator="containsText" text="FORMATION">
      <formula>NOT(ISERROR(SEARCH("FORMATION",AFR3)))</formula>
    </cfRule>
    <cfRule type="containsText" dxfId="6166" priority="8123" stopIfTrue="1" operator="containsText" text="REPOS">
      <formula>NOT(ISERROR(SEARCH("REPOS",AFR3)))</formula>
    </cfRule>
  </conditionalFormatting>
  <conditionalFormatting sqref="AFR3:AFV3">
    <cfRule type="containsText" dxfId="6165" priority="8114" stopIfTrue="1" operator="containsText" text="RECUP DEBIT">
      <formula>NOT(ISERROR(SEARCH("RECUP DEBIT",AFR3)))</formula>
    </cfRule>
    <cfRule type="containsText" dxfId="6164" priority="8115" stopIfTrue="1" operator="containsText" text="Bonification">
      <formula>NOT(ISERROR(SEARCH("Bonification",AFR3)))</formula>
    </cfRule>
  </conditionalFormatting>
  <conditionalFormatting sqref="AFR3:AFV3">
    <cfRule type="containsText" dxfId="6163" priority="8112" stopIfTrue="1" operator="containsText" text="BONIFICATION">
      <formula>NOT(ISERROR(SEARCH("BONIFICATION",AFR3)))</formula>
    </cfRule>
    <cfRule type="containsText" dxfId="6162" priority="8113" stopIfTrue="1" operator="containsText" text="RECUP DEBIT">
      <formula>NOT(ISERROR(SEARCH("RECUP DEBIT",AFR3)))</formula>
    </cfRule>
  </conditionalFormatting>
  <conditionalFormatting sqref="AFR3:AFV3">
    <cfRule type="containsText" dxfId="6161" priority="8111" stopIfTrue="1" operator="containsText" text="ENFANT MALADE">
      <formula>NOT(ISERROR(SEARCH("ENFANT MALADE",AFR3)))</formula>
    </cfRule>
  </conditionalFormatting>
  <conditionalFormatting sqref="AFS3">
    <cfRule type="expression" dxfId="6160" priority="8103" stopIfTrue="1">
      <formula>WEEKDAY(AFS$1)=1</formula>
    </cfRule>
    <cfRule type="expression" dxfId="6159" priority="8104" stopIfTrue="1">
      <formula>WEEKDAY(AFS$1)=7</formula>
    </cfRule>
    <cfRule type="containsText" dxfId="6158" priority="8105" stopIfTrue="1" operator="containsText" text="Maladie">
      <formula>NOT(ISERROR(SEARCH("Maladie",AFS3)))</formula>
    </cfRule>
    <cfRule type="endsWith" dxfId="6157" priority="8106" stopIfTrue="1" operator="endsWith" text="AT">
      <formula>RIGHT(AFS3,LEN("AT"))="AT"</formula>
    </cfRule>
    <cfRule type="containsText" dxfId="6156" priority="8107" stopIfTrue="1" operator="containsText" text="Congés">
      <formula>NOT(ISERROR(SEARCH("Congés",AFS3)))</formula>
    </cfRule>
    <cfRule type="containsText" dxfId="6155" priority="8108" stopIfTrue="1" operator="containsText" text="RTT">
      <formula>NOT(ISERROR(SEARCH("RTT",AFS3)))</formula>
    </cfRule>
    <cfRule type="containsText" dxfId="6154" priority="8109" stopIfTrue="1" operator="containsText" text="FORMATION">
      <formula>NOT(ISERROR(SEARCH("FORMATION",AFS3)))</formula>
    </cfRule>
    <cfRule type="containsText" dxfId="6153" priority="8110" stopIfTrue="1" operator="containsText" text="REPOS">
      <formula>NOT(ISERROR(SEARCH("REPOS",AFS3)))</formula>
    </cfRule>
  </conditionalFormatting>
  <conditionalFormatting sqref="AFS3">
    <cfRule type="containsText" dxfId="6152" priority="8101" stopIfTrue="1" operator="containsText" text="RECUP DEBIT">
      <formula>NOT(ISERROR(SEARCH("RECUP DEBIT",AFS3)))</formula>
    </cfRule>
    <cfRule type="containsText" dxfId="6151" priority="8102" stopIfTrue="1" operator="containsText" text="Bonification">
      <formula>NOT(ISERROR(SEARCH("Bonification",AFS3)))</formula>
    </cfRule>
  </conditionalFormatting>
  <conditionalFormatting sqref="AFV3">
    <cfRule type="expression" dxfId="6150" priority="8093" stopIfTrue="1">
      <formula>WEEKDAY(AFV$1)=1</formula>
    </cfRule>
    <cfRule type="expression" dxfId="6149" priority="8094" stopIfTrue="1">
      <formula>WEEKDAY(AFV$1)=7</formula>
    </cfRule>
    <cfRule type="containsText" dxfId="6148" priority="8095" stopIfTrue="1" operator="containsText" text="Maladie">
      <formula>NOT(ISERROR(SEARCH("Maladie",AFV3)))</formula>
    </cfRule>
    <cfRule type="endsWith" dxfId="6147" priority="8096" stopIfTrue="1" operator="endsWith" text="AT">
      <formula>RIGHT(AFV3,LEN("AT"))="AT"</formula>
    </cfRule>
    <cfRule type="containsText" dxfId="6146" priority="8097" stopIfTrue="1" operator="containsText" text="Congés">
      <formula>NOT(ISERROR(SEARCH("Congés",AFV3)))</formula>
    </cfRule>
    <cfRule type="containsText" dxfId="6145" priority="8098" stopIfTrue="1" operator="containsText" text="RTT">
      <formula>NOT(ISERROR(SEARCH("RTT",AFV3)))</formula>
    </cfRule>
    <cfRule type="containsText" dxfId="6144" priority="8099" stopIfTrue="1" operator="containsText" text="FORMATION">
      <formula>NOT(ISERROR(SEARCH("FORMATION",AFV3)))</formula>
    </cfRule>
    <cfRule type="containsText" dxfId="6143" priority="8100" stopIfTrue="1" operator="containsText" text="REPOS">
      <formula>NOT(ISERROR(SEARCH("REPOS",AFV3)))</formula>
    </cfRule>
  </conditionalFormatting>
  <conditionalFormatting sqref="AFV3">
    <cfRule type="containsText" dxfId="6142" priority="8091" stopIfTrue="1" operator="containsText" text="RECUP DEBIT">
      <formula>NOT(ISERROR(SEARCH("RECUP DEBIT",AFV3)))</formula>
    </cfRule>
    <cfRule type="containsText" dxfId="6141" priority="8092" stopIfTrue="1" operator="containsText" text="Bonification">
      <formula>NOT(ISERROR(SEARCH("Bonification",AFV3)))</formula>
    </cfRule>
  </conditionalFormatting>
  <conditionalFormatting sqref="AFR3:AFV3">
    <cfRule type="expression" dxfId="6140" priority="8082" stopIfTrue="1">
      <formula>WEEKDAY(AFR$1)=1</formula>
    </cfRule>
    <cfRule type="expression" dxfId="6139" priority="8083" stopIfTrue="1">
      <formula>WEEKDAY(AFR$1)=7</formula>
    </cfRule>
    <cfRule type="containsText" dxfId="6138" priority="8084" stopIfTrue="1" operator="containsText" text="Maladie">
      <formula>NOT(ISERROR(SEARCH("Maladie",AFR3)))</formula>
    </cfRule>
    <cfRule type="endsWith" dxfId="6137" priority="8085" stopIfTrue="1" operator="endsWith" text="AT">
      <formula>RIGHT(AFR3,LEN("AT"))="AT"</formula>
    </cfRule>
    <cfRule type="containsText" dxfId="6136" priority="8086" stopIfTrue="1" operator="containsText" text="Congés">
      <formula>NOT(ISERROR(SEARCH("Congés",AFR3)))</formula>
    </cfRule>
    <cfRule type="containsText" dxfId="6135" priority="8087" stopIfTrue="1" operator="containsText" text="RTT">
      <formula>NOT(ISERROR(SEARCH("RTT",AFR3)))</formula>
    </cfRule>
    <cfRule type="containsText" dxfId="6134" priority="8088" stopIfTrue="1" operator="containsText" text="FORMATION">
      <formula>NOT(ISERROR(SEARCH("FORMATION",AFR3)))</formula>
    </cfRule>
    <cfRule type="containsText" dxfId="6133" priority="8089" stopIfTrue="1" operator="containsText" text="REPOS">
      <formula>NOT(ISERROR(SEARCH("REPOS",AFR3)))</formula>
    </cfRule>
  </conditionalFormatting>
  <conditionalFormatting sqref="AFR3:AFV3">
    <cfRule type="containsText" dxfId="6132" priority="8080" stopIfTrue="1" operator="containsText" text="RECUP DEBIT">
      <formula>NOT(ISERROR(SEARCH("RECUP DEBIT",AFR3)))</formula>
    </cfRule>
    <cfRule type="containsText" dxfId="6131" priority="8081" stopIfTrue="1" operator="containsText" text="Bonification">
      <formula>NOT(ISERROR(SEARCH("Bonification",AFR3)))</formula>
    </cfRule>
  </conditionalFormatting>
  <conditionalFormatting sqref="AFR3:AFV3">
    <cfRule type="containsText" dxfId="6130" priority="8078" stopIfTrue="1" operator="containsText" text="BONIFICATION">
      <formula>NOT(ISERROR(SEARCH("BONIFICATION",AFR3)))</formula>
    </cfRule>
    <cfRule type="containsText" dxfId="6129" priority="8079" stopIfTrue="1" operator="containsText" text="RECUP DEBIT">
      <formula>NOT(ISERROR(SEARCH("RECUP DEBIT",AFR3)))</formula>
    </cfRule>
  </conditionalFormatting>
  <conditionalFormatting sqref="AFR3:AFV3">
    <cfRule type="containsText" dxfId="6128" priority="8077" stopIfTrue="1" operator="containsText" text="ENFANT MALADE">
      <formula>NOT(ISERROR(SEARCH("ENFANT MALADE",AFR3)))</formula>
    </cfRule>
  </conditionalFormatting>
  <conditionalFormatting sqref="AFS3">
    <cfRule type="expression" dxfId="6127" priority="8069" stopIfTrue="1">
      <formula>WEEKDAY(AFS$1)=1</formula>
    </cfRule>
    <cfRule type="expression" dxfId="6126" priority="8070" stopIfTrue="1">
      <formula>WEEKDAY(AFS$1)=7</formula>
    </cfRule>
    <cfRule type="containsText" dxfId="6125" priority="8071" stopIfTrue="1" operator="containsText" text="Maladie">
      <formula>NOT(ISERROR(SEARCH("Maladie",AFS3)))</formula>
    </cfRule>
    <cfRule type="endsWith" dxfId="6124" priority="8072" stopIfTrue="1" operator="endsWith" text="AT">
      <formula>RIGHT(AFS3,LEN("AT"))="AT"</formula>
    </cfRule>
    <cfRule type="containsText" dxfId="6123" priority="8073" stopIfTrue="1" operator="containsText" text="Congés">
      <formula>NOT(ISERROR(SEARCH("Congés",AFS3)))</formula>
    </cfRule>
    <cfRule type="containsText" dxfId="6122" priority="8074" stopIfTrue="1" operator="containsText" text="RTT">
      <formula>NOT(ISERROR(SEARCH("RTT",AFS3)))</formula>
    </cfRule>
    <cfRule type="containsText" dxfId="6121" priority="8075" stopIfTrue="1" operator="containsText" text="FORMATION">
      <formula>NOT(ISERROR(SEARCH("FORMATION",AFS3)))</formula>
    </cfRule>
    <cfRule type="containsText" dxfId="6120" priority="8076" stopIfTrue="1" operator="containsText" text="REPOS">
      <formula>NOT(ISERROR(SEARCH("REPOS",AFS3)))</formula>
    </cfRule>
  </conditionalFormatting>
  <conditionalFormatting sqref="AFS3">
    <cfRule type="containsText" dxfId="6119" priority="8067" stopIfTrue="1" operator="containsText" text="RECUP DEBIT">
      <formula>NOT(ISERROR(SEARCH("RECUP DEBIT",AFS3)))</formula>
    </cfRule>
    <cfRule type="containsText" dxfId="6118" priority="8068" stopIfTrue="1" operator="containsText" text="Bonification">
      <formula>NOT(ISERROR(SEARCH("Bonification",AFS3)))</formula>
    </cfRule>
  </conditionalFormatting>
  <conditionalFormatting sqref="AFV3">
    <cfRule type="expression" dxfId="6117" priority="8059" stopIfTrue="1">
      <formula>WEEKDAY(AFV$1)=1</formula>
    </cfRule>
    <cfRule type="expression" dxfId="6116" priority="8060" stopIfTrue="1">
      <formula>WEEKDAY(AFV$1)=7</formula>
    </cfRule>
    <cfRule type="containsText" dxfId="6115" priority="8061" stopIfTrue="1" operator="containsText" text="Maladie">
      <formula>NOT(ISERROR(SEARCH("Maladie",AFV3)))</formula>
    </cfRule>
    <cfRule type="endsWith" dxfId="6114" priority="8062" stopIfTrue="1" operator="endsWith" text="AT">
      <formula>RIGHT(AFV3,LEN("AT"))="AT"</formula>
    </cfRule>
    <cfRule type="containsText" dxfId="6113" priority="8063" stopIfTrue="1" operator="containsText" text="Congés">
      <formula>NOT(ISERROR(SEARCH("Congés",AFV3)))</formula>
    </cfRule>
    <cfRule type="containsText" dxfId="6112" priority="8064" stopIfTrue="1" operator="containsText" text="RTT">
      <formula>NOT(ISERROR(SEARCH("RTT",AFV3)))</formula>
    </cfRule>
    <cfRule type="containsText" dxfId="6111" priority="8065" stopIfTrue="1" operator="containsText" text="FORMATION">
      <formula>NOT(ISERROR(SEARCH("FORMATION",AFV3)))</formula>
    </cfRule>
    <cfRule type="containsText" dxfId="6110" priority="8066" stopIfTrue="1" operator="containsText" text="REPOS">
      <formula>NOT(ISERROR(SEARCH("REPOS",AFV3)))</formula>
    </cfRule>
  </conditionalFormatting>
  <conditionalFormatting sqref="AFV3">
    <cfRule type="containsText" dxfId="6109" priority="8057" stopIfTrue="1" operator="containsText" text="RECUP DEBIT">
      <formula>NOT(ISERROR(SEARCH("RECUP DEBIT",AFV3)))</formula>
    </cfRule>
    <cfRule type="containsText" dxfId="6108" priority="8058" stopIfTrue="1" operator="containsText" text="Bonification">
      <formula>NOT(ISERROR(SEARCH("Bonification",AFV3)))</formula>
    </cfRule>
  </conditionalFormatting>
  <conditionalFormatting sqref="AFU3">
    <cfRule type="expression" dxfId="6107" priority="8049" stopIfTrue="1">
      <formula>WEEKDAY(AFU$1)=1</formula>
    </cfRule>
    <cfRule type="expression" dxfId="6106" priority="8050" stopIfTrue="1">
      <formula>WEEKDAY(AFU$1)=7</formula>
    </cfRule>
    <cfRule type="containsText" dxfId="6105" priority="8051" stopIfTrue="1" operator="containsText" text="Maladie">
      <formula>NOT(ISERROR(SEARCH("Maladie",AFU3)))</formula>
    </cfRule>
    <cfRule type="endsWith" dxfId="6104" priority="8052" stopIfTrue="1" operator="endsWith" text="AT">
      <formula>RIGHT(AFU3,LEN("AT"))="AT"</formula>
    </cfRule>
    <cfRule type="containsText" dxfId="6103" priority="8053" stopIfTrue="1" operator="containsText" text="Congés">
      <formula>NOT(ISERROR(SEARCH("Congés",AFU3)))</formula>
    </cfRule>
    <cfRule type="containsText" dxfId="6102" priority="8054" stopIfTrue="1" operator="containsText" text="RTT">
      <formula>NOT(ISERROR(SEARCH("RTT",AFU3)))</formula>
    </cfRule>
    <cfRule type="containsText" dxfId="6101" priority="8055" stopIfTrue="1" operator="containsText" text="FORMATION">
      <formula>NOT(ISERROR(SEARCH("FORMATION",AFU3)))</formula>
    </cfRule>
    <cfRule type="containsText" dxfId="6100" priority="8056" stopIfTrue="1" operator="containsText" text="REPOS">
      <formula>NOT(ISERROR(SEARCH("REPOS",AFU3)))</formula>
    </cfRule>
  </conditionalFormatting>
  <conditionalFormatting sqref="AFU3">
    <cfRule type="containsText" dxfId="6099" priority="8047" stopIfTrue="1" operator="containsText" text="RECUP DEBIT">
      <formula>NOT(ISERROR(SEARCH("RECUP DEBIT",AFU3)))</formula>
    </cfRule>
    <cfRule type="containsText" dxfId="6098" priority="8048" stopIfTrue="1" operator="containsText" text="Bonification">
      <formula>NOT(ISERROR(SEARCH("Bonification",AFU3)))</formula>
    </cfRule>
  </conditionalFormatting>
  <conditionalFormatting sqref="AFP3">
    <cfRule type="expression" dxfId="6097" priority="8039" stopIfTrue="1">
      <formula>WEEKDAY(AFP$1)=1</formula>
    </cfRule>
    <cfRule type="expression" dxfId="6096" priority="8040" stopIfTrue="1">
      <formula>WEEKDAY(AFP$1)=7</formula>
    </cfRule>
    <cfRule type="containsText" dxfId="6095" priority="8041" stopIfTrue="1" operator="containsText" text="Maladie">
      <formula>NOT(ISERROR(SEARCH("Maladie",AFP3)))</formula>
    </cfRule>
    <cfRule type="endsWith" dxfId="6094" priority="8042" stopIfTrue="1" operator="endsWith" text="AT">
      <formula>RIGHT(AFP3,LEN("AT"))="AT"</formula>
    </cfRule>
    <cfRule type="containsText" dxfId="6093" priority="8043" stopIfTrue="1" operator="containsText" text="Congés">
      <formula>NOT(ISERROR(SEARCH("Congés",AFP3)))</formula>
    </cfRule>
    <cfRule type="containsText" dxfId="6092" priority="8044" stopIfTrue="1" operator="containsText" text="RTT">
      <formula>NOT(ISERROR(SEARCH("RTT",AFP3)))</formula>
    </cfRule>
    <cfRule type="containsText" dxfId="6091" priority="8045" stopIfTrue="1" operator="containsText" text="FORMATION">
      <formula>NOT(ISERROR(SEARCH("FORMATION",AFP3)))</formula>
    </cfRule>
    <cfRule type="containsText" dxfId="6090" priority="8046" stopIfTrue="1" operator="containsText" text="REPOS">
      <formula>NOT(ISERROR(SEARCH("REPOS",AFP3)))</formula>
    </cfRule>
  </conditionalFormatting>
  <conditionalFormatting sqref="AFP3">
    <cfRule type="containsText" dxfId="6089" priority="8037" stopIfTrue="1" operator="containsText" text="RECUP DEBIT">
      <formula>NOT(ISERROR(SEARCH("RECUP DEBIT",AFP3)))</formula>
    </cfRule>
    <cfRule type="containsText" dxfId="6088" priority="8038" stopIfTrue="1" operator="containsText" text="Bonification">
      <formula>NOT(ISERROR(SEARCH("Bonification",AFP3)))</formula>
    </cfRule>
  </conditionalFormatting>
  <conditionalFormatting sqref="AFP3">
    <cfRule type="containsText" dxfId="6087" priority="8035" stopIfTrue="1" operator="containsText" text="BONIFICATION">
      <formula>NOT(ISERROR(SEARCH("BONIFICATION",AFP3)))</formula>
    </cfRule>
    <cfRule type="containsText" dxfId="6086" priority="8036" stopIfTrue="1" operator="containsText" text="RECUP DEBIT">
      <formula>NOT(ISERROR(SEARCH("RECUP DEBIT",AFP3)))</formula>
    </cfRule>
  </conditionalFormatting>
  <conditionalFormatting sqref="AFP3">
    <cfRule type="containsText" dxfId="6085" priority="8034" stopIfTrue="1" operator="containsText" text="ENFANT MALADE">
      <formula>NOT(ISERROR(SEARCH("ENFANT MALADE",AFP3)))</formula>
    </cfRule>
  </conditionalFormatting>
  <conditionalFormatting sqref="AFP3">
    <cfRule type="containsText" dxfId="6084" priority="8032" stopIfTrue="1" operator="containsText" text="RECUP DEBIT">
      <formula>NOT(ISERROR(SEARCH("RECUP DEBIT",AFP3)))</formula>
    </cfRule>
    <cfRule type="containsText" dxfId="6083" priority="8033" stopIfTrue="1" operator="containsText" text="Bonification">
      <formula>NOT(ISERROR(SEARCH("Bonification",AFP3)))</formula>
    </cfRule>
  </conditionalFormatting>
  <conditionalFormatting sqref="AFP3">
    <cfRule type="expression" dxfId="6082" priority="8024" stopIfTrue="1">
      <formula>WEEKDAY(AFI$1)=1</formula>
    </cfRule>
    <cfRule type="expression" dxfId="6081" priority="8025" stopIfTrue="1">
      <formula>WEEKDAY(AFI$1)=7</formula>
    </cfRule>
    <cfRule type="containsText" dxfId="6080" priority="8026" stopIfTrue="1" operator="containsText" text="Maladie">
      <formula>NOT(ISERROR(SEARCH("Maladie",AFP3)))</formula>
    </cfRule>
    <cfRule type="endsWith" dxfId="6079" priority="8027" stopIfTrue="1" operator="endsWith" text="AT">
      <formula>RIGHT(AFP3,LEN("AT"))="AT"</formula>
    </cfRule>
    <cfRule type="containsText" dxfId="6078" priority="8028" stopIfTrue="1" operator="containsText" text="Congés">
      <formula>NOT(ISERROR(SEARCH("Congés",AFP3)))</formula>
    </cfRule>
    <cfRule type="containsText" dxfId="6077" priority="8029" stopIfTrue="1" operator="containsText" text="RTT">
      <formula>NOT(ISERROR(SEARCH("RTT",AFP3)))</formula>
    </cfRule>
    <cfRule type="containsText" dxfId="6076" priority="8030" stopIfTrue="1" operator="containsText" text="REPOS">
      <formula>NOT(ISERROR(SEARCH("REPOS",AFP3)))</formula>
    </cfRule>
    <cfRule type="containsText" dxfId="6075" priority="8031" stopIfTrue="1" operator="containsText" text="FORMATION">
      <formula>NOT(ISERROR(SEARCH("FORMATION",AFP3)))</formula>
    </cfRule>
  </conditionalFormatting>
  <conditionalFormatting sqref="AFQ3">
    <cfRule type="expression" dxfId="6074" priority="8015" stopIfTrue="1">
      <formula>WEEKDAY(AFQ$1)=1</formula>
    </cfRule>
    <cfRule type="expression" dxfId="6073" priority="8016" stopIfTrue="1">
      <formula>WEEKDAY(AFQ$1)=7</formula>
    </cfRule>
    <cfRule type="containsText" dxfId="6072" priority="8017" stopIfTrue="1" operator="containsText" text="Maladie">
      <formula>NOT(ISERROR(SEARCH("Maladie",AFQ3)))</formula>
    </cfRule>
    <cfRule type="endsWith" dxfId="6071" priority="8018" stopIfTrue="1" operator="endsWith" text="AT">
      <formula>RIGHT(AFQ3,LEN("AT"))="AT"</formula>
    </cfRule>
    <cfRule type="containsText" dxfId="6070" priority="8019" stopIfTrue="1" operator="containsText" text="Congés">
      <formula>NOT(ISERROR(SEARCH("Congés",AFQ3)))</formula>
    </cfRule>
    <cfRule type="containsText" dxfId="6069" priority="8020" stopIfTrue="1" operator="containsText" text="RTT">
      <formula>NOT(ISERROR(SEARCH("RTT",AFQ3)))</formula>
    </cfRule>
    <cfRule type="containsText" dxfId="6068" priority="8021" stopIfTrue="1" operator="containsText" text="FORMATION">
      <formula>NOT(ISERROR(SEARCH("FORMATION",AFQ3)))</formula>
    </cfRule>
    <cfRule type="containsText" dxfId="6067" priority="8022" stopIfTrue="1" operator="containsText" text="REPOS">
      <formula>NOT(ISERROR(SEARCH("REPOS",AFQ3)))</formula>
    </cfRule>
  </conditionalFormatting>
  <conditionalFormatting sqref="AFQ3">
    <cfRule type="containsText" dxfId="6066" priority="8013" stopIfTrue="1" operator="containsText" text="RECUP DEBIT">
      <formula>NOT(ISERROR(SEARCH("RECUP DEBIT",AFQ3)))</formula>
    </cfRule>
    <cfRule type="containsText" dxfId="6065" priority="8014" stopIfTrue="1" operator="containsText" text="Bonification">
      <formula>NOT(ISERROR(SEARCH("Bonification",AFQ3)))</formula>
    </cfRule>
  </conditionalFormatting>
  <conditionalFormatting sqref="AFQ3">
    <cfRule type="containsText" dxfId="6064" priority="8011" stopIfTrue="1" operator="containsText" text="BONIFICATION">
      <formula>NOT(ISERROR(SEARCH("BONIFICATION",AFQ3)))</formula>
    </cfRule>
    <cfRule type="containsText" dxfId="6063" priority="8012" stopIfTrue="1" operator="containsText" text="RECUP DEBIT">
      <formula>NOT(ISERROR(SEARCH("RECUP DEBIT",AFQ3)))</formula>
    </cfRule>
  </conditionalFormatting>
  <conditionalFormatting sqref="AFQ3">
    <cfRule type="containsText" dxfId="6062" priority="8010" stopIfTrue="1" operator="containsText" text="ENFANT MALADE">
      <formula>NOT(ISERROR(SEARCH("ENFANT MALADE",AFQ3)))</formula>
    </cfRule>
  </conditionalFormatting>
  <conditionalFormatting sqref="AFQ3">
    <cfRule type="containsText" dxfId="6061" priority="8008" stopIfTrue="1" operator="containsText" text="RECUP DEBIT">
      <formula>NOT(ISERROR(SEARCH("RECUP DEBIT",AFQ3)))</formula>
    </cfRule>
    <cfRule type="containsText" dxfId="6060" priority="8009" stopIfTrue="1" operator="containsText" text="Bonification">
      <formula>NOT(ISERROR(SEARCH("Bonification",AFQ3)))</formula>
    </cfRule>
  </conditionalFormatting>
  <conditionalFormatting sqref="AFQ3">
    <cfRule type="expression" dxfId="6059" priority="8000" stopIfTrue="1">
      <formula>WEEKDAY(AFJ$1)=1</formula>
    </cfRule>
    <cfRule type="expression" dxfId="6058" priority="8001" stopIfTrue="1">
      <formula>WEEKDAY(AFJ$1)=7</formula>
    </cfRule>
    <cfRule type="containsText" dxfId="6057" priority="8002" stopIfTrue="1" operator="containsText" text="Maladie">
      <formula>NOT(ISERROR(SEARCH("Maladie",AFQ3)))</formula>
    </cfRule>
    <cfRule type="endsWith" dxfId="6056" priority="8003" stopIfTrue="1" operator="endsWith" text="AT">
      <formula>RIGHT(AFQ3,LEN("AT"))="AT"</formula>
    </cfRule>
    <cfRule type="containsText" dxfId="6055" priority="8004" stopIfTrue="1" operator="containsText" text="Congés">
      <formula>NOT(ISERROR(SEARCH("Congés",AFQ3)))</formula>
    </cfRule>
    <cfRule type="containsText" dxfId="6054" priority="8005" stopIfTrue="1" operator="containsText" text="RTT">
      <formula>NOT(ISERROR(SEARCH("RTT",AFQ3)))</formula>
    </cfRule>
    <cfRule type="containsText" dxfId="6053" priority="8006" stopIfTrue="1" operator="containsText" text="REPOS">
      <formula>NOT(ISERROR(SEARCH("REPOS",AFQ3)))</formula>
    </cfRule>
    <cfRule type="containsText" dxfId="6052" priority="8007" stopIfTrue="1" operator="containsText" text="FORMATION">
      <formula>NOT(ISERROR(SEARCH("FORMATION",AFQ3)))</formula>
    </cfRule>
  </conditionalFormatting>
  <conditionalFormatting sqref="AFR2:AFV2">
    <cfRule type="expression" dxfId="6051" priority="7991" stopIfTrue="1">
      <formula>WEEKDAY(AFR$1)=1</formula>
    </cfRule>
    <cfRule type="expression" dxfId="6050" priority="7992" stopIfTrue="1">
      <formula>WEEKDAY(AFR$1)=7</formula>
    </cfRule>
    <cfRule type="containsText" dxfId="6049" priority="7993" stopIfTrue="1" operator="containsText" text="Maladie">
      <formula>NOT(ISERROR(SEARCH("Maladie",AFR2)))</formula>
    </cfRule>
    <cfRule type="endsWith" dxfId="6048" priority="7994" stopIfTrue="1" operator="endsWith" text="AT">
      <formula>RIGHT(AFR2,LEN("AT"))="AT"</formula>
    </cfRule>
    <cfRule type="containsText" dxfId="6047" priority="7995" stopIfTrue="1" operator="containsText" text="Congés">
      <formula>NOT(ISERROR(SEARCH("Congés",AFR2)))</formula>
    </cfRule>
    <cfRule type="containsText" dxfId="6046" priority="7996" stopIfTrue="1" operator="containsText" text="RTT">
      <formula>NOT(ISERROR(SEARCH("RTT",AFR2)))</formula>
    </cfRule>
    <cfRule type="containsText" dxfId="6045" priority="7997" stopIfTrue="1" operator="containsText" text="FORMATION">
      <formula>NOT(ISERROR(SEARCH("FORMATION",AFR2)))</formula>
    </cfRule>
    <cfRule type="containsText" dxfId="6044" priority="7998" stopIfTrue="1" operator="containsText" text="REPOS">
      <formula>NOT(ISERROR(SEARCH("REPOS",AFR2)))</formula>
    </cfRule>
  </conditionalFormatting>
  <conditionalFormatting sqref="AFR2:AFV2">
    <cfRule type="containsText" dxfId="6043" priority="7989" stopIfTrue="1" operator="containsText" text="RECUP DEBIT">
      <formula>NOT(ISERROR(SEARCH("RECUP DEBIT",AFR2)))</formula>
    </cfRule>
    <cfRule type="containsText" dxfId="6042" priority="7990" stopIfTrue="1" operator="containsText" text="Bonification">
      <formula>NOT(ISERROR(SEARCH("Bonification",AFR2)))</formula>
    </cfRule>
  </conditionalFormatting>
  <conditionalFormatting sqref="AFR2:AFV2">
    <cfRule type="containsText" dxfId="6041" priority="7987" stopIfTrue="1" operator="containsText" text="BONIFICATION">
      <formula>NOT(ISERROR(SEARCH("BONIFICATION",AFR2)))</formula>
    </cfRule>
    <cfRule type="containsText" dxfId="6040" priority="7988" stopIfTrue="1" operator="containsText" text="RECUP DEBIT">
      <formula>NOT(ISERROR(SEARCH("RECUP DEBIT",AFR2)))</formula>
    </cfRule>
  </conditionalFormatting>
  <conditionalFormatting sqref="AFR2:AFV2">
    <cfRule type="containsText" dxfId="6039" priority="7986" stopIfTrue="1" operator="containsText" text="ENFANT MALADE">
      <formula>NOT(ISERROR(SEARCH("ENFANT MALADE",AFR2)))</formula>
    </cfRule>
  </conditionalFormatting>
  <conditionalFormatting sqref="AEV2">
    <cfRule type="expression" dxfId="5999" priority="7628" stopIfTrue="1">
      <formula>WEEKDAY(AEV$1)=1</formula>
    </cfRule>
    <cfRule type="expression" dxfId="5998" priority="7629" stopIfTrue="1">
      <formula>WEEKDAY(AEV$1)=7</formula>
    </cfRule>
    <cfRule type="containsText" dxfId="5997" priority="7630" stopIfTrue="1" operator="containsText" text="Maladie">
      <formula>NOT(ISERROR(SEARCH("Maladie",AEV2)))</formula>
    </cfRule>
    <cfRule type="endsWith" dxfId="5996" priority="7631" stopIfTrue="1" operator="endsWith" text="AT">
      <formula>RIGHT(AEV2,LEN("AT"))="AT"</formula>
    </cfRule>
    <cfRule type="containsText" dxfId="5995" priority="7632" stopIfTrue="1" operator="containsText" text="Congés">
      <formula>NOT(ISERROR(SEARCH("Congés",AEV2)))</formula>
    </cfRule>
    <cfRule type="containsText" dxfId="5994" priority="7633" stopIfTrue="1" operator="containsText" text="RTT">
      <formula>NOT(ISERROR(SEARCH("RTT",AEV2)))</formula>
    </cfRule>
    <cfRule type="containsText" dxfId="5993" priority="7634" stopIfTrue="1" operator="containsText" text="FORMATION">
      <formula>NOT(ISERROR(SEARCH("FORMATION",AEV2)))</formula>
    </cfRule>
    <cfRule type="containsText" dxfId="5992" priority="7635" stopIfTrue="1" operator="containsText" text="REPOS">
      <formula>NOT(ISERROR(SEARCH("REPOS",AEV2)))</formula>
    </cfRule>
  </conditionalFormatting>
  <conditionalFormatting sqref="AEV2">
    <cfRule type="containsText" dxfId="5991" priority="7626" stopIfTrue="1" operator="containsText" text="RECUP DEBIT">
      <formula>NOT(ISERROR(SEARCH("RECUP DEBIT",AEV2)))</formula>
    </cfRule>
    <cfRule type="containsText" dxfId="5990" priority="7627" stopIfTrue="1" operator="containsText" text="Bonification">
      <formula>NOT(ISERROR(SEARCH("Bonification",AEV2)))</formula>
    </cfRule>
  </conditionalFormatting>
  <conditionalFormatting sqref="AEV2">
    <cfRule type="containsText" dxfId="5989" priority="7624" stopIfTrue="1" operator="containsText" text="BONIFICATION">
      <formula>NOT(ISERROR(SEARCH("BONIFICATION",AEV2)))</formula>
    </cfRule>
    <cfRule type="containsText" dxfId="5988" priority="7625" stopIfTrue="1" operator="containsText" text="RECUP DEBIT">
      <formula>NOT(ISERROR(SEARCH("RECUP DEBIT",AEV2)))</formula>
    </cfRule>
  </conditionalFormatting>
  <conditionalFormatting sqref="AEV2">
    <cfRule type="containsText" dxfId="5987" priority="7623" stopIfTrue="1" operator="containsText" text="ENFANT MALADE">
      <formula>NOT(ISERROR(SEARCH("ENFANT MALADE",AEV2)))</formula>
    </cfRule>
  </conditionalFormatting>
  <conditionalFormatting sqref="AEV2">
    <cfRule type="containsText" dxfId="5986" priority="7621" stopIfTrue="1" operator="containsText" text="RECUP DEBIT">
      <formula>NOT(ISERROR(SEARCH("RECUP DEBIT",AEV2)))</formula>
    </cfRule>
    <cfRule type="containsText" dxfId="5985" priority="7622" stopIfTrue="1" operator="containsText" text="Bonification">
      <formula>NOT(ISERROR(SEARCH("Bonification",AEV2)))</formula>
    </cfRule>
  </conditionalFormatting>
  <conditionalFormatting sqref="AEV2">
    <cfRule type="expression" dxfId="5984" priority="7613" stopIfTrue="1">
      <formula>WEEKDAY(AEO$1)=1</formula>
    </cfRule>
    <cfRule type="expression" dxfId="5983" priority="7614" stopIfTrue="1">
      <formula>WEEKDAY(AEO$1)=7</formula>
    </cfRule>
    <cfRule type="containsText" dxfId="5982" priority="7615" stopIfTrue="1" operator="containsText" text="Maladie">
      <formula>NOT(ISERROR(SEARCH("Maladie",AEV2)))</formula>
    </cfRule>
    <cfRule type="endsWith" dxfId="5981" priority="7616" stopIfTrue="1" operator="endsWith" text="AT">
      <formula>RIGHT(AEV2,LEN("AT"))="AT"</formula>
    </cfRule>
    <cfRule type="containsText" dxfId="5980" priority="7617" stopIfTrue="1" operator="containsText" text="Congés">
      <formula>NOT(ISERROR(SEARCH("Congés",AEV2)))</formula>
    </cfRule>
    <cfRule type="containsText" dxfId="5979" priority="7618" stopIfTrue="1" operator="containsText" text="RTT">
      <formula>NOT(ISERROR(SEARCH("RTT",AEV2)))</formula>
    </cfRule>
    <cfRule type="containsText" dxfId="5978" priority="7619" stopIfTrue="1" operator="containsText" text="REPOS">
      <formula>NOT(ISERROR(SEARCH("REPOS",AEV2)))</formula>
    </cfRule>
    <cfRule type="containsText" dxfId="5977" priority="7620" stopIfTrue="1" operator="containsText" text="FORMATION">
      <formula>NOT(ISERROR(SEARCH("FORMATION",AEV2)))</formula>
    </cfRule>
  </conditionalFormatting>
  <conditionalFormatting sqref="AEV2">
    <cfRule type="expression" dxfId="5976" priority="7605" stopIfTrue="1">
      <formula>WEEKDAY(AEO$1)=1</formula>
    </cfRule>
    <cfRule type="expression" dxfId="5975" priority="7606" stopIfTrue="1">
      <formula>WEEKDAY(AEO$1)=7</formula>
    </cfRule>
    <cfRule type="containsText" dxfId="5974" priority="7607" stopIfTrue="1" operator="containsText" text="Maladie">
      <formula>NOT(ISERROR(SEARCH("Maladie",AEV2)))</formula>
    </cfRule>
    <cfRule type="endsWith" dxfId="5973" priority="7608" stopIfTrue="1" operator="endsWith" text="AT">
      <formula>RIGHT(AEV2,LEN("AT"))="AT"</formula>
    </cfRule>
    <cfRule type="containsText" dxfId="5972" priority="7609" stopIfTrue="1" operator="containsText" text="Congés">
      <formula>NOT(ISERROR(SEARCH("Congés",AEV2)))</formula>
    </cfRule>
    <cfRule type="containsText" dxfId="5971" priority="7610" stopIfTrue="1" operator="containsText" text="RTT">
      <formula>NOT(ISERROR(SEARCH("RTT",AEV2)))</formula>
    </cfRule>
    <cfRule type="containsText" dxfId="5970" priority="7611" stopIfTrue="1" operator="containsText" text="REPOS">
      <formula>NOT(ISERROR(SEARCH("REPOS",AEV2)))</formula>
    </cfRule>
    <cfRule type="containsText" dxfId="5969" priority="7612" stopIfTrue="1" operator="containsText" text="FORMATION">
      <formula>NOT(ISERROR(SEARCH("FORMATION",AEV2)))</formula>
    </cfRule>
  </conditionalFormatting>
  <conditionalFormatting sqref="AFB2:AFC2">
    <cfRule type="expression" dxfId="5968" priority="7596" stopIfTrue="1">
      <formula>WEEKDAY(AFB$1)=1</formula>
    </cfRule>
    <cfRule type="expression" dxfId="5967" priority="7597" stopIfTrue="1">
      <formula>WEEKDAY(AFB$1)=7</formula>
    </cfRule>
    <cfRule type="containsText" dxfId="5966" priority="7598" stopIfTrue="1" operator="containsText" text="Maladie">
      <formula>NOT(ISERROR(SEARCH("Maladie",AFB2)))</formula>
    </cfRule>
    <cfRule type="endsWith" dxfId="5965" priority="7599" stopIfTrue="1" operator="endsWith" text="AT">
      <formula>RIGHT(AFB2,LEN("AT"))="AT"</formula>
    </cfRule>
    <cfRule type="containsText" dxfId="5964" priority="7600" stopIfTrue="1" operator="containsText" text="Congés">
      <formula>NOT(ISERROR(SEARCH("Congés",AFB2)))</formula>
    </cfRule>
    <cfRule type="containsText" dxfId="5963" priority="7601" stopIfTrue="1" operator="containsText" text="RTT">
      <formula>NOT(ISERROR(SEARCH("RTT",AFB2)))</formula>
    </cfRule>
    <cfRule type="containsText" dxfId="5962" priority="7602" stopIfTrue="1" operator="containsText" text="FORMATION">
      <formula>NOT(ISERROR(SEARCH("FORMATION",AFB2)))</formula>
    </cfRule>
    <cfRule type="containsText" dxfId="5961" priority="7603" stopIfTrue="1" operator="containsText" text="REPOS">
      <formula>NOT(ISERROR(SEARCH("REPOS",AFB2)))</formula>
    </cfRule>
  </conditionalFormatting>
  <conditionalFormatting sqref="AFB2:AFC2">
    <cfRule type="containsText" dxfId="5960" priority="7594" stopIfTrue="1" operator="containsText" text="RECUP DEBIT">
      <formula>NOT(ISERROR(SEARCH("RECUP DEBIT",AFB2)))</formula>
    </cfRule>
    <cfRule type="containsText" dxfId="5959" priority="7595" stopIfTrue="1" operator="containsText" text="Bonification">
      <formula>NOT(ISERROR(SEARCH("Bonification",AFB2)))</formula>
    </cfRule>
  </conditionalFormatting>
  <conditionalFormatting sqref="AFB2:AFC2">
    <cfRule type="containsText" dxfId="5958" priority="7592" stopIfTrue="1" operator="containsText" text="BONIFICATION">
      <formula>NOT(ISERROR(SEARCH("BONIFICATION",AFB2)))</formula>
    </cfRule>
    <cfRule type="containsText" dxfId="5957" priority="7593" stopIfTrue="1" operator="containsText" text="RECUP DEBIT">
      <formula>NOT(ISERROR(SEARCH("RECUP DEBIT",AFB2)))</formula>
    </cfRule>
  </conditionalFormatting>
  <conditionalFormatting sqref="AFB2:AFC2">
    <cfRule type="containsText" dxfId="5956" priority="7591" stopIfTrue="1" operator="containsText" text="ENFANT MALADE">
      <formula>NOT(ISERROR(SEARCH("ENFANT MALADE",AFB2)))</formula>
    </cfRule>
  </conditionalFormatting>
  <conditionalFormatting sqref="AFB2:AFC2">
    <cfRule type="containsText" dxfId="5955" priority="7589" stopIfTrue="1" operator="containsText" text="RECUP DEBIT">
      <formula>NOT(ISERROR(SEARCH("RECUP DEBIT",AFB2)))</formula>
    </cfRule>
    <cfRule type="containsText" dxfId="5954" priority="7590" stopIfTrue="1" operator="containsText" text="Bonification">
      <formula>NOT(ISERROR(SEARCH("Bonification",AFB2)))</formula>
    </cfRule>
  </conditionalFormatting>
  <conditionalFormatting sqref="AFB2:AFC2">
    <cfRule type="expression" dxfId="5953" priority="7581" stopIfTrue="1">
      <formula>WEEKDAY(AEU$1)=1</formula>
    </cfRule>
    <cfRule type="expression" dxfId="5952" priority="7582" stopIfTrue="1">
      <formula>WEEKDAY(AEU$1)=7</formula>
    </cfRule>
    <cfRule type="containsText" dxfId="5951" priority="7583" stopIfTrue="1" operator="containsText" text="Maladie">
      <formula>NOT(ISERROR(SEARCH("Maladie",AFB2)))</formula>
    </cfRule>
    <cfRule type="endsWith" dxfId="5950" priority="7584" stopIfTrue="1" operator="endsWith" text="AT">
      <formula>RIGHT(AFB2,LEN("AT"))="AT"</formula>
    </cfRule>
    <cfRule type="containsText" dxfId="5949" priority="7585" stopIfTrue="1" operator="containsText" text="Congés">
      <formula>NOT(ISERROR(SEARCH("Congés",AFB2)))</formula>
    </cfRule>
    <cfRule type="containsText" dxfId="5948" priority="7586" stopIfTrue="1" operator="containsText" text="RTT">
      <formula>NOT(ISERROR(SEARCH("RTT",AFB2)))</formula>
    </cfRule>
    <cfRule type="containsText" dxfId="5947" priority="7587" stopIfTrue="1" operator="containsText" text="REPOS">
      <formula>NOT(ISERROR(SEARCH("REPOS",AFB2)))</formula>
    </cfRule>
    <cfRule type="containsText" dxfId="5946" priority="7588" stopIfTrue="1" operator="containsText" text="FORMATION">
      <formula>NOT(ISERROR(SEARCH("FORMATION",AFB2)))</formula>
    </cfRule>
  </conditionalFormatting>
  <conditionalFormatting sqref="AFB2:AFC2">
    <cfRule type="expression" dxfId="5945" priority="7573" stopIfTrue="1">
      <formula>WEEKDAY(AEU$1)=1</formula>
    </cfRule>
    <cfRule type="expression" dxfId="5944" priority="7574" stopIfTrue="1">
      <formula>WEEKDAY(AEU$1)=7</formula>
    </cfRule>
    <cfRule type="containsText" dxfId="5943" priority="7575" stopIfTrue="1" operator="containsText" text="Maladie">
      <formula>NOT(ISERROR(SEARCH("Maladie",AFB2)))</formula>
    </cfRule>
    <cfRule type="endsWith" dxfId="5942" priority="7576" stopIfTrue="1" operator="endsWith" text="AT">
      <formula>RIGHT(AFB2,LEN("AT"))="AT"</formula>
    </cfRule>
    <cfRule type="containsText" dxfId="5941" priority="7577" stopIfTrue="1" operator="containsText" text="Congés">
      <formula>NOT(ISERROR(SEARCH("Congés",AFB2)))</formula>
    </cfRule>
    <cfRule type="containsText" dxfId="5940" priority="7578" stopIfTrue="1" operator="containsText" text="RTT">
      <formula>NOT(ISERROR(SEARCH("RTT",AFB2)))</formula>
    </cfRule>
    <cfRule type="containsText" dxfId="5939" priority="7579" stopIfTrue="1" operator="containsText" text="REPOS">
      <formula>NOT(ISERROR(SEARCH("REPOS",AFB2)))</formula>
    </cfRule>
    <cfRule type="containsText" dxfId="5938" priority="7580" stopIfTrue="1" operator="containsText" text="FORMATION">
      <formula>NOT(ISERROR(SEARCH("FORMATION",AFB2)))</formula>
    </cfRule>
  </conditionalFormatting>
  <conditionalFormatting sqref="AFK2">
    <cfRule type="expression" dxfId="5890" priority="7514" stopIfTrue="1">
      <formula>WEEKDAY(AFK$1)=1</formula>
    </cfRule>
    <cfRule type="expression" dxfId="5889" priority="7515" stopIfTrue="1">
      <formula>WEEKDAY(AFK$1)=7</formula>
    </cfRule>
    <cfRule type="containsText" dxfId="5888" priority="7516" stopIfTrue="1" operator="containsText" text="Maladie">
      <formula>NOT(ISERROR(SEARCH("Maladie",AFK2)))</formula>
    </cfRule>
    <cfRule type="endsWith" dxfId="5887" priority="7517" stopIfTrue="1" operator="endsWith" text="AT">
      <formula>RIGHT(AFK2,LEN("AT"))="AT"</formula>
    </cfRule>
    <cfRule type="containsText" dxfId="5886" priority="7518" stopIfTrue="1" operator="containsText" text="Congés">
      <formula>NOT(ISERROR(SEARCH("Congés",AFK2)))</formula>
    </cfRule>
    <cfRule type="containsText" dxfId="5885" priority="7519" stopIfTrue="1" operator="containsText" text="RTT">
      <formula>NOT(ISERROR(SEARCH("RTT",AFK2)))</formula>
    </cfRule>
    <cfRule type="containsText" dxfId="5884" priority="7520" stopIfTrue="1" operator="containsText" text="FORMATION">
      <formula>NOT(ISERROR(SEARCH("FORMATION",AFK2)))</formula>
    </cfRule>
    <cfRule type="containsText" dxfId="5883" priority="7521" stopIfTrue="1" operator="containsText" text="REPOS">
      <formula>NOT(ISERROR(SEARCH("REPOS",AFK2)))</formula>
    </cfRule>
  </conditionalFormatting>
  <conditionalFormatting sqref="AFK2">
    <cfRule type="containsText" dxfId="5882" priority="7512" stopIfTrue="1" operator="containsText" text="RECUP DEBIT">
      <formula>NOT(ISERROR(SEARCH("RECUP DEBIT",AFK2)))</formula>
    </cfRule>
    <cfRule type="containsText" dxfId="5881" priority="7513" stopIfTrue="1" operator="containsText" text="Bonification">
      <formula>NOT(ISERROR(SEARCH("Bonification",AFK2)))</formula>
    </cfRule>
  </conditionalFormatting>
  <conditionalFormatting sqref="AFK2">
    <cfRule type="containsText" dxfId="5880" priority="7510" stopIfTrue="1" operator="containsText" text="BONIFICATION">
      <formula>NOT(ISERROR(SEARCH("BONIFICATION",AFK2)))</formula>
    </cfRule>
    <cfRule type="containsText" dxfId="5879" priority="7511" stopIfTrue="1" operator="containsText" text="RECUP DEBIT">
      <formula>NOT(ISERROR(SEARCH("RECUP DEBIT",AFK2)))</formula>
    </cfRule>
  </conditionalFormatting>
  <conditionalFormatting sqref="AFK2">
    <cfRule type="containsText" dxfId="5878" priority="7509" stopIfTrue="1" operator="containsText" text="ENFANT MALADE">
      <formula>NOT(ISERROR(SEARCH("ENFANT MALADE",AFK2)))</formula>
    </cfRule>
  </conditionalFormatting>
  <conditionalFormatting sqref="AEU2">
    <cfRule type="expression" dxfId="5877" priority="7382" stopIfTrue="1">
      <formula>WEEKDAY(AEU$1)=1</formula>
    </cfRule>
    <cfRule type="expression" dxfId="5876" priority="7383" stopIfTrue="1">
      <formula>WEEKDAY(AEU$1)=7</formula>
    </cfRule>
    <cfRule type="containsText" dxfId="5875" priority="7384" stopIfTrue="1" operator="containsText" text="Maladie">
      <formula>NOT(ISERROR(SEARCH("Maladie",AEU2)))</formula>
    </cfRule>
    <cfRule type="endsWith" dxfId="5874" priority="7385" stopIfTrue="1" operator="endsWith" text="AT">
      <formula>RIGHT(AEU2,LEN("AT"))="AT"</formula>
    </cfRule>
    <cfRule type="containsText" dxfId="5873" priority="7386" stopIfTrue="1" operator="containsText" text="Congés">
      <formula>NOT(ISERROR(SEARCH("Congés",AEU2)))</formula>
    </cfRule>
    <cfRule type="containsText" dxfId="5872" priority="7387" stopIfTrue="1" operator="containsText" text="RTT">
      <formula>NOT(ISERROR(SEARCH("RTT",AEU2)))</formula>
    </cfRule>
    <cfRule type="containsText" dxfId="5871" priority="7388" stopIfTrue="1" operator="containsText" text="FORMATION">
      <formula>NOT(ISERROR(SEARCH("FORMATION",AEU2)))</formula>
    </cfRule>
    <cfRule type="containsText" dxfId="5870" priority="7389" stopIfTrue="1" operator="containsText" text="REPOS">
      <formula>NOT(ISERROR(SEARCH("REPOS",AEU2)))</formula>
    </cfRule>
  </conditionalFormatting>
  <conditionalFormatting sqref="AEU2">
    <cfRule type="containsText" dxfId="5869" priority="7380" stopIfTrue="1" operator="containsText" text="RECUP DEBIT">
      <formula>NOT(ISERROR(SEARCH("RECUP DEBIT",AEU2)))</formula>
    </cfRule>
    <cfRule type="containsText" dxfId="5868" priority="7381" stopIfTrue="1" operator="containsText" text="Bonification">
      <formula>NOT(ISERROR(SEARCH("Bonification",AEU2)))</formula>
    </cfRule>
  </conditionalFormatting>
  <conditionalFormatting sqref="AEU2">
    <cfRule type="containsText" dxfId="5867" priority="7378" stopIfTrue="1" operator="containsText" text="BONIFICATION">
      <formula>NOT(ISERROR(SEARCH("BONIFICATION",AEU2)))</formula>
    </cfRule>
    <cfRule type="containsText" dxfId="5866" priority="7379" stopIfTrue="1" operator="containsText" text="RECUP DEBIT">
      <formula>NOT(ISERROR(SEARCH("RECUP DEBIT",AEU2)))</formula>
    </cfRule>
  </conditionalFormatting>
  <conditionalFormatting sqref="AEU2">
    <cfRule type="containsText" dxfId="5865" priority="7377" stopIfTrue="1" operator="containsText" text="ENFANT MALADE">
      <formula>NOT(ISERROR(SEARCH("ENFANT MALADE",AEU2)))</formula>
    </cfRule>
  </conditionalFormatting>
  <conditionalFormatting sqref="AEU2">
    <cfRule type="containsText" dxfId="5864" priority="7375" stopIfTrue="1" operator="containsText" text="RECUP DEBIT">
      <formula>NOT(ISERROR(SEARCH("RECUP DEBIT",AEU2)))</formula>
    </cfRule>
    <cfRule type="containsText" dxfId="5863" priority="7376" stopIfTrue="1" operator="containsText" text="Bonification">
      <formula>NOT(ISERROR(SEARCH("Bonification",AEU2)))</formula>
    </cfRule>
  </conditionalFormatting>
  <conditionalFormatting sqref="AEU2">
    <cfRule type="expression" dxfId="5862" priority="7367" stopIfTrue="1">
      <formula>WEEKDAY(AEN$1)=1</formula>
    </cfRule>
    <cfRule type="expression" dxfId="5861" priority="7368" stopIfTrue="1">
      <formula>WEEKDAY(AEN$1)=7</formula>
    </cfRule>
    <cfRule type="containsText" dxfId="5860" priority="7369" stopIfTrue="1" operator="containsText" text="Maladie">
      <formula>NOT(ISERROR(SEARCH("Maladie",AEU2)))</formula>
    </cfRule>
    <cfRule type="endsWith" dxfId="5859" priority="7370" stopIfTrue="1" operator="endsWith" text="AT">
      <formula>RIGHT(AEU2,LEN("AT"))="AT"</formula>
    </cfRule>
    <cfRule type="containsText" dxfId="5858" priority="7371" stopIfTrue="1" operator="containsText" text="Congés">
      <formula>NOT(ISERROR(SEARCH("Congés",AEU2)))</formula>
    </cfRule>
    <cfRule type="containsText" dxfId="5857" priority="7372" stopIfTrue="1" operator="containsText" text="RTT">
      <formula>NOT(ISERROR(SEARCH("RTT",AEU2)))</formula>
    </cfRule>
    <cfRule type="containsText" dxfId="5856" priority="7373" stopIfTrue="1" operator="containsText" text="REPOS">
      <formula>NOT(ISERROR(SEARCH("REPOS",AEU2)))</formula>
    </cfRule>
    <cfRule type="containsText" dxfId="5855" priority="7374" stopIfTrue="1" operator="containsText" text="FORMATION">
      <formula>NOT(ISERROR(SEARCH("FORMATION",AEU2)))</formula>
    </cfRule>
  </conditionalFormatting>
  <conditionalFormatting sqref="AEU2">
    <cfRule type="expression" dxfId="5854" priority="7358" stopIfTrue="1">
      <formula>WEEKDAY(AEU$1)=1</formula>
    </cfRule>
    <cfRule type="expression" dxfId="5853" priority="7359" stopIfTrue="1">
      <formula>WEEKDAY(AEU$1)=7</formula>
    </cfRule>
    <cfRule type="containsText" dxfId="5852" priority="7360" stopIfTrue="1" operator="containsText" text="Maladie">
      <formula>NOT(ISERROR(SEARCH("Maladie",AEU2)))</formula>
    </cfRule>
    <cfRule type="endsWith" dxfId="5851" priority="7361" stopIfTrue="1" operator="endsWith" text="AT">
      <formula>RIGHT(AEU2,LEN("AT"))="AT"</formula>
    </cfRule>
    <cfRule type="containsText" dxfId="5850" priority="7362" stopIfTrue="1" operator="containsText" text="Congés">
      <formula>NOT(ISERROR(SEARCH("Congés",AEU2)))</formula>
    </cfRule>
    <cfRule type="containsText" dxfId="5849" priority="7363" stopIfTrue="1" operator="containsText" text="RTT">
      <formula>NOT(ISERROR(SEARCH("RTT",AEU2)))</formula>
    </cfRule>
    <cfRule type="containsText" dxfId="5848" priority="7364" stopIfTrue="1" operator="containsText" text="FORMATION">
      <formula>NOT(ISERROR(SEARCH("FORMATION",AEU2)))</formula>
    </cfRule>
    <cfRule type="containsText" dxfId="5847" priority="7365" stopIfTrue="1" operator="containsText" text="REPOS">
      <formula>NOT(ISERROR(SEARCH("REPOS",AEU2)))</formula>
    </cfRule>
  </conditionalFormatting>
  <conditionalFormatting sqref="AEU2">
    <cfRule type="containsText" dxfId="5846" priority="7356" stopIfTrue="1" operator="containsText" text="RECUP DEBIT">
      <formula>NOT(ISERROR(SEARCH("RECUP DEBIT",AEU2)))</formula>
    </cfRule>
    <cfRule type="containsText" dxfId="5845" priority="7357" stopIfTrue="1" operator="containsText" text="Bonification">
      <formula>NOT(ISERROR(SEARCH("Bonification",AEU2)))</formula>
    </cfRule>
  </conditionalFormatting>
  <conditionalFormatting sqref="AEU2">
    <cfRule type="containsText" dxfId="5844" priority="7354" stopIfTrue="1" operator="containsText" text="BONIFICATION">
      <formula>NOT(ISERROR(SEARCH("BONIFICATION",AEU2)))</formula>
    </cfRule>
    <cfRule type="containsText" dxfId="5843" priority="7355" stopIfTrue="1" operator="containsText" text="RECUP DEBIT">
      <formula>NOT(ISERROR(SEARCH("RECUP DEBIT",AEU2)))</formula>
    </cfRule>
  </conditionalFormatting>
  <conditionalFormatting sqref="AEU2">
    <cfRule type="containsText" dxfId="5842" priority="7353" stopIfTrue="1" operator="containsText" text="ENFANT MALADE">
      <formula>NOT(ISERROR(SEARCH("ENFANT MALADE",AEU2)))</formula>
    </cfRule>
  </conditionalFormatting>
  <conditionalFormatting sqref="AEN2">
    <cfRule type="expression" dxfId="5841" priority="7330" stopIfTrue="1">
      <formula>WEEKDAY(AEN$1)=1</formula>
    </cfRule>
    <cfRule type="expression" dxfId="5840" priority="7331" stopIfTrue="1">
      <formula>WEEKDAY(AEN$1)=7</formula>
    </cfRule>
    <cfRule type="containsText" dxfId="5839" priority="7332" stopIfTrue="1" operator="containsText" text="Maladie">
      <formula>NOT(ISERROR(SEARCH("Maladie",AEN2)))</formula>
    </cfRule>
    <cfRule type="endsWith" dxfId="5838" priority="7333" stopIfTrue="1" operator="endsWith" text="AT">
      <formula>RIGHT(AEN2,LEN("AT"))="AT"</formula>
    </cfRule>
    <cfRule type="containsText" dxfId="5837" priority="7334" stopIfTrue="1" operator="containsText" text="Congés">
      <formula>NOT(ISERROR(SEARCH("Congés",AEN2)))</formula>
    </cfRule>
    <cfRule type="containsText" dxfId="5836" priority="7335" stopIfTrue="1" operator="containsText" text="RTT">
      <formula>NOT(ISERROR(SEARCH("RTT",AEN2)))</formula>
    </cfRule>
    <cfRule type="containsText" dxfId="5835" priority="7336" stopIfTrue="1" operator="containsText" text="FORMATION">
      <formula>NOT(ISERROR(SEARCH("FORMATION",AEN2)))</formula>
    </cfRule>
    <cfRule type="containsText" dxfId="5834" priority="7337" stopIfTrue="1" operator="containsText" text="REPOS">
      <formula>NOT(ISERROR(SEARCH("REPOS",AEN2)))</formula>
    </cfRule>
  </conditionalFormatting>
  <conditionalFormatting sqref="AEN2">
    <cfRule type="containsText" dxfId="5833" priority="7328" stopIfTrue="1" operator="containsText" text="RECUP DEBIT">
      <formula>NOT(ISERROR(SEARCH("RECUP DEBIT",AEN2)))</formula>
    </cfRule>
    <cfRule type="containsText" dxfId="5832" priority="7329" stopIfTrue="1" operator="containsText" text="Bonification">
      <formula>NOT(ISERROR(SEARCH("Bonification",AEN2)))</formula>
    </cfRule>
  </conditionalFormatting>
  <conditionalFormatting sqref="AEN2">
    <cfRule type="containsText" dxfId="5831" priority="7326" stopIfTrue="1" operator="containsText" text="BONIFICATION">
      <formula>NOT(ISERROR(SEARCH("BONIFICATION",AEN2)))</formula>
    </cfRule>
    <cfRule type="containsText" dxfId="5830" priority="7327" stopIfTrue="1" operator="containsText" text="RECUP DEBIT">
      <formula>NOT(ISERROR(SEARCH("RECUP DEBIT",AEN2)))</formula>
    </cfRule>
  </conditionalFormatting>
  <conditionalFormatting sqref="AEN2">
    <cfRule type="containsText" dxfId="5829" priority="7325" stopIfTrue="1" operator="containsText" text="ENFANT MALADE">
      <formula>NOT(ISERROR(SEARCH("ENFANT MALADE",AEN2)))</formula>
    </cfRule>
  </conditionalFormatting>
  <conditionalFormatting sqref="AEN2">
    <cfRule type="containsText" dxfId="5828" priority="7323" stopIfTrue="1" operator="containsText" text="RECUP DEBIT">
      <formula>NOT(ISERROR(SEARCH("RECUP DEBIT",AEN2)))</formula>
    </cfRule>
    <cfRule type="containsText" dxfId="5827" priority="7324" stopIfTrue="1" operator="containsText" text="Bonification">
      <formula>NOT(ISERROR(SEARCH("Bonification",AEN2)))</formula>
    </cfRule>
  </conditionalFormatting>
  <conditionalFormatting sqref="AEN2">
    <cfRule type="expression" dxfId="5826" priority="7315" stopIfTrue="1">
      <formula>WEEKDAY(AEG$1)=1</formula>
    </cfRule>
    <cfRule type="expression" dxfId="5825" priority="7316" stopIfTrue="1">
      <formula>WEEKDAY(AEG$1)=7</formula>
    </cfRule>
    <cfRule type="containsText" dxfId="5824" priority="7317" stopIfTrue="1" operator="containsText" text="Maladie">
      <formula>NOT(ISERROR(SEARCH("Maladie",AEN2)))</formula>
    </cfRule>
    <cfRule type="endsWith" dxfId="5823" priority="7318" stopIfTrue="1" operator="endsWith" text="AT">
      <formula>RIGHT(AEN2,LEN("AT"))="AT"</formula>
    </cfRule>
    <cfRule type="containsText" dxfId="5822" priority="7319" stopIfTrue="1" operator="containsText" text="Congés">
      <formula>NOT(ISERROR(SEARCH("Congés",AEN2)))</formula>
    </cfRule>
    <cfRule type="containsText" dxfId="5821" priority="7320" stopIfTrue="1" operator="containsText" text="RTT">
      <formula>NOT(ISERROR(SEARCH("RTT",AEN2)))</formula>
    </cfRule>
    <cfRule type="containsText" dxfId="5820" priority="7321" stopIfTrue="1" operator="containsText" text="REPOS">
      <formula>NOT(ISERROR(SEARCH("REPOS",AEN2)))</formula>
    </cfRule>
    <cfRule type="containsText" dxfId="5819" priority="7322" stopIfTrue="1" operator="containsText" text="FORMATION">
      <formula>NOT(ISERROR(SEARCH("FORMATION",AEN2)))</formula>
    </cfRule>
  </conditionalFormatting>
  <conditionalFormatting sqref="AEM2">
    <cfRule type="expression" dxfId="5818" priority="7306" stopIfTrue="1">
      <formula>WEEKDAY(AEM$1)=1</formula>
    </cfRule>
    <cfRule type="expression" dxfId="5817" priority="7307" stopIfTrue="1">
      <formula>WEEKDAY(AEM$1)=7</formula>
    </cfRule>
    <cfRule type="containsText" dxfId="5816" priority="7308" stopIfTrue="1" operator="containsText" text="Maladie">
      <formula>NOT(ISERROR(SEARCH("Maladie",AEM2)))</formula>
    </cfRule>
    <cfRule type="endsWith" dxfId="5815" priority="7309" stopIfTrue="1" operator="endsWith" text="AT">
      <formula>RIGHT(AEM2,LEN("AT"))="AT"</formula>
    </cfRule>
    <cfRule type="containsText" dxfId="5814" priority="7310" stopIfTrue="1" operator="containsText" text="Congés">
      <formula>NOT(ISERROR(SEARCH("Congés",AEM2)))</formula>
    </cfRule>
    <cfRule type="containsText" dxfId="5813" priority="7311" stopIfTrue="1" operator="containsText" text="RTT">
      <formula>NOT(ISERROR(SEARCH("RTT",AEM2)))</formula>
    </cfRule>
    <cfRule type="containsText" dxfId="5812" priority="7312" stopIfTrue="1" operator="containsText" text="FORMATION">
      <formula>NOT(ISERROR(SEARCH("FORMATION",AEM2)))</formula>
    </cfRule>
    <cfRule type="containsText" dxfId="5811" priority="7313" stopIfTrue="1" operator="containsText" text="REPOS">
      <formula>NOT(ISERROR(SEARCH("REPOS",AEM2)))</formula>
    </cfRule>
  </conditionalFormatting>
  <conditionalFormatting sqref="AEM2">
    <cfRule type="containsText" dxfId="5810" priority="7304" stopIfTrue="1" operator="containsText" text="RECUP DEBIT">
      <formula>NOT(ISERROR(SEARCH("RECUP DEBIT",AEM2)))</formula>
    </cfRule>
    <cfRule type="containsText" dxfId="5809" priority="7305" stopIfTrue="1" operator="containsText" text="Bonification">
      <formula>NOT(ISERROR(SEARCH("Bonification",AEM2)))</formula>
    </cfRule>
  </conditionalFormatting>
  <conditionalFormatting sqref="AEM2">
    <cfRule type="containsText" dxfId="5808" priority="7302" stopIfTrue="1" operator="containsText" text="BONIFICATION">
      <formula>NOT(ISERROR(SEARCH("BONIFICATION",AEM2)))</formula>
    </cfRule>
    <cfRule type="containsText" dxfId="5807" priority="7303" stopIfTrue="1" operator="containsText" text="RECUP DEBIT">
      <formula>NOT(ISERROR(SEARCH("RECUP DEBIT",AEM2)))</formula>
    </cfRule>
  </conditionalFormatting>
  <conditionalFormatting sqref="AEM2">
    <cfRule type="containsText" dxfId="5806" priority="7301" stopIfTrue="1" operator="containsText" text="ENFANT MALADE">
      <formula>NOT(ISERROR(SEARCH("ENFANT MALADE",AEM2)))</formula>
    </cfRule>
  </conditionalFormatting>
  <conditionalFormatting sqref="AFK3">
    <cfRule type="expression" dxfId="5743" priority="7226" stopIfTrue="1">
      <formula>WEEKDAY(AFK$1)=1</formula>
    </cfRule>
    <cfRule type="expression" dxfId="5742" priority="7227" stopIfTrue="1">
      <formula>WEEKDAY(AFK$1)=7</formula>
    </cfRule>
    <cfRule type="containsText" dxfId="5741" priority="7228" stopIfTrue="1" operator="containsText" text="Maladie">
      <formula>NOT(ISERROR(SEARCH("Maladie",AFK3)))</formula>
    </cfRule>
    <cfRule type="endsWith" dxfId="5740" priority="7229" stopIfTrue="1" operator="endsWith" text="AT">
      <formula>RIGHT(AFK3,LEN("AT"))="AT"</formula>
    </cfRule>
    <cfRule type="containsText" dxfId="5739" priority="7230" stopIfTrue="1" operator="containsText" text="Congés">
      <formula>NOT(ISERROR(SEARCH("Congés",AFK3)))</formula>
    </cfRule>
    <cfRule type="containsText" dxfId="5738" priority="7231" stopIfTrue="1" operator="containsText" text="RTT">
      <formula>NOT(ISERROR(SEARCH("RTT",AFK3)))</formula>
    </cfRule>
    <cfRule type="containsText" dxfId="5737" priority="7232" stopIfTrue="1" operator="containsText" text="FORMATION">
      <formula>NOT(ISERROR(SEARCH("FORMATION",AFK3)))</formula>
    </cfRule>
    <cfRule type="containsText" dxfId="5736" priority="7233" stopIfTrue="1" operator="containsText" text="REPOS">
      <formula>NOT(ISERROR(SEARCH("REPOS",AFK3)))</formula>
    </cfRule>
  </conditionalFormatting>
  <conditionalFormatting sqref="AFK3">
    <cfRule type="containsText" dxfId="5735" priority="7224" stopIfTrue="1" operator="containsText" text="RECUP DEBIT">
      <formula>NOT(ISERROR(SEARCH("RECUP DEBIT",AFK3)))</formula>
    </cfRule>
    <cfRule type="containsText" dxfId="5734" priority="7225" stopIfTrue="1" operator="containsText" text="Bonification">
      <formula>NOT(ISERROR(SEARCH("Bonification",AFK3)))</formula>
    </cfRule>
  </conditionalFormatting>
  <conditionalFormatting sqref="AFK3">
    <cfRule type="containsText" dxfId="5733" priority="7222" stopIfTrue="1" operator="containsText" text="BONIFICATION">
      <formula>NOT(ISERROR(SEARCH("BONIFICATION",AFK3)))</formula>
    </cfRule>
    <cfRule type="containsText" dxfId="5732" priority="7223" stopIfTrue="1" operator="containsText" text="RECUP DEBIT">
      <formula>NOT(ISERROR(SEARCH("RECUP DEBIT",AFK3)))</formula>
    </cfRule>
  </conditionalFormatting>
  <conditionalFormatting sqref="AFK3">
    <cfRule type="containsText" dxfId="5731" priority="7221" stopIfTrue="1" operator="containsText" text="ENFANT MALADE">
      <formula>NOT(ISERROR(SEARCH("ENFANT MALADE",AFK3)))</formula>
    </cfRule>
  </conditionalFormatting>
  <conditionalFormatting sqref="AEH2">
    <cfRule type="expression" dxfId="5730" priority="7198" stopIfTrue="1">
      <formula>WEEKDAY(AEH$1)=1</formula>
    </cfRule>
    <cfRule type="expression" dxfId="5729" priority="7199" stopIfTrue="1">
      <formula>WEEKDAY(AEH$1)=7</formula>
    </cfRule>
    <cfRule type="containsText" dxfId="5728" priority="7200" stopIfTrue="1" operator="containsText" text="Maladie">
      <formula>NOT(ISERROR(SEARCH("Maladie",AEH2)))</formula>
    </cfRule>
    <cfRule type="endsWith" dxfId="5727" priority="7201" stopIfTrue="1" operator="endsWith" text="AT">
      <formula>RIGHT(AEH2,LEN("AT"))="AT"</formula>
    </cfRule>
    <cfRule type="containsText" dxfId="5726" priority="7202" stopIfTrue="1" operator="containsText" text="Congés">
      <formula>NOT(ISERROR(SEARCH("Congés",AEH2)))</formula>
    </cfRule>
    <cfRule type="containsText" dxfId="5725" priority="7203" stopIfTrue="1" operator="containsText" text="RTT">
      <formula>NOT(ISERROR(SEARCH("RTT",AEH2)))</formula>
    </cfRule>
    <cfRule type="containsText" dxfId="5724" priority="7204" stopIfTrue="1" operator="containsText" text="FORMATION">
      <formula>NOT(ISERROR(SEARCH("FORMATION",AEH2)))</formula>
    </cfRule>
    <cfRule type="containsText" dxfId="5723" priority="7205" stopIfTrue="1" operator="containsText" text="REPOS">
      <formula>NOT(ISERROR(SEARCH("REPOS",AEH2)))</formula>
    </cfRule>
  </conditionalFormatting>
  <conditionalFormatting sqref="AEH2">
    <cfRule type="containsText" dxfId="5722" priority="7196" stopIfTrue="1" operator="containsText" text="RECUP DEBIT">
      <formula>NOT(ISERROR(SEARCH("RECUP DEBIT",AEH2)))</formula>
    </cfRule>
    <cfRule type="containsText" dxfId="5721" priority="7197" stopIfTrue="1" operator="containsText" text="Bonification">
      <formula>NOT(ISERROR(SEARCH("Bonification",AEH2)))</formula>
    </cfRule>
  </conditionalFormatting>
  <conditionalFormatting sqref="AEH2">
    <cfRule type="containsText" dxfId="5720" priority="7194" stopIfTrue="1" operator="containsText" text="BONIFICATION">
      <formula>NOT(ISERROR(SEARCH("BONIFICATION",AEH2)))</formula>
    </cfRule>
    <cfRule type="containsText" dxfId="5719" priority="7195" stopIfTrue="1" operator="containsText" text="RECUP DEBIT">
      <formula>NOT(ISERROR(SEARCH("RECUP DEBIT",AEH2)))</formula>
    </cfRule>
  </conditionalFormatting>
  <conditionalFormatting sqref="AEH2">
    <cfRule type="containsText" dxfId="5718" priority="7193" stopIfTrue="1" operator="containsText" text="ENFANT MALADE">
      <formula>NOT(ISERROR(SEARCH("ENFANT MALADE",AEH2)))</formula>
    </cfRule>
  </conditionalFormatting>
  <conditionalFormatting sqref="AEH2">
    <cfRule type="containsText" dxfId="5717" priority="7191" stopIfTrue="1" operator="containsText" text="RECUP DEBIT">
      <formula>NOT(ISERROR(SEARCH("RECUP DEBIT",AEH2)))</formula>
    </cfRule>
    <cfRule type="containsText" dxfId="5716" priority="7192" stopIfTrue="1" operator="containsText" text="Bonification">
      <formula>NOT(ISERROR(SEARCH("Bonification",AEH2)))</formula>
    </cfRule>
  </conditionalFormatting>
  <conditionalFormatting sqref="AEH2">
    <cfRule type="expression" dxfId="5715" priority="7183" stopIfTrue="1">
      <formula>WEEKDAY(AEA$1)=1</formula>
    </cfRule>
    <cfRule type="expression" dxfId="5714" priority="7184" stopIfTrue="1">
      <formula>WEEKDAY(AEA$1)=7</formula>
    </cfRule>
    <cfRule type="containsText" dxfId="5713" priority="7185" stopIfTrue="1" operator="containsText" text="Maladie">
      <formula>NOT(ISERROR(SEARCH("Maladie",AEH2)))</formula>
    </cfRule>
    <cfRule type="endsWith" dxfId="5712" priority="7186" stopIfTrue="1" operator="endsWith" text="AT">
      <formula>RIGHT(AEH2,LEN("AT"))="AT"</formula>
    </cfRule>
    <cfRule type="containsText" dxfId="5711" priority="7187" stopIfTrue="1" operator="containsText" text="Congés">
      <formula>NOT(ISERROR(SEARCH("Congés",AEH2)))</formula>
    </cfRule>
    <cfRule type="containsText" dxfId="5710" priority="7188" stopIfTrue="1" operator="containsText" text="RTT">
      <formula>NOT(ISERROR(SEARCH("RTT",AEH2)))</formula>
    </cfRule>
    <cfRule type="containsText" dxfId="5709" priority="7189" stopIfTrue="1" operator="containsText" text="REPOS">
      <formula>NOT(ISERROR(SEARCH("REPOS",AEH2)))</formula>
    </cfRule>
    <cfRule type="containsText" dxfId="5708" priority="7190" stopIfTrue="1" operator="containsText" text="FORMATION">
      <formula>NOT(ISERROR(SEARCH("FORMATION",AEH2)))</formula>
    </cfRule>
  </conditionalFormatting>
  <conditionalFormatting sqref="AEA2">
    <cfRule type="expression" dxfId="5707" priority="7150" stopIfTrue="1">
      <formula>WEEKDAY(AEA$1)=1</formula>
    </cfRule>
    <cfRule type="expression" dxfId="5706" priority="7151" stopIfTrue="1">
      <formula>WEEKDAY(AEA$1)=7</formula>
    </cfRule>
    <cfRule type="containsText" dxfId="5705" priority="7152" stopIfTrue="1" operator="containsText" text="Maladie">
      <formula>NOT(ISERROR(SEARCH("Maladie",AEA2)))</formula>
    </cfRule>
    <cfRule type="endsWith" dxfId="5704" priority="7153" stopIfTrue="1" operator="endsWith" text="AT">
      <formula>RIGHT(AEA2,LEN("AT"))="AT"</formula>
    </cfRule>
    <cfRule type="containsText" dxfId="5703" priority="7154" stopIfTrue="1" operator="containsText" text="Congés">
      <formula>NOT(ISERROR(SEARCH("Congés",AEA2)))</formula>
    </cfRule>
    <cfRule type="containsText" dxfId="5702" priority="7155" stopIfTrue="1" operator="containsText" text="RTT">
      <formula>NOT(ISERROR(SEARCH("RTT",AEA2)))</formula>
    </cfRule>
    <cfRule type="containsText" dxfId="5701" priority="7156" stopIfTrue="1" operator="containsText" text="FORMATION">
      <formula>NOT(ISERROR(SEARCH("FORMATION",AEA2)))</formula>
    </cfRule>
    <cfRule type="containsText" dxfId="5700" priority="7157" stopIfTrue="1" operator="containsText" text="REPOS">
      <formula>NOT(ISERROR(SEARCH("REPOS",AEA2)))</formula>
    </cfRule>
  </conditionalFormatting>
  <conditionalFormatting sqref="AEA2">
    <cfRule type="containsText" dxfId="5699" priority="7148" stopIfTrue="1" operator="containsText" text="RECUP DEBIT">
      <formula>NOT(ISERROR(SEARCH("RECUP DEBIT",AEA2)))</formula>
    </cfRule>
    <cfRule type="containsText" dxfId="5698" priority="7149" stopIfTrue="1" operator="containsText" text="Bonification">
      <formula>NOT(ISERROR(SEARCH("Bonification",AEA2)))</formula>
    </cfRule>
  </conditionalFormatting>
  <conditionalFormatting sqref="AEA2">
    <cfRule type="containsText" dxfId="5697" priority="7146" stopIfTrue="1" operator="containsText" text="BONIFICATION">
      <formula>NOT(ISERROR(SEARCH("BONIFICATION",AEA2)))</formula>
    </cfRule>
    <cfRule type="containsText" dxfId="5696" priority="7147" stopIfTrue="1" operator="containsText" text="RECUP DEBIT">
      <formula>NOT(ISERROR(SEARCH("RECUP DEBIT",AEA2)))</formula>
    </cfRule>
  </conditionalFormatting>
  <conditionalFormatting sqref="AEA2">
    <cfRule type="containsText" dxfId="5695" priority="7145" stopIfTrue="1" operator="containsText" text="ENFANT MALADE">
      <formula>NOT(ISERROR(SEARCH("ENFANT MALADE",AEA2)))</formula>
    </cfRule>
  </conditionalFormatting>
  <conditionalFormatting sqref="AEA2">
    <cfRule type="containsText" dxfId="5694" priority="7143" stopIfTrue="1" operator="containsText" text="RECUP DEBIT">
      <formula>NOT(ISERROR(SEARCH("RECUP DEBIT",AEA2)))</formula>
    </cfRule>
    <cfRule type="containsText" dxfId="5693" priority="7144" stopIfTrue="1" operator="containsText" text="Bonification">
      <formula>NOT(ISERROR(SEARCH("Bonification",AEA2)))</formula>
    </cfRule>
  </conditionalFormatting>
  <conditionalFormatting sqref="AEA2">
    <cfRule type="expression" dxfId="5692" priority="7135" stopIfTrue="1">
      <formula>WEEKDAY(ADT$1)=1</formula>
    </cfRule>
    <cfRule type="expression" dxfId="5691" priority="7136" stopIfTrue="1">
      <formula>WEEKDAY(ADT$1)=7</formula>
    </cfRule>
    <cfRule type="containsText" dxfId="5690" priority="7137" stopIfTrue="1" operator="containsText" text="Maladie">
      <formula>NOT(ISERROR(SEARCH("Maladie",AEA2)))</formula>
    </cfRule>
    <cfRule type="endsWith" dxfId="5689" priority="7138" stopIfTrue="1" operator="endsWith" text="AT">
      <formula>RIGHT(AEA2,LEN("AT"))="AT"</formula>
    </cfRule>
    <cfRule type="containsText" dxfId="5688" priority="7139" stopIfTrue="1" operator="containsText" text="Congés">
      <formula>NOT(ISERROR(SEARCH("Congés",AEA2)))</formula>
    </cfRule>
    <cfRule type="containsText" dxfId="5687" priority="7140" stopIfTrue="1" operator="containsText" text="RTT">
      <formula>NOT(ISERROR(SEARCH("RTT",AEA2)))</formula>
    </cfRule>
    <cfRule type="containsText" dxfId="5686" priority="7141" stopIfTrue="1" operator="containsText" text="REPOS">
      <formula>NOT(ISERROR(SEARCH("REPOS",AEA2)))</formula>
    </cfRule>
    <cfRule type="containsText" dxfId="5685" priority="7142" stopIfTrue="1" operator="containsText" text="FORMATION">
      <formula>NOT(ISERROR(SEARCH("FORMATION",AEA2)))</formula>
    </cfRule>
  </conditionalFormatting>
  <conditionalFormatting sqref="AEA2">
    <cfRule type="expression" dxfId="5684" priority="7127" stopIfTrue="1">
      <formula>WEEKDAY(ADT$1)=1</formula>
    </cfRule>
    <cfRule type="expression" dxfId="5683" priority="7128" stopIfTrue="1">
      <formula>WEEKDAY(ADT$1)=7</formula>
    </cfRule>
    <cfRule type="containsText" dxfId="5682" priority="7129" stopIfTrue="1" operator="containsText" text="Maladie">
      <formula>NOT(ISERROR(SEARCH("Maladie",AEA2)))</formula>
    </cfRule>
    <cfRule type="endsWith" dxfId="5681" priority="7130" stopIfTrue="1" operator="endsWith" text="AT">
      <formula>RIGHT(AEA2,LEN("AT"))="AT"</formula>
    </cfRule>
    <cfRule type="containsText" dxfId="5680" priority="7131" stopIfTrue="1" operator="containsText" text="Congés">
      <formula>NOT(ISERROR(SEARCH("Congés",AEA2)))</formula>
    </cfRule>
    <cfRule type="containsText" dxfId="5679" priority="7132" stopIfTrue="1" operator="containsText" text="RTT">
      <formula>NOT(ISERROR(SEARCH("RTT",AEA2)))</formula>
    </cfRule>
    <cfRule type="containsText" dxfId="5678" priority="7133" stopIfTrue="1" operator="containsText" text="REPOS">
      <formula>NOT(ISERROR(SEARCH("REPOS",AEA2)))</formula>
    </cfRule>
    <cfRule type="containsText" dxfId="5677" priority="7134" stopIfTrue="1" operator="containsText" text="FORMATION">
      <formula>NOT(ISERROR(SEARCH("FORMATION",AEA2)))</formula>
    </cfRule>
  </conditionalFormatting>
  <conditionalFormatting sqref="AEA2">
    <cfRule type="containsText" dxfId="5676" priority="7125" stopIfTrue="1" operator="containsText" text="RECUP DEBIT">
      <formula>NOT(ISERROR(SEARCH("RECUP DEBIT",AEA2)))</formula>
    </cfRule>
    <cfRule type="containsText" dxfId="5675" priority="7126" stopIfTrue="1" operator="containsText" text="Bonification">
      <formula>NOT(ISERROR(SEARCH("Bonification",AEA2)))</formula>
    </cfRule>
  </conditionalFormatting>
  <conditionalFormatting sqref="AEA2">
    <cfRule type="containsText" dxfId="5674" priority="7123" stopIfTrue="1" operator="containsText" text="RECUP DEBIT">
      <formula>NOT(ISERROR(SEARCH("RECUP DEBIT",AEA2)))</formula>
    </cfRule>
    <cfRule type="containsText" dxfId="5673" priority="7124" stopIfTrue="1" operator="containsText" text="Bonification">
      <formula>NOT(ISERROR(SEARCH("Bonification",AEA2)))</formula>
    </cfRule>
  </conditionalFormatting>
  <conditionalFormatting sqref="AEA2">
    <cfRule type="expression" dxfId="5672" priority="7115" stopIfTrue="1">
      <formula>WEEKDAY(ADT$1)=1</formula>
    </cfRule>
    <cfRule type="expression" dxfId="5671" priority="7116" stopIfTrue="1">
      <formula>WEEKDAY(ADT$1)=7</formula>
    </cfRule>
    <cfRule type="containsText" dxfId="5670" priority="7117" stopIfTrue="1" operator="containsText" text="Maladie">
      <formula>NOT(ISERROR(SEARCH("Maladie",AEA2)))</formula>
    </cfRule>
    <cfRule type="endsWith" dxfId="5669" priority="7118" stopIfTrue="1" operator="endsWith" text="AT">
      <formula>RIGHT(AEA2,LEN("AT"))="AT"</formula>
    </cfRule>
    <cfRule type="containsText" dxfId="5668" priority="7119" stopIfTrue="1" operator="containsText" text="Congés">
      <formula>NOT(ISERROR(SEARCH("Congés",AEA2)))</formula>
    </cfRule>
    <cfRule type="containsText" dxfId="5667" priority="7120" stopIfTrue="1" operator="containsText" text="RTT">
      <formula>NOT(ISERROR(SEARCH("RTT",AEA2)))</formula>
    </cfRule>
    <cfRule type="containsText" dxfId="5666" priority="7121" stopIfTrue="1" operator="containsText" text="REPOS">
      <formula>NOT(ISERROR(SEARCH("REPOS",AEA2)))</formula>
    </cfRule>
    <cfRule type="containsText" dxfId="5665" priority="7122" stopIfTrue="1" operator="containsText" text="FORMATION">
      <formula>NOT(ISERROR(SEARCH("FORMATION",AEA2)))</formula>
    </cfRule>
  </conditionalFormatting>
  <conditionalFormatting sqref="AEA2">
    <cfRule type="expression" dxfId="5664" priority="7107" stopIfTrue="1">
      <formula>WEEKDAY(ADT$1)=1</formula>
    </cfRule>
    <cfRule type="expression" dxfId="5663" priority="7108" stopIfTrue="1">
      <formula>WEEKDAY(ADT$1)=7</formula>
    </cfRule>
    <cfRule type="containsText" dxfId="5662" priority="7109" stopIfTrue="1" operator="containsText" text="Maladie">
      <formula>NOT(ISERROR(SEARCH("Maladie",AEA2)))</formula>
    </cfRule>
    <cfRule type="endsWith" dxfId="5661" priority="7110" stopIfTrue="1" operator="endsWith" text="AT">
      <formula>RIGHT(AEA2,LEN("AT"))="AT"</formula>
    </cfRule>
    <cfRule type="containsText" dxfId="5660" priority="7111" stopIfTrue="1" operator="containsText" text="Congés">
      <formula>NOT(ISERROR(SEARCH("Congés",AEA2)))</formula>
    </cfRule>
    <cfRule type="containsText" dxfId="5659" priority="7112" stopIfTrue="1" operator="containsText" text="RTT">
      <formula>NOT(ISERROR(SEARCH("RTT",AEA2)))</formula>
    </cfRule>
    <cfRule type="containsText" dxfId="5658" priority="7113" stopIfTrue="1" operator="containsText" text="REPOS">
      <formula>NOT(ISERROR(SEARCH("REPOS",AEA2)))</formula>
    </cfRule>
    <cfRule type="containsText" dxfId="5657" priority="7114" stopIfTrue="1" operator="containsText" text="FORMATION">
      <formula>NOT(ISERROR(SEARCH("FORMATION",AEA2)))</formula>
    </cfRule>
  </conditionalFormatting>
  <conditionalFormatting sqref="AEA2">
    <cfRule type="expression" dxfId="5656" priority="7099" stopIfTrue="1">
      <formula>WEEKDAY(AEA$1)=1</formula>
    </cfRule>
    <cfRule type="expression" dxfId="5655" priority="7100" stopIfTrue="1">
      <formula>WEEKDAY(AEA$1)=7</formula>
    </cfRule>
    <cfRule type="containsText" dxfId="5654" priority="7101" stopIfTrue="1" operator="containsText" text="Maladie">
      <formula>NOT(ISERROR(SEARCH("Maladie",AEA2)))</formula>
    </cfRule>
    <cfRule type="endsWith" dxfId="5653" priority="7102" stopIfTrue="1" operator="endsWith" text="AT">
      <formula>RIGHT(AEA2,LEN("AT"))="AT"</formula>
    </cfRule>
    <cfRule type="containsText" dxfId="5652" priority="7103" stopIfTrue="1" operator="containsText" text="Congés">
      <formula>NOT(ISERROR(SEARCH("Congés",AEA2)))</formula>
    </cfRule>
    <cfRule type="containsText" dxfId="5651" priority="7104" stopIfTrue="1" operator="containsText" text="RTT">
      <formula>NOT(ISERROR(SEARCH("RTT",AEA2)))</formula>
    </cfRule>
    <cfRule type="containsText" dxfId="5650" priority="7105" stopIfTrue="1" operator="containsText" text="FORMATION">
      <formula>NOT(ISERROR(SEARCH("FORMATION",AEA2)))</formula>
    </cfRule>
    <cfRule type="containsText" dxfId="5649" priority="7106" stopIfTrue="1" operator="containsText" text="REPOS">
      <formula>NOT(ISERROR(SEARCH("REPOS",AEA2)))</formula>
    </cfRule>
  </conditionalFormatting>
  <conditionalFormatting sqref="AEA2">
    <cfRule type="containsText" dxfId="5648" priority="7097" stopIfTrue="1" operator="containsText" text="RECUP DEBIT">
      <formula>NOT(ISERROR(SEARCH("RECUP DEBIT",AEA2)))</formula>
    </cfRule>
    <cfRule type="containsText" dxfId="5647" priority="7098" stopIfTrue="1" operator="containsText" text="Bonification">
      <formula>NOT(ISERROR(SEARCH("Bonification",AEA2)))</formula>
    </cfRule>
  </conditionalFormatting>
  <conditionalFormatting sqref="AEA2">
    <cfRule type="containsText" dxfId="5646" priority="7095" stopIfTrue="1" operator="containsText" text="RECUP DEBIT">
      <formula>NOT(ISERROR(SEARCH("RECUP DEBIT",AEA2)))</formula>
    </cfRule>
    <cfRule type="containsText" dxfId="5645" priority="7096" stopIfTrue="1" operator="containsText" text="Bonification">
      <formula>NOT(ISERROR(SEARCH("Bonification",AEA2)))</formula>
    </cfRule>
  </conditionalFormatting>
  <conditionalFormatting sqref="AEA2">
    <cfRule type="expression" dxfId="5644" priority="7087" stopIfTrue="1">
      <formula>WEEKDAY(ADT$1)=1</formula>
    </cfRule>
    <cfRule type="expression" dxfId="5643" priority="7088" stopIfTrue="1">
      <formula>WEEKDAY(ADT$1)=7</formula>
    </cfRule>
    <cfRule type="containsText" dxfId="5642" priority="7089" stopIfTrue="1" operator="containsText" text="Maladie">
      <formula>NOT(ISERROR(SEARCH("Maladie",AEA2)))</formula>
    </cfRule>
    <cfRule type="endsWith" dxfId="5641" priority="7090" stopIfTrue="1" operator="endsWith" text="AT">
      <formula>RIGHT(AEA2,LEN("AT"))="AT"</formula>
    </cfRule>
    <cfRule type="containsText" dxfId="5640" priority="7091" stopIfTrue="1" operator="containsText" text="Congés">
      <formula>NOT(ISERROR(SEARCH("Congés",AEA2)))</formula>
    </cfRule>
    <cfRule type="containsText" dxfId="5639" priority="7092" stopIfTrue="1" operator="containsText" text="RTT">
      <formula>NOT(ISERROR(SEARCH("RTT",AEA2)))</formula>
    </cfRule>
    <cfRule type="containsText" dxfId="5638" priority="7093" stopIfTrue="1" operator="containsText" text="REPOS">
      <formula>NOT(ISERROR(SEARCH("REPOS",AEA2)))</formula>
    </cfRule>
    <cfRule type="containsText" dxfId="5637" priority="7094" stopIfTrue="1" operator="containsText" text="FORMATION">
      <formula>NOT(ISERROR(SEARCH("FORMATION",AEA2)))</formula>
    </cfRule>
  </conditionalFormatting>
  <conditionalFormatting sqref="AEA2">
    <cfRule type="expression" dxfId="5636" priority="7079" stopIfTrue="1">
      <formula>WEEKDAY(ADT$1)=1</formula>
    </cfRule>
    <cfRule type="expression" dxfId="5635" priority="7080" stopIfTrue="1">
      <formula>WEEKDAY(ADT$1)=7</formula>
    </cfRule>
    <cfRule type="containsText" dxfId="5634" priority="7081" stopIfTrue="1" operator="containsText" text="Maladie">
      <formula>NOT(ISERROR(SEARCH("Maladie",AEA2)))</formula>
    </cfRule>
    <cfRule type="endsWith" dxfId="5633" priority="7082" stopIfTrue="1" operator="endsWith" text="AT">
      <formula>RIGHT(AEA2,LEN("AT"))="AT"</formula>
    </cfRule>
    <cfRule type="containsText" dxfId="5632" priority="7083" stopIfTrue="1" operator="containsText" text="Congés">
      <formula>NOT(ISERROR(SEARCH("Congés",AEA2)))</formula>
    </cfRule>
    <cfRule type="containsText" dxfId="5631" priority="7084" stopIfTrue="1" operator="containsText" text="RTT">
      <formula>NOT(ISERROR(SEARCH("RTT",AEA2)))</formula>
    </cfRule>
    <cfRule type="containsText" dxfId="5630" priority="7085" stopIfTrue="1" operator="containsText" text="REPOS">
      <formula>NOT(ISERROR(SEARCH("REPOS",AEA2)))</formula>
    </cfRule>
    <cfRule type="containsText" dxfId="5629" priority="7086" stopIfTrue="1" operator="containsText" text="FORMATION">
      <formula>NOT(ISERROR(SEARCH("FORMATION",AEA2)))</formula>
    </cfRule>
  </conditionalFormatting>
  <conditionalFormatting sqref="ADT2">
    <cfRule type="expression" dxfId="5628" priority="7070" stopIfTrue="1">
      <formula>WEEKDAY(ADT$1)=1</formula>
    </cfRule>
    <cfRule type="expression" dxfId="5627" priority="7071" stopIfTrue="1">
      <formula>WEEKDAY(ADT$1)=7</formula>
    </cfRule>
    <cfRule type="containsText" dxfId="5626" priority="7072" stopIfTrue="1" operator="containsText" text="Maladie">
      <formula>NOT(ISERROR(SEARCH("Maladie",ADT2)))</formula>
    </cfRule>
    <cfRule type="endsWith" dxfId="5625" priority="7073" stopIfTrue="1" operator="endsWith" text="AT">
      <formula>RIGHT(ADT2,LEN("AT"))="AT"</formula>
    </cfRule>
    <cfRule type="containsText" dxfId="5624" priority="7074" stopIfTrue="1" operator="containsText" text="Congés">
      <formula>NOT(ISERROR(SEARCH("Congés",ADT2)))</formula>
    </cfRule>
    <cfRule type="containsText" dxfId="5623" priority="7075" stopIfTrue="1" operator="containsText" text="RTT">
      <formula>NOT(ISERROR(SEARCH("RTT",ADT2)))</formula>
    </cfRule>
    <cfRule type="containsText" dxfId="5622" priority="7076" stopIfTrue="1" operator="containsText" text="FORMATION">
      <formula>NOT(ISERROR(SEARCH("FORMATION",ADT2)))</formula>
    </cfRule>
    <cfRule type="containsText" dxfId="5621" priority="7077" stopIfTrue="1" operator="containsText" text="REPOS">
      <formula>NOT(ISERROR(SEARCH("REPOS",ADT2)))</formula>
    </cfRule>
  </conditionalFormatting>
  <conditionalFormatting sqref="ADT2">
    <cfRule type="containsText" dxfId="5620" priority="7068" stopIfTrue="1" operator="containsText" text="RECUP DEBIT">
      <formula>NOT(ISERROR(SEARCH("RECUP DEBIT",ADT2)))</formula>
    </cfRule>
    <cfRule type="containsText" dxfId="5619" priority="7069" stopIfTrue="1" operator="containsText" text="Bonification">
      <formula>NOT(ISERROR(SEARCH("Bonification",ADT2)))</formula>
    </cfRule>
  </conditionalFormatting>
  <conditionalFormatting sqref="ADT2">
    <cfRule type="containsText" dxfId="5618" priority="7066" stopIfTrue="1" operator="containsText" text="BONIFICATION">
      <formula>NOT(ISERROR(SEARCH("BONIFICATION",ADT2)))</formula>
    </cfRule>
    <cfRule type="containsText" dxfId="5617" priority="7067" stopIfTrue="1" operator="containsText" text="RECUP DEBIT">
      <formula>NOT(ISERROR(SEARCH("RECUP DEBIT",ADT2)))</formula>
    </cfRule>
  </conditionalFormatting>
  <conditionalFormatting sqref="ADT2">
    <cfRule type="containsText" dxfId="5616" priority="7065" stopIfTrue="1" operator="containsText" text="ENFANT MALADE">
      <formula>NOT(ISERROR(SEARCH("ENFANT MALADE",ADT2)))</formula>
    </cfRule>
  </conditionalFormatting>
  <conditionalFormatting sqref="ADT2">
    <cfRule type="containsText" dxfId="5615" priority="7063" stopIfTrue="1" operator="containsText" text="RECUP DEBIT">
      <formula>NOT(ISERROR(SEARCH("RECUP DEBIT",ADT2)))</formula>
    </cfRule>
    <cfRule type="containsText" dxfId="5614" priority="7064" stopIfTrue="1" operator="containsText" text="Bonification">
      <formula>NOT(ISERROR(SEARCH("Bonification",ADT2)))</formula>
    </cfRule>
  </conditionalFormatting>
  <conditionalFormatting sqref="ADT2">
    <cfRule type="expression" dxfId="5613" priority="7055" stopIfTrue="1">
      <formula>WEEKDAY(ADM$1)=1</formula>
    </cfRule>
    <cfRule type="expression" dxfId="5612" priority="7056" stopIfTrue="1">
      <formula>WEEKDAY(ADM$1)=7</formula>
    </cfRule>
    <cfRule type="containsText" dxfId="5611" priority="7057" stopIfTrue="1" operator="containsText" text="Maladie">
      <formula>NOT(ISERROR(SEARCH("Maladie",ADT2)))</formula>
    </cfRule>
    <cfRule type="endsWith" dxfId="5610" priority="7058" stopIfTrue="1" operator="endsWith" text="AT">
      <formula>RIGHT(ADT2,LEN("AT"))="AT"</formula>
    </cfRule>
    <cfRule type="containsText" dxfId="5609" priority="7059" stopIfTrue="1" operator="containsText" text="Congés">
      <formula>NOT(ISERROR(SEARCH("Congés",ADT2)))</formula>
    </cfRule>
    <cfRule type="containsText" dxfId="5608" priority="7060" stopIfTrue="1" operator="containsText" text="RTT">
      <formula>NOT(ISERROR(SEARCH("RTT",ADT2)))</formula>
    </cfRule>
    <cfRule type="containsText" dxfId="5607" priority="7061" stopIfTrue="1" operator="containsText" text="REPOS">
      <formula>NOT(ISERROR(SEARCH("REPOS",ADT2)))</formula>
    </cfRule>
    <cfRule type="containsText" dxfId="5606" priority="7062" stopIfTrue="1" operator="containsText" text="FORMATION">
      <formula>NOT(ISERROR(SEARCH("FORMATION",ADT2)))</formula>
    </cfRule>
  </conditionalFormatting>
  <conditionalFormatting sqref="AED3">
    <cfRule type="expression" dxfId="5432" priority="6582" stopIfTrue="1">
      <formula>WEEKDAY(AED$1)=1</formula>
    </cfRule>
    <cfRule type="expression" dxfId="5431" priority="6583" stopIfTrue="1">
      <formula>WEEKDAY(AED$1)=7</formula>
    </cfRule>
    <cfRule type="containsText" dxfId="5430" priority="6584" stopIfTrue="1" operator="containsText" text="Maladie">
      <formula>NOT(ISERROR(SEARCH("Maladie",AED3)))</formula>
    </cfRule>
    <cfRule type="endsWith" dxfId="5429" priority="6585" stopIfTrue="1" operator="endsWith" text="AT">
      <formula>RIGHT(AED3,LEN("AT"))="AT"</formula>
    </cfRule>
    <cfRule type="containsText" dxfId="5428" priority="6586" stopIfTrue="1" operator="containsText" text="Congés">
      <formula>NOT(ISERROR(SEARCH("Congés",AED3)))</formula>
    </cfRule>
    <cfRule type="containsText" dxfId="5427" priority="6587" stopIfTrue="1" operator="containsText" text="RTT">
      <formula>NOT(ISERROR(SEARCH("RTT",AED3)))</formula>
    </cfRule>
    <cfRule type="containsText" dxfId="5426" priority="6588" stopIfTrue="1" operator="containsText" text="FORMATION">
      <formula>NOT(ISERROR(SEARCH("FORMATION",AED3)))</formula>
    </cfRule>
    <cfRule type="containsText" dxfId="5425" priority="6589" stopIfTrue="1" operator="containsText" text="REPOS">
      <formula>NOT(ISERROR(SEARCH("REPOS",AED3)))</formula>
    </cfRule>
  </conditionalFormatting>
  <conditionalFormatting sqref="AED3">
    <cfRule type="containsText" dxfId="5424" priority="6580" stopIfTrue="1" operator="containsText" text="RECUP DEBIT">
      <formula>NOT(ISERROR(SEARCH("RECUP DEBIT",AED3)))</formula>
    </cfRule>
    <cfRule type="containsText" dxfId="5423" priority="6581" stopIfTrue="1" operator="containsText" text="Bonification">
      <formula>NOT(ISERROR(SEARCH("Bonification",AED3)))</formula>
    </cfRule>
  </conditionalFormatting>
  <conditionalFormatting sqref="AEF3">
    <cfRule type="expression" dxfId="5422" priority="6572" stopIfTrue="1">
      <formula>WEEKDAY(AEF$1)=1</formula>
    </cfRule>
    <cfRule type="expression" dxfId="5421" priority="6573" stopIfTrue="1">
      <formula>WEEKDAY(AEF$1)=7</formula>
    </cfRule>
    <cfRule type="containsText" dxfId="5420" priority="6574" stopIfTrue="1" operator="containsText" text="Maladie">
      <formula>NOT(ISERROR(SEARCH("Maladie",AEF3)))</formula>
    </cfRule>
    <cfRule type="endsWith" dxfId="5419" priority="6575" stopIfTrue="1" operator="endsWith" text="AT">
      <formula>RIGHT(AEF3,LEN("AT"))="AT"</formula>
    </cfRule>
    <cfRule type="containsText" dxfId="5418" priority="6576" stopIfTrue="1" operator="containsText" text="Congés">
      <formula>NOT(ISERROR(SEARCH("Congés",AEF3)))</formula>
    </cfRule>
    <cfRule type="containsText" dxfId="5417" priority="6577" stopIfTrue="1" operator="containsText" text="RTT">
      <formula>NOT(ISERROR(SEARCH("RTT",AEF3)))</formula>
    </cfRule>
    <cfRule type="containsText" dxfId="5416" priority="6578" stopIfTrue="1" operator="containsText" text="FORMATION">
      <formula>NOT(ISERROR(SEARCH("FORMATION",AEF3)))</formula>
    </cfRule>
    <cfRule type="containsText" dxfId="5415" priority="6579" stopIfTrue="1" operator="containsText" text="REPOS">
      <formula>NOT(ISERROR(SEARCH("REPOS",AEF3)))</formula>
    </cfRule>
  </conditionalFormatting>
  <conditionalFormatting sqref="AEF3">
    <cfRule type="containsText" dxfId="5414" priority="6570" stopIfTrue="1" operator="containsText" text="RECUP DEBIT">
      <formula>NOT(ISERROR(SEARCH("RECUP DEBIT",AEF3)))</formula>
    </cfRule>
    <cfRule type="containsText" dxfId="5413" priority="6571" stopIfTrue="1" operator="containsText" text="Bonification">
      <formula>NOT(ISERROR(SEARCH("Bonification",AEF3)))</formula>
    </cfRule>
  </conditionalFormatting>
  <conditionalFormatting sqref="AEL3:AEM3">
    <cfRule type="expression" dxfId="5399" priority="6534" stopIfTrue="1">
      <formula>WEEKDAY(AEL$1)=1</formula>
    </cfRule>
    <cfRule type="expression" dxfId="5398" priority="6535" stopIfTrue="1">
      <formula>WEEKDAY(AEL$1)=7</formula>
    </cfRule>
    <cfRule type="containsText" dxfId="5397" priority="6536" stopIfTrue="1" operator="containsText" text="Maladie">
      <formula>NOT(ISERROR(SEARCH("Maladie",AEL3)))</formula>
    </cfRule>
    <cfRule type="endsWith" dxfId="5396" priority="6537" stopIfTrue="1" operator="endsWith" text="AT">
      <formula>RIGHT(AEL3,LEN("AT"))="AT"</formula>
    </cfRule>
    <cfRule type="containsText" dxfId="5395" priority="6538" stopIfTrue="1" operator="containsText" text="Congés">
      <formula>NOT(ISERROR(SEARCH("Congés",AEL3)))</formula>
    </cfRule>
    <cfRule type="containsText" dxfId="5394" priority="6539" stopIfTrue="1" operator="containsText" text="RTT">
      <formula>NOT(ISERROR(SEARCH("RTT",AEL3)))</formula>
    </cfRule>
    <cfRule type="containsText" dxfId="5393" priority="6540" stopIfTrue="1" operator="containsText" text="FORMATION">
      <formula>NOT(ISERROR(SEARCH("FORMATION",AEL3)))</formula>
    </cfRule>
    <cfRule type="containsText" dxfId="5392" priority="6541" stopIfTrue="1" operator="containsText" text="REPOS">
      <formula>NOT(ISERROR(SEARCH("REPOS",AEL3)))</formula>
    </cfRule>
  </conditionalFormatting>
  <conditionalFormatting sqref="AEL3:AEM3">
    <cfRule type="containsText" dxfId="5391" priority="6532" stopIfTrue="1" operator="containsText" text="RECUP DEBIT">
      <formula>NOT(ISERROR(SEARCH("RECUP DEBIT",AEL3)))</formula>
    </cfRule>
    <cfRule type="containsText" dxfId="5390" priority="6533" stopIfTrue="1" operator="containsText" text="Bonification">
      <formula>NOT(ISERROR(SEARCH("Bonification",AEL3)))</formula>
    </cfRule>
  </conditionalFormatting>
  <conditionalFormatting sqref="AEL3:AEM3">
    <cfRule type="containsText" dxfId="5389" priority="6530" stopIfTrue="1" operator="containsText" text="BONIFICATION">
      <formula>NOT(ISERROR(SEARCH("BONIFICATION",AEL3)))</formula>
    </cfRule>
    <cfRule type="containsText" dxfId="5388" priority="6531" stopIfTrue="1" operator="containsText" text="RECUP DEBIT">
      <formula>NOT(ISERROR(SEARCH("RECUP DEBIT",AEL3)))</formula>
    </cfRule>
  </conditionalFormatting>
  <conditionalFormatting sqref="AEL3:AEM3">
    <cfRule type="containsText" dxfId="5387" priority="6529" stopIfTrue="1" operator="containsText" text="ENFANT MALADE">
      <formula>NOT(ISERROR(SEARCH("ENFANT MALADE",AEL3)))</formula>
    </cfRule>
  </conditionalFormatting>
  <conditionalFormatting sqref="AEL3:AEM3">
    <cfRule type="expression" dxfId="5386" priority="6520" stopIfTrue="1">
      <formula>WEEKDAY(AEL$1)=1</formula>
    </cfRule>
    <cfRule type="expression" dxfId="5385" priority="6521" stopIfTrue="1">
      <formula>WEEKDAY(AEL$1)=7</formula>
    </cfRule>
    <cfRule type="containsText" dxfId="5384" priority="6522" stopIfTrue="1" operator="containsText" text="Maladie">
      <formula>NOT(ISERROR(SEARCH("Maladie",AEL3)))</formula>
    </cfRule>
    <cfRule type="endsWith" dxfId="5383" priority="6523" stopIfTrue="1" operator="endsWith" text="AT">
      <formula>RIGHT(AEL3,LEN("AT"))="AT"</formula>
    </cfRule>
    <cfRule type="containsText" dxfId="5382" priority="6524" stopIfTrue="1" operator="containsText" text="Congés">
      <formula>NOT(ISERROR(SEARCH("Congés",AEL3)))</formula>
    </cfRule>
    <cfRule type="containsText" dxfId="5381" priority="6525" stopIfTrue="1" operator="containsText" text="RTT">
      <formula>NOT(ISERROR(SEARCH("RTT",AEL3)))</formula>
    </cfRule>
    <cfRule type="containsText" dxfId="5380" priority="6526" stopIfTrue="1" operator="containsText" text="FORMATION">
      <formula>NOT(ISERROR(SEARCH("FORMATION",AEL3)))</formula>
    </cfRule>
    <cfRule type="containsText" dxfId="5379" priority="6527" stopIfTrue="1" operator="containsText" text="REPOS">
      <formula>NOT(ISERROR(SEARCH("REPOS",AEL3)))</formula>
    </cfRule>
  </conditionalFormatting>
  <conditionalFormatting sqref="AEL3:AEM3">
    <cfRule type="containsText" dxfId="5378" priority="6518" stopIfTrue="1" operator="containsText" text="RECUP DEBIT">
      <formula>NOT(ISERROR(SEARCH("RECUP DEBIT",AEL3)))</formula>
    </cfRule>
    <cfRule type="containsText" dxfId="5377" priority="6519" stopIfTrue="1" operator="containsText" text="Bonification">
      <formula>NOT(ISERROR(SEARCH("Bonification",AEL3)))</formula>
    </cfRule>
  </conditionalFormatting>
  <conditionalFormatting sqref="AEL3:AEM3">
    <cfRule type="containsText" dxfId="5376" priority="6516" stopIfTrue="1" operator="containsText" text="BONIFICATION">
      <formula>NOT(ISERROR(SEARCH("BONIFICATION",AEL3)))</formula>
    </cfRule>
    <cfRule type="containsText" dxfId="5375" priority="6517" stopIfTrue="1" operator="containsText" text="RECUP DEBIT">
      <formula>NOT(ISERROR(SEARCH("RECUP DEBIT",AEL3)))</formula>
    </cfRule>
  </conditionalFormatting>
  <conditionalFormatting sqref="AEL3:AEM3">
    <cfRule type="containsText" dxfId="5374" priority="6515" stopIfTrue="1" operator="containsText" text="ENFANT MALADE">
      <formula>NOT(ISERROR(SEARCH("ENFANT MALADE",AEL3)))</formula>
    </cfRule>
  </conditionalFormatting>
  <conditionalFormatting sqref="ADW2">
    <cfRule type="expression" dxfId="5181" priority="6259" stopIfTrue="1">
      <formula>WEEKDAY(ADW$1)=1</formula>
    </cfRule>
    <cfRule type="expression" dxfId="5180" priority="6260" stopIfTrue="1">
      <formula>WEEKDAY(ADW$1)=7</formula>
    </cfRule>
    <cfRule type="containsText" dxfId="5179" priority="6261" stopIfTrue="1" operator="containsText" text="Maladie">
      <formula>NOT(ISERROR(SEARCH("Maladie",ADW2)))</formula>
    </cfRule>
    <cfRule type="endsWith" dxfId="5178" priority="6262" stopIfTrue="1" operator="endsWith" text="AT">
      <formula>RIGHT(ADW2,LEN("AT"))="AT"</formula>
    </cfRule>
    <cfRule type="containsText" dxfId="5177" priority="6263" stopIfTrue="1" operator="containsText" text="Congés">
      <formula>NOT(ISERROR(SEARCH("Congés",ADW2)))</formula>
    </cfRule>
    <cfRule type="containsText" dxfId="5176" priority="6264" stopIfTrue="1" operator="containsText" text="RTT">
      <formula>NOT(ISERROR(SEARCH("RTT",ADW2)))</formula>
    </cfRule>
    <cfRule type="containsText" dxfId="5175" priority="6265" stopIfTrue="1" operator="containsText" text="FORMATION">
      <formula>NOT(ISERROR(SEARCH("FORMATION",ADW2)))</formula>
    </cfRule>
    <cfRule type="containsText" dxfId="5174" priority="6266" stopIfTrue="1" operator="containsText" text="REPOS">
      <formula>NOT(ISERROR(SEARCH("REPOS",ADW2)))</formula>
    </cfRule>
  </conditionalFormatting>
  <conditionalFormatting sqref="ADW2">
    <cfRule type="containsText" dxfId="5173" priority="6257" stopIfTrue="1" operator="containsText" text="RECUP DEBIT">
      <formula>NOT(ISERROR(SEARCH("RECUP DEBIT",ADW2)))</formula>
    </cfRule>
    <cfRule type="containsText" dxfId="5172" priority="6258" stopIfTrue="1" operator="containsText" text="Bonification">
      <formula>NOT(ISERROR(SEARCH("Bonification",ADW2)))</formula>
    </cfRule>
  </conditionalFormatting>
  <conditionalFormatting sqref="ADW2">
    <cfRule type="containsText" dxfId="5171" priority="6255" stopIfTrue="1" operator="containsText" text="BONIFICATION">
      <formula>NOT(ISERROR(SEARCH("BONIFICATION",ADW2)))</formula>
    </cfRule>
    <cfRule type="containsText" dxfId="5170" priority="6256" stopIfTrue="1" operator="containsText" text="RECUP DEBIT">
      <formula>NOT(ISERROR(SEARCH("RECUP DEBIT",ADW2)))</formula>
    </cfRule>
  </conditionalFormatting>
  <conditionalFormatting sqref="ADW2">
    <cfRule type="containsText" dxfId="5169" priority="6254" stopIfTrue="1" operator="containsText" text="ENFANT MALADE">
      <formula>NOT(ISERROR(SEARCH("ENFANT MALADE",ADW2)))</formula>
    </cfRule>
  </conditionalFormatting>
  <conditionalFormatting sqref="AED2">
    <cfRule type="expression" dxfId="5168" priority="6245" stopIfTrue="1">
      <formula>WEEKDAY(AED$1)=1</formula>
    </cfRule>
    <cfRule type="expression" dxfId="5167" priority="6246" stopIfTrue="1">
      <formula>WEEKDAY(AED$1)=7</formula>
    </cfRule>
    <cfRule type="containsText" dxfId="5166" priority="6247" stopIfTrue="1" operator="containsText" text="Maladie">
      <formula>NOT(ISERROR(SEARCH("Maladie",AED2)))</formula>
    </cfRule>
    <cfRule type="endsWith" dxfId="5165" priority="6248" stopIfTrue="1" operator="endsWith" text="AT">
      <formula>RIGHT(AED2,LEN("AT"))="AT"</formula>
    </cfRule>
    <cfRule type="containsText" dxfId="5164" priority="6249" stopIfTrue="1" operator="containsText" text="Congés">
      <formula>NOT(ISERROR(SEARCH("Congés",AED2)))</formula>
    </cfRule>
    <cfRule type="containsText" dxfId="5163" priority="6250" stopIfTrue="1" operator="containsText" text="RTT">
      <formula>NOT(ISERROR(SEARCH("RTT",AED2)))</formula>
    </cfRule>
    <cfRule type="containsText" dxfId="5162" priority="6251" stopIfTrue="1" operator="containsText" text="FORMATION">
      <formula>NOT(ISERROR(SEARCH("FORMATION",AED2)))</formula>
    </cfRule>
    <cfRule type="containsText" dxfId="5161" priority="6252" stopIfTrue="1" operator="containsText" text="REPOS">
      <formula>NOT(ISERROR(SEARCH("REPOS",AED2)))</formula>
    </cfRule>
  </conditionalFormatting>
  <conditionalFormatting sqref="AED2">
    <cfRule type="containsText" dxfId="5160" priority="6243" stopIfTrue="1" operator="containsText" text="RECUP DEBIT">
      <formula>NOT(ISERROR(SEARCH("RECUP DEBIT",AED2)))</formula>
    </cfRule>
    <cfRule type="containsText" dxfId="5159" priority="6244" stopIfTrue="1" operator="containsText" text="Bonification">
      <formula>NOT(ISERROR(SEARCH("Bonification",AED2)))</formula>
    </cfRule>
  </conditionalFormatting>
  <conditionalFormatting sqref="AED2">
    <cfRule type="containsText" dxfId="5158" priority="6241" stopIfTrue="1" operator="containsText" text="BONIFICATION">
      <formula>NOT(ISERROR(SEARCH("BONIFICATION",AED2)))</formula>
    </cfRule>
    <cfRule type="containsText" dxfId="5157" priority="6242" stopIfTrue="1" operator="containsText" text="RECUP DEBIT">
      <formula>NOT(ISERROR(SEARCH("RECUP DEBIT",AED2)))</formula>
    </cfRule>
  </conditionalFormatting>
  <conditionalFormatting sqref="AED2">
    <cfRule type="containsText" dxfId="5156" priority="6240" stopIfTrue="1" operator="containsText" text="ENFANT MALADE">
      <formula>NOT(ISERROR(SEARCH("ENFANT MALADE",AED2)))</formula>
    </cfRule>
  </conditionalFormatting>
  <conditionalFormatting sqref="AEJ2">
    <cfRule type="expression" dxfId="5155" priority="6231" stopIfTrue="1">
      <formula>WEEKDAY(AEJ$1)=1</formula>
    </cfRule>
    <cfRule type="expression" dxfId="5154" priority="6232" stopIfTrue="1">
      <formula>WEEKDAY(AEJ$1)=7</formula>
    </cfRule>
    <cfRule type="containsText" dxfId="5153" priority="6233" stopIfTrue="1" operator="containsText" text="Maladie">
      <formula>NOT(ISERROR(SEARCH("Maladie",AEJ2)))</formula>
    </cfRule>
    <cfRule type="endsWith" dxfId="5152" priority="6234" stopIfTrue="1" operator="endsWith" text="AT">
      <formula>RIGHT(AEJ2,LEN("AT"))="AT"</formula>
    </cfRule>
    <cfRule type="containsText" dxfId="5151" priority="6235" stopIfTrue="1" operator="containsText" text="Congés">
      <formula>NOT(ISERROR(SEARCH("Congés",AEJ2)))</formula>
    </cfRule>
    <cfRule type="containsText" dxfId="5150" priority="6236" stopIfTrue="1" operator="containsText" text="RTT">
      <formula>NOT(ISERROR(SEARCH("RTT",AEJ2)))</formula>
    </cfRule>
    <cfRule type="containsText" dxfId="5149" priority="6237" stopIfTrue="1" operator="containsText" text="FORMATION">
      <formula>NOT(ISERROR(SEARCH("FORMATION",AEJ2)))</formula>
    </cfRule>
    <cfRule type="containsText" dxfId="5148" priority="6238" stopIfTrue="1" operator="containsText" text="REPOS">
      <formula>NOT(ISERROR(SEARCH("REPOS",AEJ2)))</formula>
    </cfRule>
  </conditionalFormatting>
  <conditionalFormatting sqref="AEJ2">
    <cfRule type="containsText" dxfId="5147" priority="6229" stopIfTrue="1" operator="containsText" text="RECUP DEBIT">
      <formula>NOT(ISERROR(SEARCH("RECUP DEBIT",AEJ2)))</formula>
    </cfRule>
    <cfRule type="containsText" dxfId="5146" priority="6230" stopIfTrue="1" operator="containsText" text="Bonification">
      <formula>NOT(ISERROR(SEARCH("Bonification",AEJ2)))</formula>
    </cfRule>
  </conditionalFormatting>
  <conditionalFormatting sqref="AEJ2">
    <cfRule type="containsText" dxfId="5145" priority="6227" stopIfTrue="1" operator="containsText" text="BONIFICATION">
      <formula>NOT(ISERROR(SEARCH("BONIFICATION",AEJ2)))</formula>
    </cfRule>
    <cfRule type="containsText" dxfId="5144" priority="6228" stopIfTrue="1" operator="containsText" text="RECUP DEBIT">
      <formula>NOT(ISERROR(SEARCH("RECUP DEBIT",AEJ2)))</formula>
    </cfRule>
  </conditionalFormatting>
  <conditionalFormatting sqref="AEJ2">
    <cfRule type="containsText" dxfId="5143" priority="6226" stopIfTrue="1" operator="containsText" text="ENFANT MALADE">
      <formula>NOT(ISERROR(SEARCH("ENFANT MALADE",AEJ2)))</formula>
    </cfRule>
  </conditionalFormatting>
  <conditionalFormatting sqref="ADK2">
    <cfRule type="expression" dxfId="5142" priority="6217" stopIfTrue="1">
      <formula>WEEKDAY(ADK$1)=1</formula>
    </cfRule>
    <cfRule type="expression" dxfId="5141" priority="6218" stopIfTrue="1">
      <formula>WEEKDAY(ADK$1)=7</formula>
    </cfRule>
    <cfRule type="containsText" dxfId="5140" priority="6219" stopIfTrue="1" operator="containsText" text="Maladie">
      <formula>NOT(ISERROR(SEARCH("Maladie",ADK2)))</formula>
    </cfRule>
    <cfRule type="endsWith" dxfId="5139" priority="6220" stopIfTrue="1" operator="endsWith" text="AT">
      <formula>RIGHT(ADK2,LEN("AT"))="AT"</formula>
    </cfRule>
    <cfRule type="containsText" dxfId="5138" priority="6221" stopIfTrue="1" operator="containsText" text="Congés">
      <formula>NOT(ISERROR(SEARCH("Congés",ADK2)))</formula>
    </cfRule>
    <cfRule type="containsText" dxfId="5137" priority="6222" stopIfTrue="1" operator="containsText" text="RTT">
      <formula>NOT(ISERROR(SEARCH("RTT",ADK2)))</formula>
    </cfRule>
    <cfRule type="containsText" dxfId="5136" priority="6223" stopIfTrue="1" operator="containsText" text="FORMATION">
      <formula>NOT(ISERROR(SEARCH("FORMATION",ADK2)))</formula>
    </cfRule>
    <cfRule type="containsText" dxfId="5135" priority="6224" stopIfTrue="1" operator="containsText" text="REPOS">
      <formula>NOT(ISERROR(SEARCH("REPOS",ADK2)))</formula>
    </cfRule>
  </conditionalFormatting>
  <conditionalFormatting sqref="ADK2">
    <cfRule type="containsText" dxfId="5134" priority="6215" stopIfTrue="1" operator="containsText" text="RECUP DEBIT">
      <formula>NOT(ISERROR(SEARCH("RECUP DEBIT",ADK2)))</formula>
    </cfRule>
    <cfRule type="containsText" dxfId="5133" priority="6216" stopIfTrue="1" operator="containsText" text="Bonification">
      <formula>NOT(ISERROR(SEARCH("Bonification",ADK2)))</formula>
    </cfRule>
  </conditionalFormatting>
  <conditionalFormatting sqref="ADK2">
    <cfRule type="containsText" dxfId="5132" priority="6213" stopIfTrue="1" operator="containsText" text="BONIFICATION">
      <formula>NOT(ISERROR(SEARCH("BONIFICATION",ADK2)))</formula>
    </cfRule>
    <cfRule type="containsText" dxfId="5131" priority="6214" stopIfTrue="1" operator="containsText" text="RECUP DEBIT">
      <formula>NOT(ISERROR(SEARCH("RECUP DEBIT",ADK2)))</formula>
    </cfRule>
  </conditionalFormatting>
  <conditionalFormatting sqref="ADK2">
    <cfRule type="containsText" dxfId="5130" priority="6212" stopIfTrue="1" operator="containsText" text="ENFANT MALADE">
      <formula>NOT(ISERROR(SEARCH("ENFANT MALADE",ADK2)))</formula>
    </cfRule>
  </conditionalFormatting>
  <conditionalFormatting sqref="AFY3:AGB3">
    <cfRule type="expression" dxfId="4694" priority="5638" stopIfTrue="1">
      <formula>WEEKDAY(AFY$1)=1</formula>
    </cfRule>
    <cfRule type="expression" dxfId="4693" priority="5639" stopIfTrue="1">
      <formula>WEEKDAY(AFY$1)=7</formula>
    </cfRule>
    <cfRule type="containsText" dxfId="4692" priority="5640" stopIfTrue="1" operator="containsText" text="Maladie">
      <formula>NOT(ISERROR(SEARCH("Maladie",AFY3)))</formula>
    </cfRule>
    <cfRule type="endsWith" dxfId="4691" priority="5641" stopIfTrue="1" operator="endsWith" text="AT">
      <formula>RIGHT(AFY3,LEN("AT"))="AT"</formula>
    </cfRule>
    <cfRule type="containsText" dxfId="4690" priority="5642" stopIfTrue="1" operator="containsText" text="Congés">
      <formula>NOT(ISERROR(SEARCH("Congés",AFY3)))</formula>
    </cfRule>
    <cfRule type="containsText" dxfId="4689" priority="5643" stopIfTrue="1" operator="containsText" text="RTT">
      <formula>NOT(ISERROR(SEARCH("RTT",AFY3)))</formula>
    </cfRule>
    <cfRule type="containsText" dxfId="4688" priority="5644" stopIfTrue="1" operator="containsText" text="FORMATION">
      <formula>NOT(ISERROR(SEARCH("FORMATION",AFY3)))</formula>
    </cfRule>
    <cfRule type="containsText" dxfId="4687" priority="5645" stopIfTrue="1" operator="containsText" text="REPOS">
      <formula>NOT(ISERROR(SEARCH("REPOS",AFY3)))</formula>
    </cfRule>
  </conditionalFormatting>
  <conditionalFormatting sqref="AFY3:AGB3">
    <cfRule type="containsText" dxfId="4686" priority="5636" stopIfTrue="1" operator="containsText" text="RECUP DEBIT">
      <formula>NOT(ISERROR(SEARCH("RECUP DEBIT",AFY3)))</formula>
    </cfRule>
    <cfRule type="containsText" dxfId="4685" priority="5637" stopIfTrue="1" operator="containsText" text="Bonification">
      <formula>NOT(ISERROR(SEARCH("Bonification",AFY3)))</formula>
    </cfRule>
  </conditionalFormatting>
  <conditionalFormatting sqref="AFY3:AGB3">
    <cfRule type="containsText" dxfId="4684" priority="5634" stopIfTrue="1" operator="containsText" text="BONIFICATION">
      <formula>NOT(ISERROR(SEARCH("BONIFICATION",AFY3)))</formula>
    </cfRule>
    <cfRule type="containsText" dxfId="4683" priority="5635" stopIfTrue="1" operator="containsText" text="RECUP DEBIT">
      <formula>NOT(ISERROR(SEARCH("RECUP DEBIT",AFY3)))</formula>
    </cfRule>
  </conditionalFormatting>
  <conditionalFormatting sqref="AFY3:AGB3">
    <cfRule type="containsText" dxfId="4682" priority="5633" stopIfTrue="1" operator="containsText" text="ENFANT MALADE">
      <formula>NOT(ISERROR(SEARCH("ENFANT MALADE",AFY3)))</formula>
    </cfRule>
  </conditionalFormatting>
  <conditionalFormatting sqref="AFZ3">
    <cfRule type="expression" dxfId="4681" priority="5625" stopIfTrue="1">
      <formula>WEEKDAY(AFZ$1)=1</formula>
    </cfRule>
    <cfRule type="expression" dxfId="4680" priority="5626" stopIfTrue="1">
      <formula>WEEKDAY(AFZ$1)=7</formula>
    </cfRule>
    <cfRule type="containsText" dxfId="4679" priority="5627" stopIfTrue="1" operator="containsText" text="Maladie">
      <formula>NOT(ISERROR(SEARCH("Maladie",AFZ3)))</formula>
    </cfRule>
    <cfRule type="endsWith" dxfId="4678" priority="5628" stopIfTrue="1" operator="endsWith" text="AT">
      <formula>RIGHT(AFZ3,LEN("AT"))="AT"</formula>
    </cfRule>
    <cfRule type="containsText" dxfId="4677" priority="5629" stopIfTrue="1" operator="containsText" text="Congés">
      <formula>NOT(ISERROR(SEARCH("Congés",AFZ3)))</formula>
    </cfRule>
    <cfRule type="containsText" dxfId="4676" priority="5630" stopIfTrue="1" operator="containsText" text="RTT">
      <formula>NOT(ISERROR(SEARCH("RTT",AFZ3)))</formula>
    </cfRule>
    <cfRule type="containsText" dxfId="4675" priority="5631" stopIfTrue="1" operator="containsText" text="FORMATION">
      <formula>NOT(ISERROR(SEARCH("FORMATION",AFZ3)))</formula>
    </cfRule>
    <cfRule type="containsText" dxfId="4674" priority="5632" stopIfTrue="1" operator="containsText" text="REPOS">
      <formula>NOT(ISERROR(SEARCH("REPOS",AFZ3)))</formula>
    </cfRule>
  </conditionalFormatting>
  <conditionalFormatting sqref="AFZ3">
    <cfRule type="containsText" dxfId="4673" priority="5623" stopIfTrue="1" operator="containsText" text="RECUP DEBIT">
      <formula>NOT(ISERROR(SEARCH("RECUP DEBIT",AFZ3)))</formula>
    </cfRule>
    <cfRule type="containsText" dxfId="4672" priority="5624" stopIfTrue="1" operator="containsText" text="Bonification">
      <formula>NOT(ISERROR(SEARCH("Bonification",AFZ3)))</formula>
    </cfRule>
  </conditionalFormatting>
  <conditionalFormatting sqref="AFY3:AGB3">
    <cfRule type="expression" dxfId="4671" priority="5604" stopIfTrue="1">
      <formula>WEEKDAY(AFY$1)=1</formula>
    </cfRule>
    <cfRule type="expression" dxfId="4670" priority="5605" stopIfTrue="1">
      <formula>WEEKDAY(AFY$1)=7</formula>
    </cfRule>
    <cfRule type="containsText" dxfId="4669" priority="5606" stopIfTrue="1" operator="containsText" text="Maladie">
      <formula>NOT(ISERROR(SEARCH("Maladie",AFY3)))</formula>
    </cfRule>
    <cfRule type="endsWith" dxfId="4668" priority="5607" stopIfTrue="1" operator="endsWith" text="AT">
      <formula>RIGHT(AFY3,LEN("AT"))="AT"</formula>
    </cfRule>
    <cfRule type="containsText" dxfId="4667" priority="5608" stopIfTrue="1" operator="containsText" text="Congés">
      <formula>NOT(ISERROR(SEARCH("Congés",AFY3)))</formula>
    </cfRule>
    <cfRule type="containsText" dxfId="4666" priority="5609" stopIfTrue="1" operator="containsText" text="RTT">
      <formula>NOT(ISERROR(SEARCH("RTT",AFY3)))</formula>
    </cfRule>
    <cfRule type="containsText" dxfId="4665" priority="5610" stopIfTrue="1" operator="containsText" text="FORMATION">
      <formula>NOT(ISERROR(SEARCH("FORMATION",AFY3)))</formula>
    </cfRule>
    <cfRule type="containsText" dxfId="4664" priority="5611" stopIfTrue="1" operator="containsText" text="REPOS">
      <formula>NOT(ISERROR(SEARCH("REPOS",AFY3)))</formula>
    </cfRule>
  </conditionalFormatting>
  <conditionalFormatting sqref="AFY3:AGB3">
    <cfRule type="containsText" dxfId="4663" priority="5602" stopIfTrue="1" operator="containsText" text="RECUP DEBIT">
      <formula>NOT(ISERROR(SEARCH("RECUP DEBIT",AFY3)))</formula>
    </cfRule>
    <cfRule type="containsText" dxfId="4662" priority="5603" stopIfTrue="1" operator="containsText" text="Bonification">
      <formula>NOT(ISERROR(SEARCH("Bonification",AFY3)))</formula>
    </cfRule>
  </conditionalFormatting>
  <conditionalFormatting sqref="AFY3:AGB3">
    <cfRule type="containsText" dxfId="4661" priority="5600" stopIfTrue="1" operator="containsText" text="BONIFICATION">
      <formula>NOT(ISERROR(SEARCH("BONIFICATION",AFY3)))</formula>
    </cfRule>
    <cfRule type="containsText" dxfId="4660" priority="5601" stopIfTrue="1" operator="containsText" text="RECUP DEBIT">
      <formula>NOT(ISERROR(SEARCH("RECUP DEBIT",AFY3)))</formula>
    </cfRule>
  </conditionalFormatting>
  <conditionalFormatting sqref="AFY3:AGB3">
    <cfRule type="containsText" dxfId="4659" priority="5599" stopIfTrue="1" operator="containsText" text="ENFANT MALADE">
      <formula>NOT(ISERROR(SEARCH("ENFANT MALADE",AFY3)))</formula>
    </cfRule>
  </conditionalFormatting>
  <conditionalFormatting sqref="AFZ3">
    <cfRule type="expression" dxfId="4658" priority="5591" stopIfTrue="1">
      <formula>WEEKDAY(AFZ$1)=1</formula>
    </cfRule>
    <cfRule type="expression" dxfId="4657" priority="5592" stopIfTrue="1">
      <formula>WEEKDAY(AFZ$1)=7</formula>
    </cfRule>
    <cfRule type="containsText" dxfId="4656" priority="5593" stopIfTrue="1" operator="containsText" text="Maladie">
      <formula>NOT(ISERROR(SEARCH("Maladie",AFZ3)))</formula>
    </cfRule>
    <cfRule type="endsWith" dxfId="4655" priority="5594" stopIfTrue="1" operator="endsWith" text="AT">
      <formula>RIGHT(AFZ3,LEN("AT"))="AT"</formula>
    </cfRule>
    <cfRule type="containsText" dxfId="4654" priority="5595" stopIfTrue="1" operator="containsText" text="Congés">
      <formula>NOT(ISERROR(SEARCH("Congés",AFZ3)))</formula>
    </cfRule>
    <cfRule type="containsText" dxfId="4653" priority="5596" stopIfTrue="1" operator="containsText" text="RTT">
      <formula>NOT(ISERROR(SEARCH("RTT",AFZ3)))</formula>
    </cfRule>
    <cfRule type="containsText" dxfId="4652" priority="5597" stopIfTrue="1" operator="containsText" text="FORMATION">
      <formula>NOT(ISERROR(SEARCH("FORMATION",AFZ3)))</formula>
    </cfRule>
    <cfRule type="containsText" dxfId="4651" priority="5598" stopIfTrue="1" operator="containsText" text="REPOS">
      <formula>NOT(ISERROR(SEARCH("REPOS",AFZ3)))</formula>
    </cfRule>
  </conditionalFormatting>
  <conditionalFormatting sqref="AFZ3">
    <cfRule type="containsText" dxfId="4650" priority="5589" stopIfTrue="1" operator="containsText" text="RECUP DEBIT">
      <formula>NOT(ISERROR(SEARCH("RECUP DEBIT",AFZ3)))</formula>
    </cfRule>
    <cfRule type="containsText" dxfId="4649" priority="5590" stopIfTrue="1" operator="containsText" text="Bonification">
      <formula>NOT(ISERROR(SEARCH("Bonification",AFZ3)))</formula>
    </cfRule>
  </conditionalFormatting>
  <conditionalFormatting sqref="AGB3">
    <cfRule type="expression" dxfId="4648" priority="5571" stopIfTrue="1">
      <formula>WEEKDAY(AGB$1)=1</formula>
    </cfRule>
    <cfRule type="expression" dxfId="4647" priority="5572" stopIfTrue="1">
      <formula>WEEKDAY(AGB$1)=7</formula>
    </cfRule>
    <cfRule type="containsText" dxfId="4646" priority="5573" stopIfTrue="1" operator="containsText" text="Maladie">
      <formula>NOT(ISERROR(SEARCH("Maladie",AGB3)))</formula>
    </cfRule>
    <cfRule type="endsWith" dxfId="4645" priority="5574" stopIfTrue="1" operator="endsWith" text="AT">
      <formula>RIGHT(AGB3,LEN("AT"))="AT"</formula>
    </cfRule>
    <cfRule type="containsText" dxfId="4644" priority="5575" stopIfTrue="1" operator="containsText" text="Congés">
      <formula>NOT(ISERROR(SEARCH("Congés",AGB3)))</formula>
    </cfRule>
    <cfRule type="containsText" dxfId="4643" priority="5576" stopIfTrue="1" operator="containsText" text="RTT">
      <formula>NOT(ISERROR(SEARCH("RTT",AGB3)))</formula>
    </cfRule>
    <cfRule type="containsText" dxfId="4642" priority="5577" stopIfTrue="1" operator="containsText" text="FORMATION">
      <formula>NOT(ISERROR(SEARCH("FORMATION",AGB3)))</formula>
    </cfRule>
    <cfRule type="containsText" dxfId="4641" priority="5578" stopIfTrue="1" operator="containsText" text="REPOS">
      <formula>NOT(ISERROR(SEARCH("REPOS",AGB3)))</formula>
    </cfRule>
  </conditionalFormatting>
  <conditionalFormatting sqref="AGB3">
    <cfRule type="containsText" dxfId="4640" priority="5569" stopIfTrue="1" operator="containsText" text="RECUP DEBIT">
      <formula>NOT(ISERROR(SEARCH("RECUP DEBIT",AGB3)))</formula>
    </cfRule>
    <cfRule type="containsText" dxfId="4639" priority="5570" stopIfTrue="1" operator="containsText" text="Bonification">
      <formula>NOT(ISERROR(SEARCH("Bonification",AGB3)))</formula>
    </cfRule>
  </conditionalFormatting>
  <conditionalFormatting sqref="AFY2:AGC2">
    <cfRule type="expression" dxfId="4638" priority="5561" stopIfTrue="1">
      <formula>WEEKDAY(AFY$1)=1</formula>
    </cfRule>
    <cfRule type="expression" dxfId="4637" priority="5562" stopIfTrue="1">
      <formula>WEEKDAY(AFY$1)=7</formula>
    </cfRule>
    <cfRule type="containsText" dxfId="4636" priority="5563" stopIfTrue="1" operator="containsText" text="Maladie">
      <formula>NOT(ISERROR(SEARCH("Maladie",AFY2)))</formula>
    </cfRule>
    <cfRule type="endsWith" dxfId="4635" priority="5564" stopIfTrue="1" operator="endsWith" text="AT">
      <formula>RIGHT(AFY2,LEN("AT"))="AT"</formula>
    </cfRule>
    <cfRule type="containsText" dxfId="4634" priority="5565" stopIfTrue="1" operator="containsText" text="Congés">
      <formula>NOT(ISERROR(SEARCH("Congés",AFY2)))</formula>
    </cfRule>
    <cfRule type="containsText" dxfId="4633" priority="5566" stopIfTrue="1" operator="containsText" text="RTT">
      <formula>NOT(ISERROR(SEARCH("RTT",AFY2)))</formula>
    </cfRule>
    <cfRule type="containsText" dxfId="4632" priority="5567" stopIfTrue="1" operator="containsText" text="FORMATION">
      <formula>NOT(ISERROR(SEARCH("FORMATION",AFY2)))</formula>
    </cfRule>
    <cfRule type="containsText" dxfId="4631" priority="5568" stopIfTrue="1" operator="containsText" text="REPOS">
      <formula>NOT(ISERROR(SEARCH("REPOS",AFY2)))</formula>
    </cfRule>
  </conditionalFormatting>
  <conditionalFormatting sqref="AFY2:AGC2">
    <cfRule type="containsText" dxfId="4630" priority="5559" stopIfTrue="1" operator="containsText" text="RECUP DEBIT">
      <formula>NOT(ISERROR(SEARCH("RECUP DEBIT",AFY2)))</formula>
    </cfRule>
    <cfRule type="containsText" dxfId="4629" priority="5560" stopIfTrue="1" operator="containsText" text="Bonification">
      <formula>NOT(ISERROR(SEARCH("Bonification",AFY2)))</formula>
    </cfRule>
  </conditionalFormatting>
  <conditionalFormatting sqref="AFY2:AGC2">
    <cfRule type="containsText" dxfId="4628" priority="5557" stopIfTrue="1" operator="containsText" text="BONIFICATION">
      <formula>NOT(ISERROR(SEARCH("BONIFICATION",AFY2)))</formula>
    </cfRule>
    <cfRule type="containsText" dxfId="4627" priority="5558" stopIfTrue="1" operator="containsText" text="RECUP DEBIT">
      <formula>NOT(ISERROR(SEARCH("RECUP DEBIT",AFY2)))</formula>
    </cfRule>
  </conditionalFormatting>
  <conditionalFormatting sqref="AFY2:AGC2">
    <cfRule type="containsText" dxfId="4626" priority="5556" stopIfTrue="1" operator="containsText" text="ENFANT MALADE">
      <formula>NOT(ISERROR(SEARCH("ENFANT MALADE",AFY2)))</formula>
    </cfRule>
  </conditionalFormatting>
  <conditionalFormatting sqref="AFX2">
    <cfRule type="expression" dxfId="4625" priority="5240" stopIfTrue="1">
      <formula>WEEKDAY(AFX$1)=1</formula>
    </cfRule>
    <cfRule type="expression" dxfId="4624" priority="5241" stopIfTrue="1">
      <formula>WEEKDAY(AFX$1)=7</formula>
    </cfRule>
    <cfRule type="containsText" dxfId="4623" priority="5242" stopIfTrue="1" operator="containsText" text="Maladie">
      <formula>NOT(ISERROR(SEARCH("Maladie",AFX2)))</formula>
    </cfRule>
    <cfRule type="endsWith" dxfId="4622" priority="5243" stopIfTrue="1" operator="endsWith" text="AT">
      <formula>RIGHT(AFX2,LEN("AT"))="AT"</formula>
    </cfRule>
    <cfRule type="containsText" dxfId="4621" priority="5244" stopIfTrue="1" operator="containsText" text="Congés">
      <formula>NOT(ISERROR(SEARCH("Congés",AFX2)))</formula>
    </cfRule>
    <cfRule type="containsText" dxfId="4620" priority="5245" stopIfTrue="1" operator="containsText" text="RTT">
      <formula>NOT(ISERROR(SEARCH("RTT",AFX2)))</formula>
    </cfRule>
    <cfRule type="containsText" dxfId="4619" priority="5246" stopIfTrue="1" operator="containsText" text="FORMATION">
      <formula>NOT(ISERROR(SEARCH("FORMATION",AFX2)))</formula>
    </cfRule>
    <cfRule type="containsText" dxfId="4618" priority="5247" stopIfTrue="1" operator="containsText" text="REPOS">
      <formula>NOT(ISERROR(SEARCH("REPOS",AFX2)))</formula>
    </cfRule>
  </conditionalFormatting>
  <conditionalFormatting sqref="AFX2">
    <cfRule type="containsText" dxfId="4617" priority="5238" stopIfTrue="1" operator="containsText" text="RECUP DEBIT">
      <formula>NOT(ISERROR(SEARCH("RECUP DEBIT",AFX2)))</formula>
    </cfRule>
    <cfRule type="containsText" dxfId="4616" priority="5239" stopIfTrue="1" operator="containsText" text="Bonification">
      <formula>NOT(ISERROR(SEARCH("Bonification",AFX2)))</formula>
    </cfRule>
  </conditionalFormatting>
  <conditionalFormatting sqref="AFX2">
    <cfRule type="containsText" dxfId="4615" priority="5236" stopIfTrue="1" operator="containsText" text="BONIFICATION">
      <formula>NOT(ISERROR(SEARCH("BONIFICATION",AFX2)))</formula>
    </cfRule>
    <cfRule type="containsText" dxfId="4614" priority="5237" stopIfTrue="1" operator="containsText" text="RECUP DEBIT">
      <formula>NOT(ISERROR(SEARCH("RECUP DEBIT",AFX2)))</formula>
    </cfRule>
  </conditionalFormatting>
  <conditionalFormatting sqref="AFX2">
    <cfRule type="containsText" dxfId="4613" priority="5235" stopIfTrue="1" operator="containsText" text="ENFANT MALADE">
      <formula>NOT(ISERROR(SEARCH("ENFANT MALADE",AFX2)))</formula>
    </cfRule>
  </conditionalFormatting>
  <conditionalFormatting sqref="AFX2">
    <cfRule type="expression" dxfId="4581" priority="5196" stopIfTrue="1">
      <formula>WEEKDAY(AFX$1)=1</formula>
    </cfRule>
    <cfRule type="expression" dxfId="4580" priority="5197" stopIfTrue="1">
      <formula>WEEKDAY(AFX$1)=7</formula>
    </cfRule>
    <cfRule type="containsText" dxfId="4579" priority="5198" stopIfTrue="1" operator="containsText" text="Maladie">
      <formula>NOT(ISERROR(SEARCH("Maladie",AFX2)))</formula>
    </cfRule>
    <cfRule type="endsWith" dxfId="4578" priority="5199" stopIfTrue="1" operator="endsWith" text="AT">
      <formula>RIGHT(AFX2,LEN("AT"))="AT"</formula>
    </cfRule>
    <cfRule type="containsText" dxfId="4577" priority="5200" stopIfTrue="1" operator="containsText" text="Congés">
      <formula>NOT(ISERROR(SEARCH("Congés",AFX2)))</formula>
    </cfRule>
    <cfRule type="containsText" dxfId="4576" priority="5201" stopIfTrue="1" operator="containsText" text="RTT">
      <formula>NOT(ISERROR(SEARCH("RTT",AFX2)))</formula>
    </cfRule>
    <cfRule type="containsText" dxfId="4575" priority="5202" stopIfTrue="1" operator="containsText" text="FORMATION">
      <formula>NOT(ISERROR(SEARCH("FORMATION",AFX2)))</formula>
    </cfRule>
    <cfRule type="containsText" dxfId="4574" priority="5203" stopIfTrue="1" operator="containsText" text="REPOS">
      <formula>NOT(ISERROR(SEARCH("REPOS",AFX2)))</formula>
    </cfRule>
  </conditionalFormatting>
  <conditionalFormatting sqref="AFX2">
    <cfRule type="containsText" dxfId="4573" priority="5194" stopIfTrue="1" operator="containsText" text="RECUP DEBIT">
      <formula>NOT(ISERROR(SEARCH("RECUP DEBIT",AFX2)))</formula>
    </cfRule>
    <cfRule type="containsText" dxfId="4572" priority="5195" stopIfTrue="1" operator="containsText" text="Bonification">
      <formula>NOT(ISERROR(SEARCH("Bonification",AFX2)))</formula>
    </cfRule>
  </conditionalFormatting>
  <conditionalFormatting sqref="AFX2">
    <cfRule type="containsText" dxfId="4571" priority="5192" stopIfTrue="1" operator="containsText" text="BONIFICATION">
      <formula>NOT(ISERROR(SEARCH("BONIFICATION",AFX2)))</formula>
    </cfRule>
    <cfRule type="containsText" dxfId="4570" priority="5193" stopIfTrue="1" operator="containsText" text="RECUP DEBIT">
      <formula>NOT(ISERROR(SEARCH("RECUP DEBIT",AFX2)))</formula>
    </cfRule>
  </conditionalFormatting>
  <conditionalFormatting sqref="AFX2">
    <cfRule type="containsText" dxfId="4569" priority="5191" stopIfTrue="1" operator="containsText" text="ENFANT MALADE">
      <formula>NOT(ISERROR(SEARCH("ENFANT MALADE",AFX2)))</formula>
    </cfRule>
  </conditionalFormatting>
  <conditionalFormatting sqref="AFX2">
    <cfRule type="containsText" dxfId="4568" priority="5189" stopIfTrue="1" operator="containsText" text="RECUP DEBIT">
      <formula>NOT(ISERROR(SEARCH("RECUP DEBIT",AFX2)))</formula>
    </cfRule>
    <cfRule type="containsText" dxfId="4567" priority="5190" stopIfTrue="1" operator="containsText" text="Bonification">
      <formula>NOT(ISERROR(SEARCH("Bonification",AFX2)))</formula>
    </cfRule>
  </conditionalFormatting>
  <conditionalFormatting sqref="AFX2">
    <cfRule type="expression" dxfId="4566" priority="5181" stopIfTrue="1">
      <formula>WEEKDAY(AFQ$1)=1</formula>
    </cfRule>
    <cfRule type="expression" dxfId="4565" priority="5182" stopIfTrue="1">
      <formula>WEEKDAY(AFQ$1)=7</formula>
    </cfRule>
    <cfRule type="containsText" dxfId="4564" priority="5183" stopIfTrue="1" operator="containsText" text="Maladie">
      <formula>NOT(ISERROR(SEARCH("Maladie",AFX2)))</formula>
    </cfRule>
    <cfRule type="endsWith" dxfId="4563" priority="5184" stopIfTrue="1" operator="endsWith" text="AT">
      <formula>RIGHT(AFX2,LEN("AT"))="AT"</formula>
    </cfRule>
    <cfRule type="containsText" dxfId="4562" priority="5185" stopIfTrue="1" operator="containsText" text="Congés">
      <formula>NOT(ISERROR(SEARCH("Congés",AFX2)))</formula>
    </cfRule>
    <cfRule type="containsText" dxfId="4561" priority="5186" stopIfTrue="1" operator="containsText" text="RTT">
      <formula>NOT(ISERROR(SEARCH("RTT",AFX2)))</formula>
    </cfRule>
    <cfRule type="containsText" dxfId="4560" priority="5187" stopIfTrue="1" operator="containsText" text="REPOS">
      <formula>NOT(ISERROR(SEARCH("REPOS",AFX2)))</formula>
    </cfRule>
    <cfRule type="containsText" dxfId="4559" priority="5188" stopIfTrue="1" operator="containsText" text="FORMATION">
      <formula>NOT(ISERROR(SEARCH("FORMATION",AFX2)))</formula>
    </cfRule>
  </conditionalFormatting>
  <conditionalFormatting sqref="AFX3">
    <cfRule type="expression" dxfId="4472" priority="5087" stopIfTrue="1">
      <formula>WEEKDAY(AFX$1)=1</formula>
    </cfRule>
    <cfRule type="expression" dxfId="4471" priority="5088" stopIfTrue="1">
      <formula>WEEKDAY(AFX$1)=7</formula>
    </cfRule>
    <cfRule type="containsText" dxfId="4470" priority="5089" stopIfTrue="1" operator="containsText" text="Maladie">
      <formula>NOT(ISERROR(SEARCH("Maladie",AFX3)))</formula>
    </cfRule>
    <cfRule type="endsWith" dxfId="4469" priority="5090" stopIfTrue="1" operator="endsWith" text="AT">
      <formula>RIGHT(AFX3,LEN("AT"))="AT"</formula>
    </cfRule>
    <cfRule type="containsText" dxfId="4468" priority="5091" stopIfTrue="1" operator="containsText" text="Congés">
      <formula>NOT(ISERROR(SEARCH("Congés",AFX3)))</formula>
    </cfRule>
    <cfRule type="containsText" dxfId="4467" priority="5092" stopIfTrue="1" operator="containsText" text="RTT">
      <formula>NOT(ISERROR(SEARCH("RTT",AFX3)))</formula>
    </cfRule>
    <cfRule type="containsText" dxfId="4466" priority="5093" stopIfTrue="1" operator="containsText" text="FORMATION">
      <formula>NOT(ISERROR(SEARCH("FORMATION",AFX3)))</formula>
    </cfRule>
    <cfRule type="containsText" dxfId="4465" priority="5094" stopIfTrue="1" operator="containsText" text="REPOS">
      <formula>NOT(ISERROR(SEARCH("REPOS",AFX3)))</formula>
    </cfRule>
  </conditionalFormatting>
  <conditionalFormatting sqref="AFX3">
    <cfRule type="containsText" dxfId="4464" priority="5085" stopIfTrue="1" operator="containsText" text="RECUP DEBIT">
      <formula>NOT(ISERROR(SEARCH("RECUP DEBIT",AFX3)))</formula>
    </cfRule>
    <cfRule type="containsText" dxfId="4463" priority="5086" stopIfTrue="1" operator="containsText" text="Bonification">
      <formula>NOT(ISERROR(SEARCH("Bonification",AFX3)))</formula>
    </cfRule>
  </conditionalFormatting>
  <conditionalFormatting sqref="AFX3">
    <cfRule type="containsText" dxfId="4462" priority="5083" stopIfTrue="1" operator="containsText" text="BONIFICATION">
      <formula>NOT(ISERROR(SEARCH("BONIFICATION",AFX3)))</formula>
    </cfRule>
    <cfRule type="containsText" dxfId="4461" priority="5084" stopIfTrue="1" operator="containsText" text="RECUP DEBIT">
      <formula>NOT(ISERROR(SEARCH("RECUP DEBIT",AFX3)))</formula>
    </cfRule>
  </conditionalFormatting>
  <conditionalFormatting sqref="AFX3">
    <cfRule type="containsText" dxfId="4460" priority="5082" stopIfTrue="1" operator="containsText" text="ENFANT MALADE">
      <formula>NOT(ISERROR(SEARCH("ENFANT MALADE",AFX3)))</formula>
    </cfRule>
  </conditionalFormatting>
  <conditionalFormatting sqref="AFX3">
    <cfRule type="containsText" dxfId="4459" priority="5080" stopIfTrue="1" operator="containsText" text="RECUP DEBIT">
      <formula>NOT(ISERROR(SEARCH("RECUP DEBIT",AFX3)))</formula>
    </cfRule>
    <cfRule type="containsText" dxfId="4458" priority="5081" stopIfTrue="1" operator="containsText" text="Bonification">
      <formula>NOT(ISERROR(SEARCH("Bonification",AFX3)))</formula>
    </cfRule>
  </conditionalFormatting>
  <conditionalFormatting sqref="AFX3">
    <cfRule type="expression" dxfId="4457" priority="5072" stopIfTrue="1">
      <formula>WEEKDAY(AFQ$1)=1</formula>
    </cfRule>
    <cfRule type="expression" dxfId="4456" priority="5073" stopIfTrue="1">
      <formula>WEEKDAY(AFQ$1)=7</formula>
    </cfRule>
    <cfRule type="containsText" dxfId="4455" priority="5074" stopIfTrue="1" operator="containsText" text="Maladie">
      <formula>NOT(ISERROR(SEARCH("Maladie",AFX3)))</formula>
    </cfRule>
    <cfRule type="endsWith" dxfId="4454" priority="5075" stopIfTrue="1" operator="endsWith" text="AT">
      <formula>RIGHT(AFX3,LEN("AT"))="AT"</formula>
    </cfRule>
    <cfRule type="containsText" dxfId="4453" priority="5076" stopIfTrue="1" operator="containsText" text="Congés">
      <formula>NOT(ISERROR(SEARCH("Congés",AFX3)))</formula>
    </cfRule>
    <cfRule type="containsText" dxfId="4452" priority="5077" stopIfTrue="1" operator="containsText" text="RTT">
      <formula>NOT(ISERROR(SEARCH("RTT",AFX3)))</formula>
    </cfRule>
    <cfRule type="containsText" dxfId="4451" priority="5078" stopIfTrue="1" operator="containsText" text="REPOS">
      <formula>NOT(ISERROR(SEARCH("REPOS",AFX3)))</formula>
    </cfRule>
    <cfRule type="containsText" dxfId="4450" priority="5079" stopIfTrue="1" operator="containsText" text="FORMATION">
      <formula>NOT(ISERROR(SEARCH("FORMATION",AFX3)))</formula>
    </cfRule>
  </conditionalFormatting>
  <conditionalFormatting sqref="AFW2">
    <cfRule type="expression" dxfId="4405" priority="5013" stopIfTrue="1">
      <formula>WEEKDAY(AFW$1)=1</formula>
    </cfRule>
    <cfRule type="expression" dxfId="4404" priority="5014" stopIfTrue="1">
      <formula>WEEKDAY(AFW$1)=7</formula>
    </cfRule>
    <cfRule type="containsText" dxfId="4403" priority="5015" stopIfTrue="1" operator="containsText" text="Maladie">
      <formula>NOT(ISERROR(SEARCH("Maladie",AFW2)))</formula>
    </cfRule>
    <cfRule type="endsWith" dxfId="4402" priority="5016" stopIfTrue="1" operator="endsWith" text="AT">
      <formula>RIGHT(AFW2,LEN("AT"))="AT"</formula>
    </cfRule>
    <cfRule type="containsText" dxfId="4401" priority="5017" stopIfTrue="1" operator="containsText" text="Congés">
      <formula>NOT(ISERROR(SEARCH("Congés",AFW2)))</formula>
    </cfRule>
    <cfRule type="containsText" dxfId="4400" priority="5018" stopIfTrue="1" operator="containsText" text="RTT">
      <formula>NOT(ISERROR(SEARCH("RTT",AFW2)))</formula>
    </cfRule>
    <cfRule type="containsText" dxfId="4399" priority="5019" stopIfTrue="1" operator="containsText" text="FORMATION">
      <formula>NOT(ISERROR(SEARCH("FORMATION",AFW2)))</formula>
    </cfRule>
    <cfRule type="containsText" dxfId="4398" priority="5020" stopIfTrue="1" operator="containsText" text="REPOS">
      <formula>NOT(ISERROR(SEARCH("REPOS",AFW2)))</formula>
    </cfRule>
  </conditionalFormatting>
  <conditionalFormatting sqref="AFW2">
    <cfRule type="containsText" dxfId="4397" priority="5011" stopIfTrue="1" operator="containsText" text="RECUP DEBIT">
      <formula>NOT(ISERROR(SEARCH("RECUP DEBIT",AFW2)))</formula>
    </cfRule>
    <cfRule type="containsText" dxfId="4396" priority="5012" stopIfTrue="1" operator="containsText" text="Bonification">
      <formula>NOT(ISERROR(SEARCH("Bonification",AFW2)))</formula>
    </cfRule>
  </conditionalFormatting>
  <conditionalFormatting sqref="AFW2">
    <cfRule type="containsText" dxfId="4395" priority="5009" stopIfTrue="1" operator="containsText" text="BONIFICATION">
      <formula>NOT(ISERROR(SEARCH("BONIFICATION",AFW2)))</formula>
    </cfRule>
    <cfRule type="containsText" dxfId="4394" priority="5010" stopIfTrue="1" operator="containsText" text="RECUP DEBIT">
      <formula>NOT(ISERROR(SEARCH("RECUP DEBIT",AFW2)))</formula>
    </cfRule>
  </conditionalFormatting>
  <conditionalFormatting sqref="AFW2">
    <cfRule type="containsText" dxfId="4393" priority="5008" stopIfTrue="1" operator="containsText" text="ENFANT MALADE">
      <formula>NOT(ISERROR(SEARCH("ENFANT MALADE",AFW2)))</formula>
    </cfRule>
  </conditionalFormatting>
  <conditionalFormatting sqref="AFW2">
    <cfRule type="containsText" dxfId="4392" priority="5006" stopIfTrue="1" operator="containsText" text="RECUP DEBIT">
      <formula>NOT(ISERROR(SEARCH("RECUP DEBIT",AFW2)))</formula>
    </cfRule>
    <cfRule type="containsText" dxfId="4391" priority="5007" stopIfTrue="1" operator="containsText" text="Bonification">
      <formula>NOT(ISERROR(SEARCH("Bonification",AFW2)))</formula>
    </cfRule>
  </conditionalFormatting>
  <conditionalFormatting sqref="AFW2">
    <cfRule type="expression" dxfId="4390" priority="4998" stopIfTrue="1">
      <formula>WEEKDAY(AFP$1)=1</formula>
    </cfRule>
    <cfRule type="expression" dxfId="4389" priority="4999" stopIfTrue="1">
      <formula>WEEKDAY(AFP$1)=7</formula>
    </cfRule>
    <cfRule type="containsText" dxfId="4388" priority="5000" stopIfTrue="1" operator="containsText" text="Maladie">
      <formula>NOT(ISERROR(SEARCH("Maladie",AFW2)))</formula>
    </cfRule>
    <cfRule type="endsWith" dxfId="4387" priority="5001" stopIfTrue="1" operator="endsWith" text="AT">
      <formula>RIGHT(AFW2,LEN("AT"))="AT"</formula>
    </cfRule>
    <cfRule type="containsText" dxfId="4386" priority="5002" stopIfTrue="1" operator="containsText" text="Congés">
      <formula>NOT(ISERROR(SEARCH("Congés",AFW2)))</formula>
    </cfRule>
    <cfRule type="containsText" dxfId="4385" priority="5003" stopIfTrue="1" operator="containsText" text="RTT">
      <formula>NOT(ISERROR(SEARCH("RTT",AFW2)))</formula>
    </cfRule>
    <cfRule type="containsText" dxfId="4384" priority="5004" stopIfTrue="1" operator="containsText" text="REPOS">
      <formula>NOT(ISERROR(SEARCH("REPOS",AFW2)))</formula>
    </cfRule>
    <cfRule type="containsText" dxfId="4383" priority="5005" stopIfTrue="1" operator="containsText" text="FORMATION">
      <formula>NOT(ISERROR(SEARCH("FORMATION",AFW2)))</formula>
    </cfRule>
  </conditionalFormatting>
  <conditionalFormatting sqref="AFW2">
    <cfRule type="expression" dxfId="4382" priority="4990" stopIfTrue="1">
      <formula>WEEKDAY(AFW$1)=1</formula>
    </cfRule>
    <cfRule type="expression" dxfId="4381" priority="4991" stopIfTrue="1">
      <formula>WEEKDAY(AFW$1)=7</formula>
    </cfRule>
    <cfRule type="containsText" dxfId="4380" priority="4992" stopIfTrue="1" operator="containsText" text="Maladie">
      <formula>NOT(ISERROR(SEARCH("Maladie",AFW2)))</formula>
    </cfRule>
    <cfRule type="endsWith" dxfId="4379" priority="4993" stopIfTrue="1" operator="endsWith" text="AT">
      <formula>RIGHT(AFW2,LEN("AT"))="AT"</formula>
    </cfRule>
    <cfRule type="containsText" dxfId="4378" priority="4994" stopIfTrue="1" operator="containsText" text="Congés">
      <formula>NOT(ISERROR(SEARCH("Congés",AFW2)))</formula>
    </cfRule>
    <cfRule type="containsText" dxfId="4377" priority="4995" stopIfTrue="1" operator="containsText" text="RTT">
      <formula>NOT(ISERROR(SEARCH("RTT",AFW2)))</formula>
    </cfRule>
    <cfRule type="containsText" dxfId="4376" priority="4996" stopIfTrue="1" operator="containsText" text="FORMATION">
      <formula>NOT(ISERROR(SEARCH("FORMATION",AFW2)))</formula>
    </cfRule>
    <cfRule type="containsText" dxfId="4375" priority="4997" stopIfTrue="1" operator="containsText" text="REPOS">
      <formula>NOT(ISERROR(SEARCH("REPOS",AFW2)))</formula>
    </cfRule>
  </conditionalFormatting>
  <conditionalFormatting sqref="AFW2">
    <cfRule type="containsText" dxfId="4374" priority="4988" stopIfTrue="1" operator="containsText" text="RECUP DEBIT">
      <formula>NOT(ISERROR(SEARCH("RECUP DEBIT",AFW2)))</formula>
    </cfRule>
    <cfRule type="containsText" dxfId="4373" priority="4989" stopIfTrue="1" operator="containsText" text="Bonification">
      <formula>NOT(ISERROR(SEARCH("Bonification",AFW2)))</formula>
    </cfRule>
  </conditionalFormatting>
  <conditionalFormatting sqref="AFW2">
    <cfRule type="containsText" dxfId="4372" priority="4986" stopIfTrue="1" operator="containsText" text="BONIFICATION">
      <formula>NOT(ISERROR(SEARCH("BONIFICATION",AFW2)))</formula>
    </cfRule>
    <cfRule type="containsText" dxfId="4371" priority="4987" stopIfTrue="1" operator="containsText" text="RECUP DEBIT">
      <formula>NOT(ISERROR(SEARCH("RECUP DEBIT",AFW2)))</formula>
    </cfRule>
  </conditionalFormatting>
  <conditionalFormatting sqref="AFW2">
    <cfRule type="containsText" dxfId="4370" priority="4985" stopIfTrue="1" operator="containsText" text="ENFANT MALADE">
      <formula>NOT(ISERROR(SEARCH("ENFANT MALADE",AFW2)))</formula>
    </cfRule>
  </conditionalFormatting>
  <conditionalFormatting sqref="AFW3">
    <cfRule type="expression" dxfId="4304" priority="4912" stopIfTrue="1">
      <formula>WEEKDAY(AFW$1)=1</formula>
    </cfRule>
    <cfRule type="expression" dxfId="4303" priority="4913" stopIfTrue="1">
      <formula>WEEKDAY(AFW$1)=7</formula>
    </cfRule>
    <cfRule type="containsText" dxfId="4302" priority="4914" stopIfTrue="1" operator="containsText" text="Maladie">
      <formula>NOT(ISERROR(SEARCH("Maladie",AFW3)))</formula>
    </cfRule>
    <cfRule type="endsWith" dxfId="4301" priority="4915" stopIfTrue="1" operator="endsWith" text="AT">
      <formula>RIGHT(AFW3,LEN("AT"))="AT"</formula>
    </cfRule>
    <cfRule type="containsText" dxfId="4300" priority="4916" stopIfTrue="1" operator="containsText" text="Congés">
      <formula>NOT(ISERROR(SEARCH("Congés",AFW3)))</formula>
    </cfRule>
    <cfRule type="containsText" dxfId="4299" priority="4917" stopIfTrue="1" operator="containsText" text="RTT">
      <formula>NOT(ISERROR(SEARCH("RTT",AFW3)))</formula>
    </cfRule>
    <cfRule type="containsText" dxfId="4298" priority="4918" stopIfTrue="1" operator="containsText" text="FORMATION">
      <formula>NOT(ISERROR(SEARCH("FORMATION",AFW3)))</formula>
    </cfRule>
    <cfRule type="containsText" dxfId="4297" priority="4919" stopIfTrue="1" operator="containsText" text="REPOS">
      <formula>NOT(ISERROR(SEARCH("REPOS",AFW3)))</formula>
    </cfRule>
  </conditionalFormatting>
  <conditionalFormatting sqref="AFW3">
    <cfRule type="containsText" dxfId="4296" priority="4910" stopIfTrue="1" operator="containsText" text="RECUP DEBIT">
      <formula>NOT(ISERROR(SEARCH("RECUP DEBIT",AFW3)))</formula>
    </cfRule>
    <cfRule type="containsText" dxfId="4295" priority="4911" stopIfTrue="1" operator="containsText" text="Bonification">
      <formula>NOT(ISERROR(SEARCH("Bonification",AFW3)))</formula>
    </cfRule>
  </conditionalFormatting>
  <conditionalFormatting sqref="AFW3">
    <cfRule type="containsText" dxfId="4294" priority="4908" stopIfTrue="1" operator="containsText" text="BONIFICATION">
      <formula>NOT(ISERROR(SEARCH("BONIFICATION",AFW3)))</formula>
    </cfRule>
    <cfRule type="containsText" dxfId="4293" priority="4909" stopIfTrue="1" operator="containsText" text="RECUP DEBIT">
      <formula>NOT(ISERROR(SEARCH("RECUP DEBIT",AFW3)))</formula>
    </cfRule>
  </conditionalFormatting>
  <conditionalFormatting sqref="AFW3">
    <cfRule type="containsText" dxfId="4292" priority="4907" stopIfTrue="1" operator="containsText" text="ENFANT MALADE">
      <formula>NOT(ISERROR(SEARCH("ENFANT MALADE",AFW3)))</formula>
    </cfRule>
  </conditionalFormatting>
  <conditionalFormatting sqref="AFW3">
    <cfRule type="containsText" dxfId="4291" priority="4905" stopIfTrue="1" operator="containsText" text="RECUP DEBIT">
      <formula>NOT(ISERROR(SEARCH("RECUP DEBIT",AFW3)))</formula>
    </cfRule>
    <cfRule type="containsText" dxfId="4290" priority="4906" stopIfTrue="1" operator="containsText" text="Bonification">
      <formula>NOT(ISERROR(SEARCH("Bonification",AFW3)))</formula>
    </cfRule>
  </conditionalFormatting>
  <conditionalFormatting sqref="AFW3">
    <cfRule type="expression" dxfId="4289" priority="4897" stopIfTrue="1">
      <formula>WEEKDAY(AFP$1)=1</formula>
    </cfRule>
    <cfRule type="expression" dxfId="4288" priority="4898" stopIfTrue="1">
      <formula>WEEKDAY(AFP$1)=7</formula>
    </cfRule>
    <cfRule type="containsText" dxfId="4287" priority="4899" stopIfTrue="1" operator="containsText" text="Maladie">
      <formula>NOT(ISERROR(SEARCH("Maladie",AFW3)))</formula>
    </cfRule>
    <cfRule type="endsWith" dxfId="4286" priority="4900" stopIfTrue="1" operator="endsWith" text="AT">
      <formula>RIGHT(AFW3,LEN("AT"))="AT"</formula>
    </cfRule>
    <cfRule type="containsText" dxfId="4285" priority="4901" stopIfTrue="1" operator="containsText" text="Congés">
      <formula>NOT(ISERROR(SEARCH("Congés",AFW3)))</formula>
    </cfRule>
    <cfRule type="containsText" dxfId="4284" priority="4902" stopIfTrue="1" operator="containsText" text="RTT">
      <formula>NOT(ISERROR(SEARCH("RTT",AFW3)))</formula>
    </cfRule>
    <cfRule type="containsText" dxfId="4283" priority="4903" stopIfTrue="1" operator="containsText" text="REPOS">
      <formula>NOT(ISERROR(SEARCH("REPOS",AFW3)))</formula>
    </cfRule>
    <cfRule type="containsText" dxfId="4282" priority="4904" stopIfTrue="1" operator="containsText" text="FORMATION">
      <formula>NOT(ISERROR(SEARCH("FORMATION",AFW3)))</formula>
    </cfRule>
  </conditionalFormatting>
  <conditionalFormatting sqref="AGE2">
    <cfRule type="expression" dxfId="4260" priority="4859" stopIfTrue="1">
      <formula>WEEKDAY(AGE$1)=1</formula>
    </cfRule>
    <cfRule type="expression" dxfId="4259" priority="4860" stopIfTrue="1">
      <formula>WEEKDAY(AGE$1)=7</formula>
    </cfRule>
    <cfRule type="containsText" dxfId="4258" priority="4861" stopIfTrue="1" operator="containsText" text="Maladie">
      <formula>NOT(ISERROR(SEARCH("Maladie",AGE2)))</formula>
    </cfRule>
    <cfRule type="endsWith" dxfId="4257" priority="4862" stopIfTrue="1" operator="endsWith" text="AT">
      <formula>RIGHT(AGE2,LEN("AT"))="AT"</formula>
    </cfRule>
    <cfRule type="containsText" dxfId="4256" priority="4863" stopIfTrue="1" operator="containsText" text="Congés">
      <formula>NOT(ISERROR(SEARCH("Congés",AGE2)))</formula>
    </cfRule>
    <cfRule type="containsText" dxfId="4255" priority="4864" stopIfTrue="1" operator="containsText" text="RTT">
      <formula>NOT(ISERROR(SEARCH("RTT",AGE2)))</formula>
    </cfRule>
    <cfRule type="containsText" dxfId="4254" priority="4865" stopIfTrue="1" operator="containsText" text="FORMATION">
      <formula>NOT(ISERROR(SEARCH("FORMATION",AGE2)))</formula>
    </cfRule>
    <cfRule type="containsText" dxfId="4253" priority="4866" stopIfTrue="1" operator="containsText" text="REPOS">
      <formula>NOT(ISERROR(SEARCH("REPOS",AGE2)))</formula>
    </cfRule>
  </conditionalFormatting>
  <conditionalFormatting sqref="AGE2">
    <cfRule type="containsText" dxfId="4252" priority="4857" stopIfTrue="1" operator="containsText" text="RECUP DEBIT">
      <formula>NOT(ISERROR(SEARCH("RECUP DEBIT",AGE2)))</formula>
    </cfRule>
    <cfRule type="containsText" dxfId="4251" priority="4858" stopIfTrue="1" operator="containsText" text="Bonification">
      <formula>NOT(ISERROR(SEARCH("Bonification",AGE2)))</formula>
    </cfRule>
  </conditionalFormatting>
  <conditionalFormatting sqref="AGE2">
    <cfRule type="containsText" dxfId="4250" priority="4855" stopIfTrue="1" operator="containsText" text="BONIFICATION">
      <formula>NOT(ISERROR(SEARCH("BONIFICATION",AGE2)))</formula>
    </cfRule>
    <cfRule type="containsText" dxfId="4249" priority="4856" stopIfTrue="1" operator="containsText" text="RECUP DEBIT">
      <formula>NOT(ISERROR(SEARCH("RECUP DEBIT",AGE2)))</formula>
    </cfRule>
  </conditionalFormatting>
  <conditionalFormatting sqref="AGE2">
    <cfRule type="containsText" dxfId="4248" priority="4854" stopIfTrue="1" operator="containsText" text="ENFANT MALADE">
      <formula>NOT(ISERROR(SEARCH("ENFANT MALADE",AGE2)))</formula>
    </cfRule>
  </conditionalFormatting>
  <conditionalFormatting sqref="AGE2">
    <cfRule type="expression" dxfId="4216" priority="4815" stopIfTrue="1">
      <formula>WEEKDAY(AGE$1)=1</formula>
    </cfRule>
    <cfRule type="expression" dxfId="4215" priority="4816" stopIfTrue="1">
      <formula>WEEKDAY(AGE$1)=7</formula>
    </cfRule>
    <cfRule type="containsText" dxfId="4214" priority="4817" stopIfTrue="1" operator="containsText" text="Maladie">
      <formula>NOT(ISERROR(SEARCH("Maladie",AGE2)))</formula>
    </cfRule>
    <cfRule type="endsWith" dxfId="4213" priority="4818" stopIfTrue="1" operator="endsWith" text="AT">
      <formula>RIGHT(AGE2,LEN("AT"))="AT"</formula>
    </cfRule>
    <cfRule type="containsText" dxfId="4212" priority="4819" stopIfTrue="1" operator="containsText" text="Congés">
      <formula>NOT(ISERROR(SEARCH("Congés",AGE2)))</formula>
    </cfRule>
    <cfRule type="containsText" dxfId="4211" priority="4820" stopIfTrue="1" operator="containsText" text="RTT">
      <formula>NOT(ISERROR(SEARCH("RTT",AGE2)))</formula>
    </cfRule>
    <cfRule type="containsText" dxfId="4210" priority="4821" stopIfTrue="1" operator="containsText" text="FORMATION">
      <formula>NOT(ISERROR(SEARCH("FORMATION",AGE2)))</formula>
    </cfRule>
    <cfRule type="containsText" dxfId="4209" priority="4822" stopIfTrue="1" operator="containsText" text="REPOS">
      <formula>NOT(ISERROR(SEARCH("REPOS",AGE2)))</formula>
    </cfRule>
  </conditionalFormatting>
  <conditionalFormatting sqref="AGE2">
    <cfRule type="containsText" dxfId="4208" priority="4813" stopIfTrue="1" operator="containsText" text="RECUP DEBIT">
      <formula>NOT(ISERROR(SEARCH("RECUP DEBIT",AGE2)))</formula>
    </cfRule>
    <cfRule type="containsText" dxfId="4207" priority="4814" stopIfTrue="1" operator="containsText" text="Bonification">
      <formula>NOT(ISERROR(SEARCH("Bonification",AGE2)))</formula>
    </cfRule>
  </conditionalFormatting>
  <conditionalFormatting sqref="AGE2">
    <cfRule type="containsText" dxfId="4206" priority="4811" stopIfTrue="1" operator="containsText" text="BONIFICATION">
      <formula>NOT(ISERROR(SEARCH("BONIFICATION",AGE2)))</formula>
    </cfRule>
    <cfRule type="containsText" dxfId="4205" priority="4812" stopIfTrue="1" operator="containsText" text="RECUP DEBIT">
      <formula>NOT(ISERROR(SEARCH("RECUP DEBIT",AGE2)))</formula>
    </cfRule>
  </conditionalFormatting>
  <conditionalFormatting sqref="AGE2">
    <cfRule type="containsText" dxfId="4204" priority="4810" stopIfTrue="1" operator="containsText" text="ENFANT MALADE">
      <formula>NOT(ISERROR(SEARCH("ENFANT MALADE",AGE2)))</formula>
    </cfRule>
  </conditionalFormatting>
  <conditionalFormatting sqref="AGE2">
    <cfRule type="containsText" dxfId="4203" priority="4808" stopIfTrue="1" operator="containsText" text="RECUP DEBIT">
      <formula>NOT(ISERROR(SEARCH("RECUP DEBIT",AGE2)))</formula>
    </cfRule>
    <cfRule type="containsText" dxfId="4202" priority="4809" stopIfTrue="1" operator="containsText" text="Bonification">
      <formula>NOT(ISERROR(SEARCH("Bonification",AGE2)))</formula>
    </cfRule>
  </conditionalFormatting>
  <conditionalFormatting sqref="AGE2">
    <cfRule type="expression" dxfId="4201" priority="4800" stopIfTrue="1">
      <formula>WEEKDAY(AFX$1)=1</formula>
    </cfRule>
    <cfRule type="expression" dxfId="4200" priority="4801" stopIfTrue="1">
      <formula>WEEKDAY(AFX$1)=7</formula>
    </cfRule>
    <cfRule type="containsText" dxfId="4199" priority="4802" stopIfTrue="1" operator="containsText" text="Maladie">
      <formula>NOT(ISERROR(SEARCH("Maladie",AGE2)))</formula>
    </cfRule>
    <cfRule type="endsWith" dxfId="4198" priority="4803" stopIfTrue="1" operator="endsWith" text="AT">
      <formula>RIGHT(AGE2,LEN("AT"))="AT"</formula>
    </cfRule>
    <cfRule type="containsText" dxfId="4197" priority="4804" stopIfTrue="1" operator="containsText" text="Congés">
      <formula>NOT(ISERROR(SEARCH("Congés",AGE2)))</formula>
    </cfRule>
    <cfRule type="containsText" dxfId="4196" priority="4805" stopIfTrue="1" operator="containsText" text="RTT">
      <formula>NOT(ISERROR(SEARCH("RTT",AGE2)))</formula>
    </cfRule>
    <cfRule type="containsText" dxfId="4195" priority="4806" stopIfTrue="1" operator="containsText" text="REPOS">
      <formula>NOT(ISERROR(SEARCH("REPOS",AGE2)))</formula>
    </cfRule>
    <cfRule type="containsText" dxfId="4194" priority="4807" stopIfTrue="1" operator="containsText" text="FORMATION">
      <formula>NOT(ISERROR(SEARCH("FORMATION",AGE2)))</formula>
    </cfRule>
  </conditionalFormatting>
  <conditionalFormatting sqref="AGE3">
    <cfRule type="expression" dxfId="4130" priority="4706" stopIfTrue="1">
      <formula>WEEKDAY(AGE$1)=1</formula>
    </cfRule>
    <cfRule type="expression" dxfId="4129" priority="4707" stopIfTrue="1">
      <formula>WEEKDAY(AGE$1)=7</formula>
    </cfRule>
    <cfRule type="containsText" dxfId="4128" priority="4708" stopIfTrue="1" operator="containsText" text="Maladie">
      <formula>NOT(ISERROR(SEARCH("Maladie",AGE3)))</formula>
    </cfRule>
    <cfRule type="endsWith" dxfId="4127" priority="4709" stopIfTrue="1" operator="endsWith" text="AT">
      <formula>RIGHT(AGE3,LEN("AT"))="AT"</formula>
    </cfRule>
    <cfRule type="containsText" dxfId="4126" priority="4710" stopIfTrue="1" operator="containsText" text="Congés">
      <formula>NOT(ISERROR(SEARCH("Congés",AGE3)))</formula>
    </cfRule>
    <cfRule type="containsText" dxfId="4125" priority="4711" stopIfTrue="1" operator="containsText" text="RTT">
      <formula>NOT(ISERROR(SEARCH("RTT",AGE3)))</formula>
    </cfRule>
    <cfRule type="containsText" dxfId="4124" priority="4712" stopIfTrue="1" operator="containsText" text="FORMATION">
      <formula>NOT(ISERROR(SEARCH("FORMATION",AGE3)))</formula>
    </cfRule>
    <cfRule type="containsText" dxfId="4123" priority="4713" stopIfTrue="1" operator="containsText" text="REPOS">
      <formula>NOT(ISERROR(SEARCH("REPOS",AGE3)))</formula>
    </cfRule>
  </conditionalFormatting>
  <conditionalFormatting sqref="AGE3">
    <cfRule type="containsText" dxfId="4122" priority="4704" stopIfTrue="1" operator="containsText" text="RECUP DEBIT">
      <formula>NOT(ISERROR(SEARCH("RECUP DEBIT",AGE3)))</formula>
    </cfRule>
    <cfRule type="containsText" dxfId="4121" priority="4705" stopIfTrue="1" operator="containsText" text="Bonification">
      <formula>NOT(ISERROR(SEARCH("Bonification",AGE3)))</formula>
    </cfRule>
  </conditionalFormatting>
  <conditionalFormatting sqref="AGE3">
    <cfRule type="containsText" dxfId="4120" priority="4702" stopIfTrue="1" operator="containsText" text="BONIFICATION">
      <formula>NOT(ISERROR(SEARCH("BONIFICATION",AGE3)))</formula>
    </cfRule>
    <cfRule type="containsText" dxfId="4119" priority="4703" stopIfTrue="1" operator="containsText" text="RECUP DEBIT">
      <formula>NOT(ISERROR(SEARCH("RECUP DEBIT",AGE3)))</formula>
    </cfRule>
  </conditionalFormatting>
  <conditionalFormatting sqref="AGE3">
    <cfRule type="containsText" dxfId="4118" priority="4701" stopIfTrue="1" operator="containsText" text="ENFANT MALADE">
      <formula>NOT(ISERROR(SEARCH("ENFANT MALADE",AGE3)))</formula>
    </cfRule>
  </conditionalFormatting>
  <conditionalFormatting sqref="AGE3">
    <cfRule type="containsText" dxfId="4117" priority="4699" stopIfTrue="1" operator="containsText" text="RECUP DEBIT">
      <formula>NOT(ISERROR(SEARCH("RECUP DEBIT",AGE3)))</formula>
    </cfRule>
    <cfRule type="containsText" dxfId="4116" priority="4700" stopIfTrue="1" operator="containsText" text="Bonification">
      <formula>NOT(ISERROR(SEARCH("Bonification",AGE3)))</formula>
    </cfRule>
  </conditionalFormatting>
  <conditionalFormatting sqref="AGE3">
    <cfRule type="expression" dxfId="4115" priority="4691" stopIfTrue="1">
      <formula>WEEKDAY(AFX$1)=1</formula>
    </cfRule>
    <cfRule type="expression" dxfId="4114" priority="4692" stopIfTrue="1">
      <formula>WEEKDAY(AFX$1)=7</formula>
    </cfRule>
    <cfRule type="containsText" dxfId="4113" priority="4693" stopIfTrue="1" operator="containsText" text="Maladie">
      <formula>NOT(ISERROR(SEARCH("Maladie",AGE3)))</formula>
    </cfRule>
    <cfRule type="endsWith" dxfId="4112" priority="4694" stopIfTrue="1" operator="endsWith" text="AT">
      <formula>RIGHT(AGE3,LEN("AT"))="AT"</formula>
    </cfRule>
    <cfRule type="containsText" dxfId="4111" priority="4695" stopIfTrue="1" operator="containsText" text="Congés">
      <formula>NOT(ISERROR(SEARCH("Congés",AGE3)))</formula>
    </cfRule>
    <cfRule type="containsText" dxfId="4110" priority="4696" stopIfTrue="1" operator="containsText" text="RTT">
      <formula>NOT(ISERROR(SEARCH("RTT",AGE3)))</formula>
    </cfRule>
    <cfRule type="containsText" dxfId="4109" priority="4697" stopIfTrue="1" operator="containsText" text="REPOS">
      <formula>NOT(ISERROR(SEARCH("REPOS",AGE3)))</formula>
    </cfRule>
    <cfRule type="containsText" dxfId="4108" priority="4698" stopIfTrue="1" operator="containsText" text="FORMATION">
      <formula>NOT(ISERROR(SEARCH("FORMATION",AGE3)))</formula>
    </cfRule>
  </conditionalFormatting>
  <conditionalFormatting sqref="AGD2">
    <cfRule type="expression" dxfId="4063" priority="4632" stopIfTrue="1">
      <formula>WEEKDAY(AGD$1)=1</formula>
    </cfRule>
    <cfRule type="expression" dxfId="4062" priority="4633" stopIfTrue="1">
      <formula>WEEKDAY(AGD$1)=7</formula>
    </cfRule>
    <cfRule type="containsText" dxfId="4061" priority="4634" stopIfTrue="1" operator="containsText" text="Maladie">
      <formula>NOT(ISERROR(SEARCH("Maladie",AGD2)))</formula>
    </cfRule>
    <cfRule type="endsWith" dxfId="4060" priority="4635" stopIfTrue="1" operator="endsWith" text="AT">
      <formula>RIGHT(AGD2,LEN("AT"))="AT"</formula>
    </cfRule>
    <cfRule type="containsText" dxfId="4059" priority="4636" stopIfTrue="1" operator="containsText" text="Congés">
      <formula>NOT(ISERROR(SEARCH("Congés",AGD2)))</formula>
    </cfRule>
    <cfRule type="containsText" dxfId="4058" priority="4637" stopIfTrue="1" operator="containsText" text="RTT">
      <formula>NOT(ISERROR(SEARCH("RTT",AGD2)))</formula>
    </cfRule>
    <cfRule type="containsText" dxfId="4057" priority="4638" stopIfTrue="1" operator="containsText" text="FORMATION">
      <formula>NOT(ISERROR(SEARCH("FORMATION",AGD2)))</formula>
    </cfRule>
    <cfRule type="containsText" dxfId="4056" priority="4639" stopIfTrue="1" operator="containsText" text="REPOS">
      <formula>NOT(ISERROR(SEARCH("REPOS",AGD2)))</formula>
    </cfRule>
  </conditionalFormatting>
  <conditionalFormatting sqref="AGD2">
    <cfRule type="containsText" dxfId="4055" priority="4630" stopIfTrue="1" operator="containsText" text="RECUP DEBIT">
      <formula>NOT(ISERROR(SEARCH("RECUP DEBIT",AGD2)))</formula>
    </cfRule>
    <cfRule type="containsText" dxfId="4054" priority="4631" stopIfTrue="1" operator="containsText" text="Bonification">
      <formula>NOT(ISERROR(SEARCH("Bonification",AGD2)))</formula>
    </cfRule>
  </conditionalFormatting>
  <conditionalFormatting sqref="AGD2">
    <cfRule type="containsText" dxfId="4053" priority="4628" stopIfTrue="1" operator="containsText" text="BONIFICATION">
      <formula>NOT(ISERROR(SEARCH("BONIFICATION",AGD2)))</formula>
    </cfRule>
    <cfRule type="containsText" dxfId="4052" priority="4629" stopIfTrue="1" operator="containsText" text="RECUP DEBIT">
      <formula>NOT(ISERROR(SEARCH("RECUP DEBIT",AGD2)))</formula>
    </cfRule>
  </conditionalFormatting>
  <conditionalFormatting sqref="AGD2">
    <cfRule type="containsText" dxfId="4051" priority="4627" stopIfTrue="1" operator="containsText" text="ENFANT MALADE">
      <formula>NOT(ISERROR(SEARCH("ENFANT MALADE",AGD2)))</formula>
    </cfRule>
  </conditionalFormatting>
  <conditionalFormatting sqref="AGD2">
    <cfRule type="containsText" dxfId="4050" priority="4625" stopIfTrue="1" operator="containsText" text="RECUP DEBIT">
      <formula>NOT(ISERROR(SEARCH("RECUP DEBIT",AGD2)))</formula>
    </cfRule>
    <cfRule type="containsText" dxfId="4049" priority="4626" stopIfTrue="1" operator="containsText" text="Bonification">
      <formula>NOT(ISERROR(SEARCH("Bonification",AGD2)))</formula>
    </cfRule>
  </conditionalFormatting>
  <conditionalFormatting sqref="AGD2">
    <cfRule type="expression" dxfId="4048" priority="4617" stopIfTrue="1">
      <formula>WEEKDAY(AFW$1)=1</formula>
    </cfRule>
    <cfRule type="expression" dxfId="4047" priority="4618" stopIfTrue="1">
      <formula>WEEKDAY(AFW$1)=7</formula>
    </cfRule>
    <cfRule type="containsText" dxfId="4046" priority="4619" stopIfTrue="1" operator="containsText" text="Maladie">
      <formula>NOT(ISERROR(SEARCH("Maladie",AGD2)))</formula>
    </cfRule>
    <cfRule type="endsWith" dxfId="4045" priority="4620" stopIfTrue="1" operator="endsWith" text="AT">
      <formula>RIGHT(AGD2,LEN("AT"))="AT"</formula>
    </cfRule>
    <cfRule type="containsText" dxfId="4044" priority="4621" stopIfTrue="1" operator="containsText" text="Congés">
      <formula>NOT(ISERROR(SEARCH("Congés",AGD2)))</formula>
    </cfRule>
    <cfRule type="containsText" dxfId="4043" priority="4622" stopIfTrue="1" operator="containsText" text="RTT">
      <formula>NOT(ISERROR(SEARCH("RTT",AGD2)))</formula>
    </cfRule>
    <cfRule type="containsText" dxfId="4042" priority="4623" stopIfTrue="1" operator="containsText" text="REPOS">
      <formula>NOT(ISERROR(SEARCH("REPOS",AGD2)))</formula>
    </cfRule>
    <cfRule type="containsText" dxfId="4041" priority="4624" stopIfTrue="1" operator="containsText" text="FORMATION">
      <formula>NOT(ISERROR(SEARCH("FORMATION",AGD2)))</formula>
    </cfRule>
  </conditionalFormatting>
  <conditionalFormatting sqref="AGD2">
    <cfRule type="expression" dxfId="4040" priority="4609" stopIfTrue="1">
      <formula>WEEKDAY(AGD$1)=1</formula>
    </cfRule>
    <cfRule type="expression" dxfId="4039" priority="4610" stopIfTrue="1">
      <formula>WEEKDAY(AGD$1)=7</formula>
    </cfRule>
    <cfRule type="containsText" dxfId="4038" priority="4611" stopIfTrue="1" operator="containsText" text="Maladie">
      <formula>NOT(ISERROR(SEARCH("Maladie",AGD2)))</formula>
    </cfRule>
    <cfRule type="endsWith" dxfId="4037" priority="4612" stopIfTrue="1" operator="endsWith" text="AT">
      <formula>RIGHT(AGD2,LEN("AT"))="AT"</formula>
    </cfRule>
    <cfRule type="containsText" dxfId="4036" priority="4613" stopIfTrue="1" operator="containsText" text="Congés">
      <formula>NOT(ISERROR(SEARCH("Congés",AGD2)))</formula>
    </cfRule>
    <cfRule type="containsText" dxfId="4035" priority="4614" stopIfTrue="1" operator="containsText" text="RTT">
      <formula>NOT(ISERROR(SEARCH("RTT",AGD2)))</formula>
    </cfRule>
    <cfRule type="containsText" dxfId="4034" priority="4615" stopIfTrue="1" operator="containsText" text="FORMATION">
      <formula>NOT(ISERROR(SEARCH("FORMATION",AGD2)))</formula>
    </cfRule>
    <cfRule type="containsText" dxfId="4033" priority="4616" stopIfTrue="1" operator="containsText" text="REPOS">
      <formula>NOT(ISERROR(SEARCH("REPOS",AGD2)))</formula>
    </cfRule>
  </conditionalFormatting>
  <conditionalFormatting sqref="AGD2">
    <cfRule type="containsText" dxfId="4032" priority="4607" stopIfTrue="1" operator="containsText" text="RECUP DEBIT">
      <formula>NOT(ISERROR(SEARCH("RECUP DEBIT",AGD2)))</formula>
    </cfRule>
    <cfRule type="containsText" dxfId="4031" priority="4608" stopIfTrue="1" operator="containsText" text="Bonification">
      <formula>NOT(ISERROR(SEARCH("Bonification",AGD2)))</formula>
    </cfRule>
  </conditionalFormatting>
  <conditionalFormatting sqref="AGD2">
    <cfRule type="containsText" dxfId="4030" priority="4605" stopIfTrue="1" operator="containsText" text="BONIFICATION">
      <formula>NOT(ISERROR(SEARCH("BONIFICATION",AGD2)))</formula>
    </cfRule>
    <cfRule type="containsText" dxfId="4029" priority="4606" stopIfTrue="1" operator="containsText" text="RECUP DEBIT">
      <formula>NOT(ISERROR(SEARCH("RECUP DEBIT",AGD2)))</formula>
    </cfRule>
  </conditionalFormatting>
  <conditionalFormatting sqref="AGD2">
    <cfRule type="containsText" dxfId="4028" priority="4604" stopIfTrue="1" operator="containsText" text="ENFANT MALADE">
      <formula>NOT(ISERROR(SEARCH("ENFANT MALADE",AGD2)))</formula>
    </cfRule>
  </conditionalFormatting>
  <conditionalFormatting sqref="AGD3">
    <cfRule type="expression" dxfId="3962" priority="4531" stopIfTrue="1">
      <formula>WEEKDAY(AGD$1)=1</formula>
    </cfRule>
    <cfRule type="expression" dxfId="3961" priority="4532" stopIfTrue="1">
      <formula>WEEKDAY(AGD$1)=7</formula>
    </cfRule>
    <cfRule type="containsText" dxfId="3960" priority="4533" stopIfTrue="1" operator="containsText" text="Maladie">
      <formula>NOT(ISERROR(SEARCH("Maladie",AGD3)))</formula>
    </cfRule>
    <cfRule type="endsWith" dxfId="3959" priority="4534" stopIfTrue="1" operator="endsWith" text="AT">
      <formula>RIGHT(AGD3,LEN("AT"))="AT"</formula>
    </cfRule>
    <cfRule type="containsText" dxfId="3958" priority="4535" stopIfTrue="1" operator="containsText" text="Congés">
      <formula>NOT(ISERROR(SEARCH("Congés",AGD3)))</formula>
    </cfRule>
    <cfRule type="containsText" dxfId="3957" priority="4536" stopIfTrue="1" operator="containsText" text="RTT">
      <formula>NOT(ISERROR(SEARCH("RTT",AGD3)))</formula>
    </cfRule>
    <cfRule type="containsText" dxfId="3956" priority="4537" stopIfTrue="1" operator="containsText" text="FORMATION">
      <formula>NOT(ISERROR(SEARCH("FORMATION",AGD3)))</formula>
    </cfRule>
    <cfRule type="containsText" dxfId="3955" priority="4538" stopIfTrue="1" operator="containsText" text="REPOS">
      <formula>NOT(ISERROR(SEARCH("REPOS",AGD3)))</formula>
    </cfRule>
  </conditionalFormatting>
  <conditionalFormatting sqref="AGD3">
    <cfRule type="containsText" dxfId="3954" priority="4529" stopIfTrue="1" operator="containsText" text="RECUP DEBIT">
      <formula>NOT(ISERROR(SEARCH("RECUP DEBIT",AGD3)))</formula>
    </cfRule>
    <cfRule type="containsText" dxfId="3953" priority="4530" stopIfTrue="1" operator="containsText" text="Bonification">
      <formula>NOT(ISERROR(SEARCH("Bonification",AGD3)))</formula>
    </cfRule>
  </conditionalFormatting>
  <conditionalFormatting sqref="AGD3">
    <cfRule type="containsText" dxfId="3952" priority="4527" stopIfTrue="1" operator="containsText" text="BONIFICATION">
      <formula>NOT(ISERROR(SEARCH("BONIFICATION",AGD3)))</formula>
    </cfRule>
    <cfRule type="containsText" dxfId="3951" priority="4528" stopIfTrue="1" operator="containsText" text="RECUP DEBIT">
      <formula>NOT(ISERROR(SEARCH("RECUP DEBIT",AGD3)))</formula>
    </cfRule>
  </conditionalFormatting>
  <conditionalFormatting sqref="AGD3">
    <cfRule type="containsText" dxfId="3950" priority="4526" stopIfTrue="1" operator="containsText" text="ENFANT MALADE">
      <formula>NOT(ISERROR(SEARCH("ENFANT MALADE",AGD3)))</formula>
    </cfRule>
  </conditionalFormatting>
  <conditionalFormatting sqref="AGD3">
    <cfRule type="containsText" dxfId="3949" priority="4524" stopIfTrue="1" operator="containsText" text="RECUP DEBIT">
      <formula>NOT(ISERROR(SEARCH("RECUP DEBIT",AGD3)))</formula>
    </cfRule>
    <cfRule type="containsText" dxfId="3948" priority="4525" stopIfTrue="1" operator="containsText" text="Bonification">
      <formula>NOT(ISERROR(SEARCH("Bonification",AGD3)))</formula>
    </cfRule>
  </conditionalFormatting>
  <conditionalFormatting sqref="AGD3">
    <cfRule type="expression" dxfId="3947" priority="4516" stopIfTrue="1">
      <formula>WEEKDAY(AFW$1)=1</formula>
    </cfRule>
    <cfRule type="expression" dxfId="3946" priority="4517" stopIfTrue="1">
      <formula>WEEKDAY(AFW$1)=7</formula>
    </cfRule>
    <cfRule type="containsText" dxfId="3945" priority="4518" stopIfTrue="1" operator="containsText" text="Maladie">
      <formula>NOT(ISERROR(SEARCH("Maladie",AGD3)))</formula>
    </cfRule>
    <cfRule type="endsWith" dxfId="3944" priority="4519" stopIfTrue="1" operator="endsWith" text="AT">
      <formula>RIGHT(AGD3,LEN("AT"))="AT"</formula>
    </cfRule>
    <cfRule type="containsText" dxfId="3943" priority="4520" stopIfTrue="1" operator="containsText" text="Congés">
      <formula>NOT(ISERROR(SEARCH("Congés",AGD3)))</formula>
    </cfRule>
    <cfRule type="containsText" dxfId="3942" priority="4521" stopIfTrue="1" operator="containsText" text="RTT">
      <formula>NOT(ISERROR(SEARCH("RTT",AGD3)))</formula>
    </cfRule>
    <cfRule type="containsText" dxfId="3941" priority="4522" stopIfTrue="1" operator="containsText" text="REPOS">
      <formula>NOT(ISERROR(SEARCH("REPOS",AGD3)))</formula>
    </cfRule>
    <cfRule type="containsText" dxfId="3940" priority="4523" stopIfTrue="1" operator="containsText" text="FORMATION">
      <formula>NOT(ISERROR(SEARCH("FORMATION",AGD3)))</formula>
    </cfRule>
  </conditionalFormatting>
  <conditionalFormatting sqref="AGF3:AGI3">
    <cfRule type="expression" dxfId="3697" priority="4125" stopIfTrue="1">
      <formula>WEEKDAY(AGF$1)=1</formula>
    </cfRule>
    <cfRule type="expression" dxfId="3696" priority="4126" stopIfTrue="1">
      <formula>WEEKDAY(AGF$1)=7</formula>
    </cfRule>
    <cfRule type="containsText" dxfId="3695" priority="4127" stopIfTrue="1" operator="containsText" text="Maladie">
      <formula>NOT(ISERROR(SEARCH("Maladie",AGF3)))</formula>
    </cfRule>
    <cfRule type="endsWith" dxfId="3694" priority="4128" stopIfTrue="1" operator="endsWith" text="AT">
      <formula>RIGHT(AGF3,LEN("AT"))="AT"</formula>
    </cfRule>
    <cfRule type="containsText" dxfId="3693" priority="4129" stopIfTrue="1" operator="containsText" text="Congés">
      <formula>NOT(ISERROR(SEARCH("Congés",AGF3)))</formula>
    </cfRule>
    <cfRule type="containsText" dxfId="3692" priority="4130" stopIfTrue="1" operator="containsText" text="RTT">
      <formula>NOT(ISERROR(SEARCH("RTT",AGF3)))</formula>
    </cfRule>
    <cfRule type="containsText" dxfId="3691" priority="4131" stopIfTrue="1" operator="containsText" text="FORMATION">
      <formula>NOT(ISERROR(SEARCH("FORMATION",AGF3)))</formula>
    </cfRule>
    <cfRule type="containsText" dxfId="3690" priority="4132" stopIfTrue="1" operator="containsText" text="REPOS">
      <formula>NOT(ISERROR(SEARCH("REPOS",AGF3)))</formula>
    </cfRule>
  </conditionalFormatting>
  <conditionalFormatting sqref="AGF3:AGI3">
    <cfRule type="containsText" dxfId="3689" priority="4123" stopIfTrue="1" operator="containsText" text="RECUP DEBIT">
      <formula>NOT(ISERROR(SEARCH("RECUP DEBIT",AGF3)))</formula>
    </cfRule>
    <cfRule type="containsText" dxfId="3688" priority="4124" stopIfTrue="1" operator="containsText" text="Bonification">
      <formula>NOT(ISERROR(SEARCH("Bonification",AGF3)))</formula>
    </cfRule>
  </conditionalFormatting>
  <conditionalFormatting sqref="AGF3:AGI3">
    <cfRule type="containsText" dxfId="3687" priority="4121" stopIfTrue="1" operator="containsText" text="BONIFICATION">
      <formula>NOT(ISERROR(SEARCH("BONIFICATION",AGF3)))</formula>
    </cfRule>
    <cfRule type="containsText" dxfId="3686" priority="4122" stopIfTrue="1" operator="containsText" text="RECUP DEBIT">
      <formula>NOT(ISERROR(SEARCH("RECUP DEBIT",AGF3)))</formula>
    </cfRule>
  </conditionalFormatting>
  <conditionalFormatting sqref="AGF3:AGI3">
    <cfRule type="containsText" dxfId="3685" priority="4120" stopIfTrue="1" operator="containsText" text="ENFANT MALADE">
      <formula>NOT(ISERROR(SEARCH("ENFANT MALADE",AGF3)))</formula>
    </cfRule>
  </conditionalFormatting>
  <conditionalFormatting sqref="AGG3">
    <cfRule type="expression" dxfId="3684" priority="4112" stopIfTrue="1">
      <formula>WEEKDAY(AGG$1)=1</formula>
    </cfRule>
    <cfRule type="expression" dxfId="3683" priority="4113" stopIfTrue="1">
      <formula>WEEKDAY(AGG$1)=7</formula>
    </cfRule>
    <cfRule type="containsText" dxfId="3682" priority="4114" stopIfTrue="1" operator="containsText" text="Maladie">
      <formula>NOT(ISERROR(SEARCH("Maladie",AGG3)))</formula>
    </cfRule>
    <cfRule type="endsWith" dxfId="3681" priority="4115" stopIfTrue="1" operator="endsWith" text="AT">
      <formula>RIGHT(AGG3,LEN("AT"))="AT"</formula>
    </cfRule>
    <cfRule type="containsText" dxfId="3680" priority="4116" stopIfTrue="1" operator="containsText" text="Congés">
      <formula>NOT(ISERROR(SEARCH("Congés",AGG3)))</formula>
    </cfRule>
    <cfRule type="containsText" dxfId="3679" priority="4117" stopIfTrue="1" operator="containsText" text="RTT">
      <formula>NOT(ISERROR(SEARCH("RTT",AGG3)))</formula>
    </cfRule>
    <cfRule type="containsText" dxfId="3678" priority="4118" stopIfTrue="1" operator="containsText" text="FORMATION">
      <formula>NOT(ISERROR(SEARCH("FORMATION",AGG3)))</formula>
    </cfRule>
    <cfRule type="containsText" dxfId="3677" priority="4119" stopIfTrue="1" operator="containsText" text="REPOS">
      <formula>NOT(ISERROR(SEARCH("REPOS",AGG3)))</formula>
    </cfRule>
  </conditionalFormatting>
  <conditionalFormatting sqref="AGG3">
    <cfRule type="containsText" dxfId="3676" priority="4110" stopIfTrue="1" operator="containsText" text="RECUP DEBIT">
      <formula>NOT(ISERROR(SEARCH("RECUP DEBIT",AGG3)))</formula>
    </cfRule>
    <cfRule type="containsText" dxfId="3675" priority="4111" stopIfTrue="1" operator="containsText" text="Bonification">
      <formula>NOT(ISERROR(SEARCH("Bonification",AGG3)))</formula>
    </cfRule>
  </conditionalFormatting>
  <conditionalFormatting sqref="AGF3:AGI3">
    <cfRule type="expression" dxfId="3674" priority="4091" stopIfTrue="1">
      <formula>WEEKDAY(AGF$1)=1</formula>
    </cfRule>
    <cfRule type="expression" dxfId="3673" priority="4092" stopIfTrue="1">
      <formula>WEEKDAY(AGF$1)=7</formula>
    </cfRule>
    <cfRule type="containsText" dxfId="3672" priority="4093" stopIfTrue="1" operator="containsText" text="Maladie">
      <formula>NOT(ISERROR(SEARCH("Maladie",AGF3)))</formula>
    </cfRule>
    <cfRule type="endsWith" dxfId="3671" priority="4094" stopIfTrue="1" operator="endsWith" text="AT">
      <formula>RIGHT(AGF3,LEN("AT"))="AT"</formula>
    </cfRule>
    <cfRule type="containsText" dxfId="3670" priority="4095" stopIfTrue="1" operator="containsText" text="Congés">
      <formula>NOT(ISERROR(SEARCH("Congés",AGF3)))</formula>
    </cfRule>
    <cfRule type="containsText" dxfId="3669" priority="4096" stopIfTrue="1" operator="containsText" text="RTT">
      <formula>NOT(ISERROR(SEARCH("RTT",AGF3)))</formula>
    </cfRule>
    <cfRule type="containsText" dxfId="3668" priority="4097" stopIfTrue="1" operator="containsText" text="FORMATION">
      <formula>NOT(ISERROR(SEARCH("FORMATION",AGF3)))</formula>
    </cfRule>
    <cfRule type="containsText" dxfId="3667" priority="4098" stopIfTrue="1" operator="containsText" text="REPOS">
      <formula>NOT(ISERROR(SEARCH("REPOS",AGF3)))</formula>
    </cfRule>
  </conditionalFormatting>
  <conditionalFormatting sqref="AGF3:AGI3">
    <cfRule type="containsText" dxfId="3666" priority="4089" stopIfTrue="1" operator="containsText" text="RECUP DEBIT">
      <formula>NOT(ISERROR(SEARCH("RECUP DEBIT",AGF3)))</formula>
    </cfRule>
    <cfRule type="containsText" dxfId="3665" priority="4090" stopIfTrue="1" operator="containsText" text="Bonification">
      <formula>NOT(ISERROR(SEARCH("Bonification",AGF3)))</formula>
    </cfRule>
  </conditionalFormatting>
  <conditionalFormatting sqref="AGF3:AGI3">
    <cfRule type="containsText" dxfId="3664" priority="4087" stopIfTrue="1" operator="containsText" text="BONIFICATION">
      <formula>NOT(ISERROR(SEARCH("BONIFICATION",AGF3)))</formula>
    </cfRule>
    <cfRule type="containsText" dxfId="3663" priority="4088" stopIfTrue="1" operator="containsText" text="RECUP DEBIT">
      <formula>NOT(ISERROR(SEARCH("RECUP DEBIT",AGF3)))</formula>
    </cfRule>
  </conditionalFormatting>
  <conditionalFormatting sqref="AGF3:AGI3">
    <cfRule type="containsText" dxfId="3662" priority="4086" stopIfTrue="1" operator="containsText" text="ENFANT MALADE">
      <formula>NOT(ISERROR(SEARCH("ENFANT MALADE",AGF3)))</formula>
    </cfRule>
  </conditionalFormatting>
  <conditionalFormatting sqref="AGG3">
    <cfRule type="expression" dxfId="3661" priority="4078" stopIfTrue="1">
      <formula>WEEKDAY(AGG$1)=1</formula>
    </cfRule>
    <cfRule type="expression" dxfId="3660" priority="4079" stopIfTrue="1">
      <formula>WEEKDAY(AGG$1)=7</formula>
    </cfRule>
    <cfRule type="containsText" dxfId="3659" priority="4080" stopIfTrue="1" operator="containsText" text="Maladie">
      <formula>NOT(ISERROR(SEARCH("Maladie",AGG3)))</formula>
    </cfRule>
    <cfRule type="endsWith" dxfId="3658" priority="4081" stopIfTrue="1" operator="endsWith" text="AT">
      <formula>RIGHT(AGG3,LEN("AT"))="AT"</formula>
    </cfRule>
    <cfRule type="containsText" dxfId="3657" priority="4082" stopIfTrue="1" operator="containsText" text="Congés">
      <formula>NOT(ISERROR(SEARCH("Congés",AGG3)))</formula>
    </cfRule>
    <cfRule type="containsText" dxfId="3656" priority="4083" stopIfTrue="1" operator="containsText" text="RTT">
      <formula>NOT(ISERROR(SEARCH("RTT",AGG3)))</formula>
    </cfRule>
    <cfRule type="containsText" dxfId="3655" priority="4084" stopIfTrue="1" operator="containsText" text="FORMATION">
      <formula>NOT(ISERROR(SEARCH("FORMATION",AGG3)))</formula>
    </cfRule>
    <cfRule type="containsText" dxfId="3654" priority="4085" stopIfTrue="1" operator="containsText" text="REPOS">
      <formula>NOT(ISERROR(SEARCH("REPOS",AGG3)))</formula>
    </cfRule>
  </conditionalFormatting>
  <conditionalFormatting sqref="AGG3">
    <cfRule type="containsText" dxfId="3653" priority="4076" stopIfTrue="1" operator="containsText" text="RECUP DEBIT">
      <formula>NOT(ISERROR(SEARCH("RECUP DEBIT",AGG3)))</formula>
    </cfRule>
    <cfRule type="containsText" dxfId="3652" priority="4077" stopIfTrue="1" operator="containsText" text="Bonification">
      <formula>NOT(ISERROR(SEARCH("Bonification",AGG3)))</formula>
    </cfRule>
  </conditionalFormatting>
  <conditionalFormatting sqref="AGI3">
    <cfRule type="expression" dxfId="3651" priority="4058" stopIfTrue="1">
      <formula>WEEKDAY(AGI$1)=1</formula>
    </cfRule>
    <cfRule type="expression" dxfId="3650" priority="4059" stopIfTrue="1">
      <formula>WEEKDAY(AGI$1)=7</formula>
    </cfRule>
    <cfRule type="containsText" dxfId="3649" priority="4060" stopIfTrue="1" operator="containsText" text="Maladie">
      <formula>NOT(ISERROR(SEARCH("Maladie",AGI3)))</formula>
    </cfRule>
    <cfRule type="endsWith" dxfId="3648" priority="4061" stopIfTrue="1" operator="endsWith" text="AT">
      <formula>RIGHT(AGI3,LEN("AT"))="AT"</formula>
    </cfRule>
    <cfRule type="containsText" dxfId="3647" priority="4062" stopIfTrue="1" operator="containsText" text="Congés">
      <formula>NOT(ISERROR(SEARCH("Congés",AGI3)))</formula>
    </cfRule>
    <cfRule type="containsText" dxfId="3646" priority="4063" stopIfTrue="1" operator="containsText" text="RTT">
      <formula>NOT(ISERROR(SEARCH("RTT",AGI3)))</formula>
    </cfRule>
    <cfRule type="containsText" dxfId="3645" priority="4064" stopIfTrue="1" operator="containsText" text="FORMATION">
      <formula>NOT(ISERROR(SEARCH("FORMATION",AGI3)))</formula>
    </cfRule>
    <cfRule type="containsText" dxfId="3644" priority="4065" stopIfTrue="1" operator="containsText" text="REPOS">
      <formula>NOT(ISERROR(SEARCH("REPOS",AGI3)))</formula>
    </cfRule>
  </conditionalFormatting>
  <conditionalFormatting sqref="AGI3">
    <cfRule type="containsText" dxfId="3643" priority="4056" stopIfTrue="1" operator="containsText" text="RECUP DEBIT">
      <formula>NOT(ISERROR(SEARCH("RECUP DEBIT",AGI3)))</formula>
    </cfRule>
    <cfRule type="containsText" dxfId="3642" priority="4057" stopIfTrue="1" operator="containsText" text="Bonification">
      <formula>NOT(ISERROR(SEARCH("Bonification",AGI3)))</formula>
    </cfRule>
  </conditionalFormatting>
  <conditionalFormatting sqref="AGF2:AGI2">
    <cfRule type="expression" dxfId="3641" priority="4048" stopIfTrue="1">
      <formula>WEEKDAY(AGF$1)=1</formula>
    </cfRule>
    <cfRule type="expression" dxfId="3640" priority="4049" stopIfTrue="1">
      <formula>WEEKDAY(AGF$1)=7</formula>
    </cfRule>
    <cfRule type="containsText" dxfId="3639" priority="4050" stopIfTrue="1" operator="containsText" text="Maladie">
      <formula>NOT(ISERROR(SEARCH("Maladie",AGF2)))</formula>
    </cfRule>
    <cfRule type="endsWith" dxfId="3638" priority="4051" stopIfTrue="1" operator="endsWith" text="AT">
      <formula>RIGHT(AGF2,LEN("AT"))="AT"</formula>
    </cfRule>
    <cfRule type="containsText" dxfId="3637" priority="4052" stopIfTrue="1" operator="containsText" text="Congés">
      <formula>NOT(ISERROR(SEARCH("Congés",AGF2)))</formula>
    </cfRule>
    <cfRule type="containsText" dxfId="3636" priority="4053" stopIfTrue="1" operator="containsText" text="RTT">
      <formula>NOT(ISERROR(SEARCH("RTT",AGF2)))</formula>
    </cfRule>
    <cfRule type="containsText" dxfId="3635" priority="4054" stopIfTrue="1" operator="containsText" text="FORMATION">
      <formula>NOT(ISERROR(SEARCH("FORMATION",AGF2)))</formula>
    </cfRule>
    <cfRule type="containsText" dxfId="3634" priority="4055" stopIfTrue="1" operator="containsText" text="REPOS">
      <formula>NOT(ISERROR(SEARCH("REPOS",AGF2)))</formula>
    </cfRule>
  </conditionalFormatting>
  <conditionalFormatting sqref="AGF2:AGI2">
    <cfRule type="containsText" dxfId="3633" priority="4046" stopIfTrue="1" operator="containsText" text="RECUP DEBIT">
      <formula>NOT(ISERROR(SEARCH("RECUP DEBIT",AGF2)))</formula>
    </cfRule>
    <cfRule type="containsText" dxfId="3632" priority="4047" stopIfTrue="1" operator="containsText" text="Bonification">
      <formula>NOT(ISERROR(SEARCH("Bonification",AGF2)))</formula>
    </cfRule>
  </conditionalFormatting>
  <conditionalFormatting sqref="AGF2:AGI2">
    <cfRule type="containsText" dxfId="3631" priority="4044" stopIfTrue="1" operator="containsText" text="BONIFICATION">
      <formula>NOT(ISERROR(SEARCH("BONIFICATION",AGF2)))</formula>
    </cfRule>
    <cfRule type="containsText" dxfId="3630" priority="4045" stopIfTrue="1" operator="containsText" text="RECUP DEBIT">
      <formula>NOT(ISERROR(SEARCH("RECUP DEBIT",AGF2)))</formula>
    </cfRule>
  </conditionalFormatting>
  <conditionalFormatting sqref="AGF2:AGI2">
    <cfRule type="containsText" dxfId="3629" priority="4043" stopIfTrue="1" operator="containsText" text="ENFANT MALADE">
      <formula>NOT(ISERROR(SEARCH("ENFANT MALADE",AGF2)))</formula>
    </cfRule>
  </conditionalFormatting>
  <conditionalFormatting sqref="AGJ2">
    <cfRule type="expression" dxfId="3412" priority="3713" stopIfTrue="1">
      <formula>WEEKDAY(AGJ$1)=1</formula>
    </cfRule>
    <cfRule type="expression" dxfId="3411" priority="3714" stopIfTrue="1">
      <formula>WEEKDAY(AGJ$1)=7</formula>
    </cfRule>
    <cfRule type="containsText" dxfId="3410" priority="3715" stopIfTrue="1" operator="containsText" text="Maladie">
      <formula>NOT(ISERROR(SEARCH("Maladie",AGJ2)))</formula>
    </cfRule>
    <cfRule type="endsWith" dxfId="3409" priority="3716" stopIfTrue="1" operator="endsWith" text="AT">
      <formula>RIGHT(AGJ2,LEN("AT"))="AT"</formula>
    </cfRule>
    <cfRule type="containsText" dxfId="3408" priority="3717" stopIfTrue="1" operator="containsText" text="Congés">
      <formula>NOT(ISERROR(SEARCH("Congés",AGJ2)))</formula>
    </cfRule>
    <cfRule type="containsText" dxfId="3407" priority="3718" stopIfTrue="1" operator="containsText" text="RTT">
      <formula>NOT(ISERROR(SEARCH("RTT",AGJ2)))</formula>
    </cfRule>
    <cfRule type="containsText" dxfId="3406" priority="3719" stopIfTrue="1" operator="containsText" text="FORMATION">
      <formula>NOT(ISERROR(SEARCH("FORMATION",AGJ2)))</formula>
    </cfRule>
    <cfRule type="containsText" dxfId="3405" priority="3720" stopIfTrue="1" operator="containsText" text="REPOS">
      <formula>NOT(ISERROR(SEARCH("REPOS",AGJ2)))</formula>
    </cfRule>
  </conditionalFormatting>
  <conditionalFormatting sqref="AGJ2">
    <cfRule type="containsText" dxfId="3404" priority="3711" stopIfTrue="1" operator="containsText" text="RECUP DEBIT">
      <formula>NOT(ISERROR(SEARCH("RECUP DEBIT",AGJ2)))</formula>
    </cfRule>
    <cfRule type="containsText" dxfId="3403" priority="3712" stopIfTrue="1" operator="containsText" text="Bonification">
      <formula>NOT(ISERROR(SEARCH("Bonification",AGJ2)))</formula>
    </cfRule>
  </conditionalFormatting>
  <conditionalFormatting sqref="AGJ2">
    <cfRule type="containsText" dxfId="3402" priority="3709" stopIfTrue="1" operator="containsText" text="BONIFICATION">
      <formula>NOT(ISERROR(SEARCH("BONIFICATION",AGJ2)))</formula>
    </cfRule>
    <cfRule type="containsText" dxfId="3401" priority="3710" stopIfTrue="1" operator="containsText" text="RECUP DEBIT">
      <formula>NOT(ISERROR(SEARCH("RECUP DEBIT",AGJ2)))</formula>
    </cfRule>
  </conditionalFormatting>
  <conditionalFormatting sqref="AGJ2">
    <cfRule type="containsText" dxfId="3400" priority="3708" stopIfTrue="1" operator="containsText" text="ENFANT MALADE">
      <formula>NOT(ISERROR(SEARCH("ENFANT MALADE",AGJ2)))</formula>
    </cfRule>
  </conditionalFormatting>
  <conditionalFormatting sqref="AGK2">
    <cfRule type="expression" dxfId="3223" priority="3077" stopIfTrue="1">
      <formula>WEEKDAY(AGK$1)=1</formula>
    </cfRule>
    <cfRule type="expression" dxfId="3222" priority="3078" stopIfTrue="1">
      <formula>WEEKDAY(AGK$1)=7</formula>
    </cfRule>
    <cfRule type="containsText" dxfId="3221" priority="3079" stopIfTrue="1" operator="containsText" text="Maladie">
      <formula>NOT(ISERROR(SEARCH("Maladie",AGK2)))</formula>
    </cfRule>
    <cfRule type="endsWith" dxfId="3220" priority="3080" stopIfTrue="1" operator="endsWith" text="AT">
      <formula>RIGHT(AGK2,LEN("AT"))="AT"</formula>
    </cfRule>
    <cfRule type="containsText" dxfId="3219" priority="3081" stopIfTrue="1" operator="containsText" text="Congés">
      <formula>NOT(ISERROR(SEARCH("Congés",AGK2)))</formula>
    </cfRule>
    <cfRule type="containsText" dxfId="3218" priority="3082" stopIfTrue="1" operator="containsText" text="RTT">
      <formula>NOT(ISERROR(SEARCH("RTT",AGK2)))</formula>
    </cfRule>
    <cfRule type="containsText" dxfId="3217" priority="3083" stopIfTrue="1" operator="containsText" text="FORMATION">
      <formula>NOT(ISERROR(SEARCH("FORMATION",AGK2)))</formula>
    </cfRule>
    <cfRule type="containsText" dxfId="3216" priority="3084" stopIfTrue="1" operator="containsText" text="REPOS">
      <formula>NOT(ISERROR(SEARCH("REPOS",AGK2)))</formula>
    </cfRule>
  </conditionalFormatting>
  <conditionalFormatting sqref="AGK2">
    <cfRule type="containsText" dxfId="3215" priority="3075" stopIfTrue="1" operator="containsText" text="RECUP DEBIT">
      <formula>NOT(ISERROR(SEARCH("RECUP DEBIT",AGK2)))</formula>
    </cfRule>
    <cfRule type="containsText" dxfId="3214" priority="3076" stopIfTrue="1" operator="containsText" text="Bonification">
      <formula>NOT(ISERROR(SEARCH("Bonification",AGK2)))</formula>
    </cfRule>
  </conditionalFormatting>
  <conditionalFormatting sqref="AGK2">
    <cfRule type="containsText" dxfId="3213" priority="3073" stopIfTrue="1" operator="containsText" text="BONIFICATION">
      <formula>NOT(ISERROR(SEARCH("BONIFICATION",AGK2)))</formula>
    </cfRule>
    <cfRule type="containsText" dxfId="3212" priority="3074" stopIfTrue="1" operator="containsText" text="RECUP DEBIT">
      <formula>NOT(ISERROR(SEARCH("RECUP DEBIT",AGK2)))</formula>
    </cfRule>
  </conditionalFormatting>
  <conditionalFormatting sqref="AGK2">
    <cfRule type="containsText" dxfId="3211" priority="3072" stopIfTrue="1" operator="containsText" text="ENFANT MALADE">
      <formula>NOT(ISERROR(SEARCH("ENFANT MALADE",AGK2)))</formula>
    </cfRule>
  </conditionalFormatting>
  <conditionalFormatting sqref="AGK2">
    <cfRule type="containsText" dxfId="3210" priority="3070" stopIfTrue="1" operator="containsText" text="RECUP DEBIT">
      <formula>NOT(ISERROR(SEARCH("RECUP DEBIT",AGK2)))</formula>
    </cfRule>
    <cfRule type="containsText" dxfId="3209" priority="3071" stopIfTrue="1" operator="containsText" text="Bonification">
      <formula>NOT(ISERROR(SEARCH("Bonification",AGK2)))</formula>
    </cfRule>
  </conditionalFormatting>
  <conditionalFormatting sqref="AGK2">
    <cfRule type="expression" dxfId="3208" priority="3062" stopIfTrue="1">
      <formula>WEEKDAY(AGD$1)=1</formula>
    </cfRule>
    <cfRule type="expression" dxfId="3207" priority="3063" stopIfTrue="1">
      <formula>WEEKDAY(AGD$1)=7</formula>
    </cfRule>
    <cfRule type="containsText" dxfId="3206" priority="3064" stopIfTrue="1" operator="containsText" text="Maladie">
      <formula>NOT(ISERROR(SEARCH("Maladie",AGK2)))</formula>
    </cfRule>
    <cfRule type="endsWith" dxfId="3205" priority="3065" stopIfTrue="1" operator="endsWith" text="AT">
      <formula>RIGHT(AGK2,LEN("AT"))="AT"</formula>
    </cfRule>
    <cfRule type="containsText" dxfId="3204" priority="3066" stopIfTrue="1" operator="containsText" text="Congés">
      <formula>NOT(ISERROR(SEARCH("Congés",AGK2)))</formula>
    </cfRule>
    <cfRule type="containsText" dxfId="3203" priority="3067" stopIfTrue="1" operator="containsText" text="RTT">
      <formula>NOT(ISERROR(SEARCH("RTT",AGK2)))</formula>
    </cfRule>
    <cfRule type="containsText" dxfId="3202" priority="3068" stopIfTrue="1" operator="containsText" text="REPOS">
      <formula>NOT(ISERROR(SEARCH("REPOS",AGK2)))</formula>
    </cfRule>
    <cfRule type="containsText" dxfId="3201" priority="3069" stopIfTrue="1" operator="containsText" text="FORMATION">
      <formula>NOT(ISERROR(SEARCH("FORMATION",AGK2)))</formula>
    </cfRule>
  </conditionalFormatting>
  <conditionalFormatting sqref="AGK2">
    <cfRule type="expression" dxfId="3200" priority="3054" stopIfTrue="1">
      <formula>WEEKDAY(AGK$1)=1</formula>
    </cfRule>
    <cfRule type="expression" dxfId="3199" priority="3055" stopIfTrue="1">
      <formula>WEEKDAY(AGK$1)=7</formula>
    </cfRule>
    <cfRule type="containsText" dxfId="3198" priority="3056" stopIfTrue="1" operator="containsText" text="Maladie">
      <formula>NOT(ISERROR(SEARCH("Maladie",AGK2)))</formula>
    </cfRule>
    <cfRule type="endsWith" dxfId="3197" priority="3057" stopIfTrue="1" operator="endsWith" text="AT">
      <formula>RIGHT(AGK2,LEN("AT"))="AT"</formula>
    </cfRule>
    <cfRule type="containsText" dxfId="3196" priority="3058" stopIfTrue="1" operator="containsText" text="Congés">
      <formula>NOT(ISERROR(SEARCH("Congés",AGK2)))</formula>
    </cfRule>
    <cfRule type="containsText" dxfId="3195" priority="3059" stopIfTrue="1" operator="containsText" text="RTT">
      <formula>NOT(ISERROR(SEARCH("RTT",AGK2)))</formula>
    </cfRule>
    <cfRule type="containsText" dxfId="3194" priority="3060" stopIfTrue="1" operator="containsText" text="FORMATION">
      <formula>NOT(ISERROR(SEARCH("FORMATION",AGK2)))</formula>
    </cfRule>
    <cfRule type="containsText" dxfId="3193" priority="3061" stopIfTrue="1" operator="containsText" text="REPOS">
      <formula>NOT(ISERROR(SEARCH("REPOS",AGK2)))</formula>
    </cfRule>
  </conditionalFormatting>
  <conditionalFormatting sqref="AGK2">
    <cfRule type="containsText" dxfId="3192" priority="3052" stopIfTrue="1" operator="containsText" text="RECUP DEBIT">
      <formula>NOT(ISERROR(SEARCH("RECUP DEBIT",AGK2)))</formula>
    </cfRule>
    <cfRule type="containsText" dxfId="3191" priority="3053" stopIfTrue="1" operator="containsText" text="Bonification">
      <formula>NOT(ISERROR(SEARCH("Bonification",AGK2)))</formula>
    </cfRule>
  </conditionalFormatting>
  <conditionalFormatting sqref="AGK2">
    <cfRule type="containsText" dxfId="3190" priority="3050" stopIfTrue="1" operator="containsText" text="BONIFICATION">
      <formula>NOT(ISERROR(SEARCH("BONIFICATION",AGK2)))</formula>
    </cfRule>
    <cfRule type="containsText" dxfId="3189" priority="3051" stopIfTrue="1" operator="containsText" text="RECUP DEBIT">
      <formula>NOT(ISERROR(SEARCH("RECUP DEBIT",AGK2)))</formula>
    </cfRule>
  </conditionalFormatting>
  <conditionalFormatting sqref="AGK2">
    <cfRule type="containsText" dxfId="3188" priority="3049" stopIfTrue="1" operator="containsText" text="ENFANT MALADE">
      <formula>NOT(ISERROR(SEARCH("ENFANT MALADE",AGK2)))</formula>
    </cfRule>
  </conditionalFormatting>
  <conditionalFormatting sqref="AGK3">
    <cfRule type="expression" dxfId="3122" priority="2976" stopIfTrue="1">
      <formula>WEEKDAY(AGK$1)=1</formula>
    </cfRule>
    <cfRule type="expression" dxfId="3121" priority="2977" stopIfTrue="1">
      <formula>WEEKDAY(AGK$1)=7</formula>
    </cfRule>
    <cfRule type="containsText" dxfId="3120" priority="2978" stopIfTrue="1" operator="containsText" text="Maladie">
      <formula>NOT(ISERROR(SEARCH("Maladie",AGK3)))</formula>
    </cfRule>
    <cfRule type="endsWith" dxfId="3119" priority="2979" stopIfTrue="1" operator="endsWith" text="AT">
      <formula>RIGHT(AGK3,LEN("AT"))="AT"</formula>
    </cfRule>
    <cfRule type="containsText" dxfId="3118" priority="2980" stopIfTrue="1" operator="containsText" text="Congés">
      <formula>NOT(ISERROR(SEARCH("Congés",AGK3)))</formula>
    </cfRule>
    <cfRule type="containsText" dxfId="3117" priority="2981" stopIfTrue="1" operator="containsText" text="RTT">
      <formula>NOT(ISERROR(SEARCH("RTT",AGK3)))</formula>
    </cfRule>
    <cfRule type="containsText" dxfId="3116" priority="2982" stopIfTrue="1" operator="containsText" text="FORMATION">
      <formula>NOT(ISERROR(SEARCH("FORMATION",AGK3)))</formula>
    </cfRule>
    <cfRule type="containsText" dxfId="3115" priority="2983" stopIfTrue="1" operator="containsText" text="REPOS">
      <formula>NOT(ISERROR(SEARCH("REPOS",AGK3)))</formula>
    </cfRule>
  </conditionalFormatting>
  <conditionalFormatting sqref="AGK3">
    <cfRule type="containsText" dxfId="3114" priority="2974" stopIfTrue="1" operator="containsText" text="RECUP DEBIT">
      <formula>NOT(ISERROR(SEARCH("RECUP DEBIT",AGK3)))</formula>
    </cfRule>
    <cfRule type="containsText" dxfId="3113" priority="2975" stopIfTrue="1" operator="containsText" text="Bonification">
      <formula>NOT(ISERROR(SEARCH("Bonification",AGK3)))</formula>
    </cfRule>
  </conditionalFormatting>
  <conditionalFormatting sqref="AGK3">
    <cfRule type="containsText" dxfId="3112" priority="2972" stopIfTrue="1" operator="containsText" text="BONIFICATION">
      <formula>NOT(ISERROR(SEARCH("BONIFICATION",AGK3)))</formula>
    </cfRule>
    <cfRule type="containsText" dxfId="3111" priority="2973" stopIfTrue="1" operator="containsText" text="RECUP DEBIT">
      <formula>NOT(ISERROR(SEARCH("RECUP DEBIT",AGK3)))</formula>
    </cfRule>
  </conditionalFormatting>
  <conditionalFormatting sqref="AGK3">
    <cfRule type="containsText" dxfId="3110" priority="2971" stopIfTrue="1" operator="containsText" text="ENFANT MALADE">
      <formula>NOT(ISERROR(SEARCH("ENFANT MALADE",AGK3)))</formula>
    </cfRule>
  </conditionalFormatting>
  <conditionalFormatting sqref="AGK3">
    <cfRule type="containsText" dxfId="3109" priority="2969" stopIfTrue="1" operator="containsText" text="RECUP DEBIT">
      <formula>NOT(ISERROR(SEARCH("RECUP DEBIT",AGK3)))</formula>
    </cfRule>
    <cfRule type="containsText" dxfId="3108" priority="2970" stopIfTrue="1" operator="containsText" text="Bonification">
      <formula>NOT(ISERROR(SEARCH("Bonification",AGK3)))</formula>
    </cfRule>
  </conditionalFormatting>
  <conditionalFormatting sqref="AGK3">
    <cfRule type="expression" dxfId="3107" priority="2961" stopIfTrue="1">
      <formula>WEEKDAY(AGD$1)=1</formula>
    </cfRule>
    <cfRule type="expression" dxfId="3106" priority="2962" stopIfTrue="1">
      <formula>WEEKDAY(AGD$1)=7</formula>
    </cfRule>
    <cfRule type="containsText" dxfId="3105" priority="2963" stopIfTrue="1" operator="containsText" text="Maladie">
      <formula>NOT(ISERROR(SEARCH("Maladie",AGK3)))</formula>
    </cfRule>
    <cfRule type="endsWith" dxfId="3104" priority="2964" stopIfTrue="1" operator="endsWith" text="AT">
      <formula>RIGHT(AGK3,LEN("AT"))="AT"</formula>
    </cfRule>
    <cfRule type="containsText" dxfId="3103" priority="2965" stopIfTrue="1" operator="containsText" text="Congés">
      <formula>NOT(ISERROR(SEARCH("Congés",AGK3)))</formula>
    </cfRule>
    <cfRule type="containsText" dxfId="3102" priority="2966" stopIfTrue="1" operator="containsText" text="RTT">
      <formula>NOT(ISERROR(SEARCH("RTT",AGK3)))</formula>
    </cfRule>
    <cfRule type="containsText" dxfId="3101" priority="2967" stopIfTrue="1" operator="containsText" text="REPOS">
      <formula>NOT(ISERROR(SEARCH("REPOS",AGK3)))</formula>
    </cfRule>
    <cfRule type="containsText" dxfId="3100" priority="2968" stopIfTrue="1" operator="containsText" text="FORMATION">
      <formula>NOT(ISERROR(SEARCH("FORMATION",AGK3)))</formula>
    </cfRule>
  </conditionalFormatting>
  <conditionalFormatting sqref="AGM3:AGQ3">
    <cfRule type="expression" dxfId="2761" priority="2570" stopIfTrue="1">
      <formula>WEEKDAY(AGM$1)=1</formula>
    </cfRule>
    <cfRule type="expression" dxfId="2760" priority="2571" stopIfTrue="1">
      <formula>WEEKDAY(AGM$1)=7</formula>
    </cfRule>
    <cfRule type="containsText" dxfId="2759" priority="2572" stopIfTrue="1" operator="containsText" text="Maladie">
      <formula>NOT(ISERROR(SEARCH("Maladie",AGM3)))</formula>
    </cfRule>
    <cfRule type="endsWith" dxfId="2758" priority="2573" stopIfTrue="1" operator="endsWith" text="AT">
      <formula>RIGHT(AGM3,LEN("AT"))="AT"</formula>
    </cfRule>
    <cfRule type="containsText" dxfId="2757" priority="2574" stopIfTrue="1" operator="containsText" text="Congés">
      <formula>NOT(ISERROR(SEARCH("Congés",AGM3)))</formula>
    </cfRule>
    <cfRule type="containsText" dxfId="2756" priority="2575" stopIfTrue="1" operator="containsText" text="RTT">
      <formula>NOT(ISERROR(SEARCH("RTT",AGM3)))</formula>
    </cfRule>
    <cfRule type="containsText" dxfId="2755" priority="2576" stopIfTrue="1" operator="containsText" text="FORMATION">
      <formula>NOT(ISERROR(SEARCH("FORMATION",AGM3)))</formula>
    </cfRule>
    <cfRule type="containsText" dxfId="2754" priority="2577" stopIfTrue="1" operator="containsText" text="REPOS">
      <formula>NOT(ISERROR(SEARCH("REPOS",AGM3)))</formula>
    </cfRule>
  </conditionalFormatting>
  <conditionalFormatting sqref="AGM3:AGQ3">
    <cfRule type="containsText" dxfId="2753" priority="2568" stopIfTrue="1" operator="containsText" text="RECUP DEBIT">
      <formula>NOT(ISERROR(SEARCH("RECUP DEBIT",AGM3)))</formula>
    </cfRule>
    <cfRule type="containsText" dxfId="2752" priority="2569" stopIfTrue="1" operator="containsText" text="Bonification">
      <formula>NOT(ISERROR(SEARCH("Bonification",AGM3)))</formula>
    </cfRule>
  </conditionalFormatting>
  <conditionalFormatting sqref="AGM3:AGQ3">
    <cfRule type="containsText" dxfId="2751" priority="2566" stopIfTrue="1" operator="containsText" text="BONIFICATION">
      <formula>NOT(ISERROR(SEARCH("BONIFICATION",AGM3)))</formula>
    </cfRule>
    <cfRule type="containsText" dxfId="2750" priority="2567" stopIfTrue="1" operator="containsText" text="RECUP DEBIT">
      <formula>NOT(ISERROR(SEARCH("RECUP DEBIT",AGM3)))</formula>
    </cfRule>
  </conditionalFormatting>
  <conditionalFormatting sqref="AGM3:AGQ3">
    <cfRule type="containsText" dxfId="2749" priority="2565" stopIfTrue="1" operator="containsText" text="ENFANT MALADE">
      <formula>NOT(ISERROR(SEARCH("ENFANT MALADE",AGM3)))</formula>
    </cfRule>
  </conditionalFormatting>
  <conditionalFormatting sqref="AGN3">
    <cfRule type="expression" dxfId="2748" priority="2557" stopIfTrue="1">
      <formula>WEEKDAY(AGN$1)=1</formula>
    </cfRule>
    <cfRule type="expression" dxfId="2747" priority="2558" stopIfTrue="1">
      <formula>WEEKDAY(AGN$1)=7</formula>
    </cfRule>
    <cfRule type="containsText" dxfId="2746" priority="2559" stopIfTrue="1" operator="containsText" text="Maladie">
      <formula>NOT(ISERROR(SEARCH("Maladie",AGN3)))</formula>
    </cfRule>
    <cfRule type="endsWith" dxfId="2745" priority="2560" stopIfTrue="1" operator="endsWith" text="AT">
      <formula>RIGHT(AGN3,LEN("AT"))="AT"</formula>
    </cfRule>
    <cfRule type="containsText" dxfId="2744" priority="2561" stopIfTrue="1" operator="containsText" text="Congés">
      <formula>NOT(ISERROR(SEARCH("Congés",AGN3)))</formula>
    </cfRule>
    <cfRule type="containsText" dxfId="2743" priority="2562" stopIfTrue="1" operator="containsText" text="RTT">
      <formula>NOT(ISERROR(SEARCH("RTT",AGN3)))</formula>
    </cfRule>
    <cfRule type="containsText" dxfId="2742" priority="2563" stopIfTrue="1" operator="containsText" text="FORMATION">
      <formula>NOT(ISERROR(SEARCH("FORMATION",AGN3)))</formula>
    </cfRule>
    <cfRule type="containsText" dxfId="2741" priority="2564" stopIfTrue="1" operator="containsText" text="REPOS">
      <formula>NOT(ISERROR(SEARCH("REPOS",AGN3)))</formula>
    </cfRule>
  </conditionalFormatting>
  <conditionalFormatting sqref="AGN3">
    <cfRule type="containsText" dxfId="2740" priority="2555" stopIfTrue="1" operator="containsText" text="RECUP DEBIT">
      <formula>NOT(ISERROR(SEARCH("RECUP DEBIT",AGN3)))</formula>
    </cfRule>
    <cfRule type="containsText" dxfId="2739" priority="2556" stopIfTrue="1" operator="containsText" text="Bonification">
      <formula>NOT(ISERROR(SEARCH("Bonification",AGN3)))</formula>
    </cfRule>
  </conditionalFormatting>
  <conditionalFormatting sqref="AGQ3">
    <cfRule type="expression" dxfId="2738" priority="2547" stopIfTrue="1">
      <formula>WEEKDAY(AGQ$1)=1</formula>
    </cfRule>
    <cfRule type="expression" dxfId="2737" priority="2548" stopIfTrue="1">
      <formula>WEEKDAY(AGQ$1)=7</formula>
    </cfRule>
    <cfRule type="containsText" dxfId="2736" priority="2549" stopIfTrue="1" operator="containsText" text="Maladie">
      <formula>NOT(ISERROR(SEARCH("Maladie",AGQ3)))</formula>
    </cfRule>
    <cfRule type="endsWith" dxfId="2735" priority="2550" stopIfTrue="1" operator="endsWith" text="AT">
      <formula>RIGHT(AGQ3,LEN("AT"))="AT"</formula>
    </cfRule>
    <cfRule type="containsText" dxfId="2734" priority="2551" stopIfTrue="1" operator="containsText" text="Congés">
      <formula>NOT(ISERROR(SEARCH("Congés",AGQ3)))</formula>
    </cfRule>
    <cfRule type="containsText" dxfId="2733" priority="2552" stopIfTrue="1" operator="containsText" text="RTT">
      <formula>NOT(ISERROR(SEARCH("RTT",AGQ3)))</formula>
    </cfRule>
    <cfRule type="containsText" dxfId="2732" priority="2553" stopIfTrue="1" operator="containsText" text="FORMATION">
      <formula>NOT(ISERROR(SEARCH("FORMATION",AGQ3)))</formula>
    </cfRule>
    <cfRule type="containsText" dxfId="2731" priority="2554" stopIfTrue="1" operator="containsText" text="REPOS">
      <formula>NOT(ISERROR(SEARCH("REPOS",AGQ3)))</formula>
    </cfRule>
  </conditionalFormatting>
  <conditionalFormatting sqref="AGQ3">
    <cfRule type="containsText" dxfId="2730" priority="2545" stopIfTrue="1" operator="containsText" text="RECUP DEBIT">
      <formula>NOT(ISERROR(SEARCH("RECUP DEBIT",AGQ3)))</formula>
    </cfRule>
    <cfRule type="containsText" dxfId="2729" priority="2546" stopIfTrue="1" operator="containsText" text="Bonification">
      <formula>NOT(ISERROR(SEARCH("Bonification",AGQ3)))</formula>
    </cfRule>
  </conditionalFormatting>
  <conditionalFormatting sqref="AGM3:AGQ3">
    <cfRule type="expression" dxfId="2728" priority="2536" stopIfTrue="1">
      <formula>WEEKDAY(AGM$1)=1</formula>
    </cfRule>
    <cfRule type="expression" dxfId="2727" priority="2537" stopIfTrue="1">
      <formula>WEEKDAY(AGM$1)=7</formula>
    </cfRule>
    <cfRule type="containsText" dxfId="2726" priority="2538" stopIfTrue="1" operator="containsText" text="Maladie">
      <formula>NOT(ISERROR(SEARCH("Maladie",AGM3)))</formula>
    </cfRule>
    <cfRule type="endsWith" dxfId="2725" priority="2539" stopIfTrue="1" operator="endsWith" text="AT">
      <formula>RIGHT(AGM3,LEN("AT"))="AT"</formula>
    </cfRule>
    <cfRule type="containsText" dxfId="2724" priority="2540" stopIfTrue="1" operator="containsText" text="Congés">
      <formula>NOT(ISERROR(SEARCH("Congés",AGM3)))</formula>
    </cfRule>
    <cfRule type="containsText" dxfId="2723" priority="2541" stopIfTrue="1" operator="containsText" text="RTT">
      <formula>NOT(ISERROR(SEARCH("RTT",AGM3)))</formula>
    </cfRule>
    <cfRule type="containsText" dxfId="2722" priority="2542" stopIfTrue="1" operator="containsText" text="FORMATION">
      <formula>NOT(ISERROR(SEARCH("FORMATION",AGM3)))</formula>
    </cfRule>
    <cfRule type="containsText" dxfId="2721" priority="2543" stopIfTrue="1" operator="containsText" text="REPOS">
      <formula>NOT(ISERROR(SEARCH("REPOS",AGM3)))</formula>
    </cfRule>
  </conditionalFormatting>
  <conditionalFormatting sqref="AGM3:AGQ3">
    <cfRule type="containsText" dxfId="2720" priority="2534" stopIfTrue="1" operator="containsText" text="RECUP DEBIT">
      <formula>NOT(ISERROR(SEARCH("RECUP DEBIT",AGM3)))</formula>
    </cfRule>
    <cfRule type="containsText" dxfId="2719" priority="2535" stopIfTrue="1" operator="containsText" text="Bonification">
      <formula>NOT(ISERROR(SEARCH("Bonification",AGM3)))</formula>
    </cfRule>
  </conditionalFormatting>
  <conditionalFormatting sqref="AGM3:AGQ3">
    <cfRule type="containsText" dxfId="2718" priority="2532" stopIfTrue="1" operator="containsText" text="BONIFICATION">
      <formula>NOT(ISERROR(SEARCH("BONIFICATION",AGM3)))</formula>
    </cfRule>
    <cfRule type="containsText" dxfId="2717" priority="2533" stopIfTrue="1" operator="containsText" text="RECUP DEBIT">
      <formula>NOT(ISERROR(SEARCH("RECUP DEBIT",AGM3)))</formula>
    </cfRule>
  </conditionalFormatting>
  <conditionalFormatting sqref="AGM3:AGQ3">
    <cfRule type="containsText" dxfId="2716" priority="2531" stopIfTrue="1" operator="containsText" text="ENFANT MALADE">
      <formula>NOT(ISERROR(SEARCH("ENFANT MALADE",AGM3)))</formula>
    </cfRule>
  </conditionalFormatting>
  <conditionalFormatting sqref="AGN3">
    <cfRule type="expression" dxfId="2715" priority="2523" stopIfTrue="1">
      <formula>WEEKDAY(AGN$1)=1</formula>
    </cfRule>
    <cfRule type="expression" dxfId="2714" priority="2524" stopIfTrue="1">
      <formula>WEEKDAY(AGN$1)=7</formula>
    </cfRule>
    <cfRule type="containsText" dxfId="2713" priority="2525" stopIfTrue="1" operator="containsText" text="Maladie">
      <formula>NOT(ISERROR(SEARCH("Maladie",AGN3)))</formula>
    </cfRule>
    <cfRule type="endsWith" dxfId="2712" priority="2526" stopIfTrue="1" operator="endsWith" text="AT">
      <formula>RIGHT(AGN3,LEN("AT"))="AT"</formula>
    </cfRule>
    <cfRule type="containsText" dxfId="2711" priority="2527" stopIfTrue="1" operator="containsText" text="Congés">
      <formula>NOT(ISERROR(SEARCH("Congés",AGN3)))</formula>
    </cfRule>
    <cfRule type="containsText" dxfId="2710" priority="2528" stopIfTrue="1" operator="containsText" text="RTT">
      <formula>NOT(ISERROR(SEARCH("RTT",AGN3)))</formula>
    </cfRule>
    <cfRule type="containsText" dxfId="2709" priority="2529" stopIfTrue="1" operator="containsText" text="FORMATION">
      <formula>NOT(ISERROR(SEARCH("FORMATION",AGN3)))</formula>
    </cfRule>
    <cfRule type="containsText" dxfId="2708" priority="2530" stopIfTrue="1" operator="containsText" text="REPOS">
      <formula>NOT(ISERROR(SEARCH("REPOS",AGN3)))</formula>
    </cfRule>
  </conditionalFormatting>
  <conditionalFormatting sqref="AGN3">
    <cfRule type="containsText" dxfId="2707" priority="2521" stopIfTrue="1" operator="containsText" text="RECUP DEBIT">
      <formula>NOT(ISERROR(SEARCH("RECUP DEBIT",AGN3)))</formula>
    </cfRule>
    <cfRule type="containsText" dxfId="2706" priority="2522" stopIfTrue="1" operator="containsText" text="Bonification">
      <formula>NOT(ISERROR(SEARCH("Bonification",AGN3)))</formula>
    </cfRule>
  </conditionalFormatting>
  <conditionalFormatting sqref="AGQ3">
    <cfRule type="expression" dxfId="2705" priority="2513" stopIfTrue="1">
      <formula>WEEKDAY(AGQ$1)=1</formula>
    </cfRule>
    <cfRule type="expression" dxfId="2704" priority="2514" stopIfTrue="1">
      <formula>WEEKDAY(AGQ$1)=7</formula>
    </cfRule>
    <cfRule type="containsText" dxfId="2703" priority="2515" stopIfTrue="1" operator="containsText" text="Maladie">
      <formula>NOT(ISERROR(SEARCH("Maladie",AGQ3)))</formula>
    </cfRule>
    <cfRule type="endsWith" dxfId="2702" priority="2516" stopIfTrue="1" operator="endsWith" text="AT">
      <formula>RIGHT(AGQ3,LEN("AT"))="AT"</formula>
    </cfRule>
    <cfRule type="containsText" dxfId="2701" priority="2517" stopIfTrue="1" operator="containsText" text="Congés">
      <formula>NOT(ISERROR(SEARCH("Congés",AGQ3)))</formula>
    </cfRule>
    <cfRule type="containsText" dxfId="2700" priority="2518" stopIfTrue="1" operator="containsText" text="RTT">
      <formula>NOT(ISERROR(SEARCH("RTT",AGQ3)))</formula>
    </cfRule>
    <cfRule type="containsText" dxfId="2699" priority="2519" stopIfTrue="1" operator="containsText" text="FORMATION">
      <formula>NOT(ISERROR(SEARCH("FORMATION",AGQ3)))</formula>
    </cfRule>
    <cfRule type="containsText" dxfId="2698" priority="2520" stopIfTrue="1" operator="containsText" text="REPOS">
      <formula>NOT(ISERROR(SEARCH("REPOS",AGQ3)))</formula>
    </cfRule>
  </conditionalFormatting>
  <conditionalFormatting sqref="AGQ3">
    <cfRule type="containsText" dxfId="2697" priority="2511" stopIfTrue="1" operator="containsText" text="RECUP DEBIT">
      <formula>NOT(ISERROR(SEARCH("RECUP DEBIT",AGQ3)))</formula>
    </cfRule>
    <cfRule type="containsText" dxfId="2696" priority="2512" stopIfTrue="1" operator="containsText" text="Bonification">
      <formula>NOT(ISERROR(SEARCH("Bonification",AGQ3)))</formula>
    </cfRule>
  </conditionalFormatting>
  <conditionalFormatting sqref="AGP3">
    <cfRule type="expression" dxfId="2695" priority="2503" stopIfTrue="1">
      <formula>WEEKDAY(AGP$1)=1</formula>
    </cfRule>
    <cfRule type="expression" dxfId="2694" priority="2504" stopIfTrue="1">
      <formula>WEEKDAY(AGP$1)=7</formula>
    </cfRule>
    <cfRule type="containsText" dxfId="2693" priority="2505" stopIfTrue="1" operator="containsText" text="Maladie">
      <formula>NOT(ISERROR(SEARCH("Maladie",AGP3)))</formula>
    </cfRule>
    <cfRule type="endsWith" dxfId="2692" priority="2506" stopIfTrue="1" operator="endsWith" text="AT">
      <formula>RIGHT(AGP3,LEN("AT"))="AT"</formula>
    </cfRule>
    <cfRule type="containsText" dxfId="2691" priority="2507" stopIfTrue="1" operator="containsText" text="Congés">
      <formula>NOT(ISERROR(SEARCH("Congés",AGP3)))</formula>
    </cfRule>
    <cfRule type="containsText" dxfId="2690" priority="2508" stopIfTrue="1" operator="containsText" text="RTT">
      <formula>NOT(ISERROR(SEARCH("RTT",AGP3)))</formula>
    </cfRule>
    <cfRule type="containsText" dxfId="2689" priority="2509" stopIfTrue="1" operator="containsText" text="FORMATION">
      <formula>NOT(ISERROR(SEARCH("FORMATION",AGP3)))</formula>
    </cfRule>
    <cfRule type="containsText" dxfId="2688" priority="2510" stopIfTrue="1" operator="containsText" text="REPOS">
      <formula>NOT(ISERROR(SEARCH("REPOS",AGP3)))</formula>
    </cfRule>
  </conditionalFormatting>
  <conditionalFormatting sqref="AGP3">
    <cfRule type="containsText" dxfId="2687" priority="2501" stopIfTrue="1" operator="containsText" text="RECUP DEBIT">
      <formula>NOT(ISERROR(SEARCH("RECUP DEBIT",AGP3)))</formula>
    </cfRule>
    <cfRule type="containsText" dxfId="2686" priority="2502" stopIfTrue="1" operator="containsText" text="Bonification">
      <formula>NOT(ISERROR(SEARCH("Bonification",AGP3)))</formula>
    </cfRule>
  </conditionalFormatting>
  <conditionalFormatting sqref="AGM2:AGQ2">
    <cfRule type="expression" dxfId="2685" priority="2493" stopIfTrue="1">
      <formula>WEEKDAY(AGM$1)=1</formula>
    </cfRule>
    <cfRule type="expression" dxfId="2684" priority="2494" stopIfTrue="1">
      <formula>WEEKDAY(AGM$1)=7</formula>
    </cfRule>
    <cfRule type="containsText" dxfId="2683" priority="2495" stopIfTrue="1" operator="containsText" text="Maladie">
      <formula>NOT(ISERROR(SEARCH("Maladie",AGM2)))</formula>
    </cfRule>
    <cfRule type="endsWith" dxfId="2682" priority="2496" stopIfTrue="1" operator="endsWith" text="AT">
      <formula>RIGHT(AGM2,LEN("AT"))="AT"</formula>
    </cfRule>
    <cfRule type="containsText" dxfId="2681" priority="2497" stopIfTrue="1" operator="containsText" text="Congés">
      <formula>NOT(ISERROR(SEARCH("Congés",AGM2)))</formula>
    </cfRule>
    <cfRule type="containsText" dxfId="2680" priority="2498" stopIfTrue="1" operator="containsText" text="RTT">
      <formula>NOT(ISERROR(SEARCH("RTT",AGM2)))</formula>
    </cfRule>
    <cfRule type="containsText" dxfId="2679" priority="2499" stopIfTrue="1" operator="containsText" text="FORMATION">
      <formula>NOT(ISERROR(SEARCH("FORMATION",AGM2)))</formula>
    </cfRule>
    <cfRule type="containsText" dxfId="2678" priority="2500" stopIfTrue="1" operator="containsText" text="REPOS">
      <formula>NOT(ISERROR(SEARCH("REPOS",AGM2)))</formula>
    </cfRule>
  </conditionalFormatting>
  <conditionalFormatting sqref="AGM2:AGQ2">
    <cfRule type="containsText" dxfId="2677" priority="2491" stopIfTrue="1" operator="containsText" text="RECUP DEBIT">
      <formula>NOT(ISERROR(SEARCH("RECUP DEBIT",AGM2)))</formula>
    </cfRule>
    <cfRule type="containsText" dxfId="2676" priority="2492" stopIfTrue="1" operator="containsText" text="Bonification">
      <formula>NOT(ISERROR(SEARCH("Bonification",AGM2)))</formula>
    </cfRule>
  </conditionalFormatting>
  <conditionalFormatting sqref="AGM2:AGQ2">
    <cfRule type="containsText" dxfId="2675" priority="2489" stopIfTrue="1" operator="containsText" text="BONIFICATION">
      <formula>NOT(ISERROR(SEARCH("BONIFICATION",AGM2)))</formula>
    </cfRule>
    <cfRule type="containsText" dxfId="2674" priority="2490" stopIfTrue="1" operator="containsText" text="RECUP DEBIT">
      <formula>NOT(ISERROR(SEARCH("RECUP DEBIT",AGM2)))</formula>
    </cfRule>
  </conditionalFormatting>
  <conditionalFormatting sqref="AGM2:AGQ2">
    <cfRule type="containsText" dxfId="2673" priority="2488" stopIfTrue="1" operator="containsText" text="ENFANT MALADE">
      <formula>NOT(ISERROR(SEARCH("ENFANT MALADE",AGM2)))</formula>
    </cfRule>
  </conditionalFormatting>
  <conditionalFormatting sqref="AGS2">
    <cfRule type="expression" dxfId="2366" priority="2172" stopIfTrue="1">
      <formula>WEEKDAY(AGS$1)=1</formula>
    </cfRule>
    <cfRule type="expression" dxfId="2365" priority="2173" stopIfTrue="1">
      <formula>WEEKDAY(AGS$1)=7</formula>
    </cfRule>
    <cfRule type="containsText" dxfId="2364" priority="2174" stopIfTrue="1" operator="containsText" text="Maladie">
      <formula>NOT(ISERROR(SEARCH("Maladie",AGS2)))</formula>
    </cfRule>
    <cfRule type="endsWith" dxfId="2363" priority="2175" stopIfTrue="1" operator="endsWith" text="AT">
      <formula>RIGHT(AGS2,LEN("AT"))="AT"</formula>
    </cfRule>
    <cfRule type="containsText" dxfId="2362" priority="2176" stopIfTrue="1" operator="containsText" text="Congés">
      <formula>NOT(ISERROR(SEARCH("Congés",AGS2)))</formula>
    </cfRule>
    <cfRule type="containsText" dxfId="2361" priority="2177" stopIfTrue="1" operator="containsText" text="RTT">
      <formula>NOT(ISERROR(SEARCH("RTT",AGS2)))</formula>
    </cfRule>
    <cfRule type="containsText" dxfId="2360" priority="2178" stopIfTrue="1" operator="containsText" text="FORMATION">
      <formula>NOT(ISERROR(SEARCH("FORMATION",AGS2)))</formula>
    </cfRule>
    <cfRule type="containsText" dxfId="2359" priority="2179" stopIfTrue="1" operator="containsText" text="REPOS">
      <formula>NOT(ISERROR(SEARCH("REPOS",AGS2)))</formula>
    </cfRule>
  </conditionalFormatting>
  <conditionalFormatting sqref="AGS2">
    <cfRule type="containsText" dxfId="2358" priority="2170" stopIfTrue="1" operator="containsText" text="RECUP DEBIT">
      <formula>NOT(ISERROR(SEARCH("RECUP DEBIT",AGS2)))</formula>
    </cfRule>
    <cfRule type="containsText" dxfId="2357" priority="2171" stopIfTrue="1" operator="containsText" text="Bonification">
      <formula>NOT(ISERROR(SEARCH("Bonification",AGS2)))</formula>
    </cfRule>
  </conditionalFormatting>
  <conditionalFormatting sqref="AGS2">
    <cfRule type="containsText" dxfId="2356" priority="2168" stopIfTrue="1" operator="containsText" text="BONIFICATION">
      <formula>NOT(ISERROR(SEARCH("BONIFICATION",AGS2)))</formula>
    </cfRule>
    <cfRule type="containsText" dxfId="2355" priority="2169" stopIfTrue="1" operator="containsText" text="RECUP DEBIT">
      <formula>NOT(ISERROR(SEARCH("RECUP DEBIT",AGS2)))</formula>
    </cfRule>
  </conditionalFormatting>
  <conditionalFormatting sqref="AGS2">
    <cfRule type="containsText" dxfId="2354" priority="2167" stopIfTrue="1" operator="containsText" text="ENFANT MALADE">
      <formula>NOT(ISERROR(SEARCH("ENFANT MALADE",AGS2)))</formula>
    </cfRule>
  </conditionalFormatting>
  <conditionalFormatting sqref="AGS2">
    <cfRule type="expression" dxfId="2322" priority="2128" stopIfTrue="1">
      <formula>WEEKDAY(AGS$1)=1</formula>
    </cfRule>
    <cfRule type="expression" dxfId="2321" priority="2129" stopIfTrue="1">
      <formula>WEEKDAY(AGS$1)=7</formula>
    </cfRule>
    <cfRule type="containsText" dxfId="2320" priority="2130" stopIfTrue="1" operator="containsText" text="Maladie">
      <formula>NOT(ISERROR(SEARCH("Maladie",AGS2)))</formula>
    </cfRule>
    <cfRule type="endsWith" dxfId="2319" priority="2131" stopIfTrue="1" operator="endsWith" text="AT">
      <formula>RIGHT(AGS2,LEN("AT"))="AT"</formula>
    </cfRule>
    <cfRule type="containsText" dxfId="2318" priority="2132" stopIfTrue="1" operator="containsText" text="Congés">
      <formula>NOT(ISERROR(SEARCH("Congés",AGS2)))</formula>
    </cfRule>
    <cfRule type="containsText" dxfId="2317" priority="2133" stopIfTrue="1" operator="containsText" text="RTT">
      <formula>NOT(ISERROR(SEARCH("RTT",AGS2)))</formula>
    </cfRule>
    <cfRule type="containsText" dxfId="2316" priority="2134" stopIfTrue="1" operator="containsText" text="FORMATION">
      <formula>NOT(ISERROR(SEARCH("FORMATION",AGS2)))</formula>
    </cfRule>
    <cfRule type="containsText" dxfId="2315" priority="2135" stopIfTrue="1" operator="containsText" text="REPOS">
      <formula>NOT(ISERROR(SEARCH("REPOS",AGS2)))</formula>
    </cfRule>
  </conditionalFormatting>
  <conditionalFormatting sqref="AGS2">
    <cfRule type="containsText" dxfId="2314" priority="2126" stopIfTrue="1" operator="containsText" text="RECUP DEBIT">
      <formula>NOT(ISERROR(SEARCH("RECUP DEBIT",AGS2)))</formula>
    </cfRule>
    <cfRule type="containsText" dxfId="2313" priority="2127" stopIfTrue="1" operator="containsText" text="Bonification">
      <formula>NOT(ISERROR(SEARCH("Bonification",AGS2)))</formula>
    </cfRule>
  </conditionalFormatting>
  <conditionalFormatting sqref="AGS2">
    <cfRule type="containsText" dxfId="2312" priority="2124" stopIfTrue="1" operator="containsText" text="BONIFICATION">
      <formula>NOT(ISERROR(SEARCH("BONIFICATION",AGS2)))</formula>
    </cfRule>
    <cfRule type="containsText" dxfId="2311" priority="2125" stopIfTrue="1" operator="containsText" text="RECUP DEBIT">
      <formula>NOT(ISERROR(SEARCH("RECUP DEBIT",AGS2)))</formula>
    </cfRule>
  </conditionalFormatting>
  <conditionalFormatting sqref="AGS2">
    <cfRule type="containsText" dxfId="2310" priority="2123" stopIfTrue="1" operator="containsText" text="ENFANT MALADE">
      <formula>NOT(ISERROR(SEARCH("ENFANT MALADE",AGS2)))</formula>
    </cfRule>
  </conditionalFormatting>
  <conditionalFormatting sqref="AGS2">
    <cfRule type="containsText" dxfId="2309" priority="2121" stopIfTrue="1" operator="containsText" text="RECUP DEBIT">
      <formula>NOT(ISERROR(SEARCH("RECUP DEBIT",AGS2)))</formula>
    </cfRule>
    <cfRule type="containsText" dxfId="2308" priority="2122" stopIfTrue="1" operator="containsText" text="Bonification">
      <formula>NOT(ISERROR(SEARCH("Bonification",AGS2)))</formula>
    </cfRule>
  </conditionalFormatting>
  <conditionalFormatting sqref="AGS2">
    <cfRule type="expression" dxfId="2307" priority="2113" stopIfTrue="1">
      <formula>WEEKDAY(AGL$1)=1</formula>
    </cfRule>
    <cfRule type="expression" dxfId="2306" priority="2114" stopIfTrue="1">
      <formula>WEEKDAY(AGL$1)=7</formula>
    </cfRule>
    <cfRule type="containsText" dxfId="2305" priority="2115" stopIfTrue="1" operator="containsText" text="Maladie">
      <formula>NOT(ISERROR(SEARCH("Maladie",AGS2)))</formula>
    </cfRule>
    <cfRule type="endsWith" dxfId="2304" priority="2116" stopIfTrue="1" operator="endsWith" text="AT">
      <formula>RIGHT(AGS2,LEN("AT"))="AT"</formula>
    </cfRule>
    <cfRule type="containsText" dxfId="2303" priority="2117" stopIfTrue="1" operator="containsText" text="Congés">
      <formula>NOT(ISERROR(SEARCH("Congés",AGS2)))</formula>
    </cfRule>
    <cfRule type="containsText" dxfId="2302" priority="2118" stopIfTrue="1" operator="containsText" text="RTT">
      <formula>NOT(ISERROR(SEARCH("RTT",AGS2)))</formula>
    </cfRule>
    <cfRule type="containsText" dxfId="2301" priority="2119" stopIfTrue="1" operator="containsText" text="REPOS">
      <formula>NOT(ISERROR(SEARCH("REPOS",AGS2)))</formula>
    </cfRule>
    <cfRule type="containsText" dxfId="2300" priority="2120" stopIfTrue="1" operator="containsText" text="FORMATION">
      <formula>NOT(ISERROR(SEARCH("FORMATION",AGS2)))</formula>
    </cfRule>
  </conditionalFormatting>
  <conditionalFormatting sqref="AGS3">
    <cfRule type="expression" dxfId="2213" priority="2019" stopIfTrue="1">
      <formula>WEEKDAY(AGS$1)=1</formula>
    </cfRule>
    <cfRule type="expression" dxfId="2212" priority="2020" stopIfTrue="1">
      <formula>WEEKDAY(AGS$1)=7</formula>
    </cfRule>
    <cfRule type="containsText" dxfId="2211" priority="2021" stopIfTrue="1" operator="containsText" text="Maladie">
      <formula>NOT(ISERROR(SEARCH("Maladie",AGS3)))</formula>
    </cfRule>
    <cfRule type="endsWith" dxfId="2210" priority="2022" stopIfTrue="1" operator="endsWith" text="AT">
      <formula>RIGHT(AGS3,LEN("AT"))="AT"</formula>
    </cfRule>
    <cfRule type="containsText" dxfId="2209" priority="2023" stopIfTrue="1" operator="containsText" text="Congés">
      <formula>NOT(ISERROR(SEARCH("Congés",AGS3)))</formula>
    </cfRule>
    <cfRule type="containsText" dxfId="2208" priority="2024" stopIfTrue="1" operator="containsText" text="RTT">
      <formula>NOT(ISERROR(SEARCH("RTT",AGS3)))</formula>
    </cfRule>
    <cfRule type="containsText" dxfId="2207" priority="2025" stopIfTrue="1" operator="containsText" text="FORMATION">
      <formula>NOT(ISERROR(SEARCH("FORMATION",AGS3)))</formula>
    </cfRule>
    <cfRule type="containsText" dxfId="2206" priority="2026" stopIfTrue="1" operator="containsText" text="REPOS">
      <formula>NOT(ISERROR(SEARCH("REPOS",AGS3)))</formula>
    </cfRule>
  </conditionalFormatting>
  <conditionalFormatting sqref="AGS3">
    <cfRule type="containsText" dxfId="2205" priority="2017" stopIfTrue="1" operator="containsText" text="RECUP DEBIT">
      <formula>NOT(ISERROR(SEARCH("RECUP DEBIT",AGS3)))</formula>
    </cfRule>
    <cfRule type="containsText" dxfId="2204" priority="2018" stopIfTrue="1" operator="containsText" text="Bonification">
      <formula>NOT(ISERROR(SEARCH("Bonification",AGS3)))</formula>
    </cfRule>
  </conditionalFormatting>
  <conditionalFormatting sqref="AGS3">
    <cfRule type="containsText" dxfId="2203" priority="2015" stopIfTrue="1" operator="containsText" text="BONIFICATION">
      <formula>NOT(ISERROR(SEARCH("BONIFICATION",AGS3)))</formula>
    </cfRule>
    <cfRule type="containsText" dxfId="2202" priority="2016" stopIfTrue="1" operator="containsText" text="RECUP DEBIT">
      <formula>NOT(ISERROR(SEARCH("RECUP DEBIT",AGS3)))</formula>
    </cfRule>
  </conditionalFormatting>
  <conditionalFormatting sqref="AGS3">
    <cfRule type="containsText" dxfId="2201" priority="2014" stopIfTrue="1" operator="containsText" text="ENFANT MALADE">
      <formula>NOT(ISERROR(SEARCH("ENFANT MALADE",AGS3)))</formula>
    </cfRule>
  </conditionalFormatting>
  <conditionalFormatting sqref="AGS3">
    <cfRule type="containsText" dxfId="2200" priority="2012" stopIfTrue="1" operator="containsText" text="RECUP DEBIT">
      <formula>NOT(ISERROR(SEARCH("RECUP DEBIT",AGS3)))</formula>
    </cfRule>
    <cfRule type="containsText" dxfId="2199" priority="2013" stopIfTrue="1" operator="containsText" text="Bonification">
      <formula>NOT(ISERROR(SEARCH("Bonification",AGS3)))</formula>
    </cfRule>
  </conditionalFormatting>
  <conditionalFormatting sqref="AGS3">
    <cfRule type="expression" dxfId="2198" priority="2004" stopIfTrue="1">
      <formula>WEEKDAY(AGL$1)=1</formula>
    </cfRule>
    <cfRule type="expression" dxfId="2197" priority="2005" stopIfTrue="1">
      <formula>WEEKDAY(AGL$1)=7</formula>
    </cfRule>
    <cfRule type="containsText" dxfId="2196" priority="2006" stopIfTrue="1" operator="containsText" text="Maladie">
      <formula>NOT(ISERROR(SEARCH("Maladie",AGS3)))</formula>
    </cfRule>
    <cfRule type="endsWith" dxfId="2195" priority="2007" stopIfTrue="1" operator="endsWith" text="AT">
      <formula>RIGHT(AGS3,LEN("AT"))="AT"</formula>
    </cfRule>
    <cfRule type="containsText" dxfId="2194" priority="2008" stopIfTrue="1" operator="containsText" text="Congés">
      <formula>NOT(ISERROR(SEARCH("Congés",AGS3)))</formula>
    </cfRule>
    <cfRule type="containsText" dxfId="2193" priority="2009" stopIfTrue="1" operator="containsText" text="RTT">
      <formula>NOT(ISERROR(SEARCH("RTT",AGS3)))</formula>
    </cfRule>
    <cfRule type="containsText" dxfId="2192" priority="2010" stopIfTrue="1" operator="containsText" text="REPOS">
      <formula>NOT(ISERROR(SEARCH("REPOS",AGS3)))</formula>
    </cfRule>
    <cfRule type="containsText" dxfId="2191" priority="2011" stopIfTrue="1" operator="containsText" text="FORMATION">
      <formula>NOT(ISERROR(SEARCH("FORMATION",AGS3)))</formula>
    </cfRule>
  </conditionalFormatting>
  <conditionalFormatting sqref="AGR2">
    <cfRule type="expression" dxfId="2146" priority="1945" stopIfTrue="1">
      <formula>WEEKDAY(AGR$1)=1</formula>
    </cfRule>
    <cfRule type="expression" dxfId="2145" priority="1946" stopIfTrue="1">
      <formula>WEEKDAY(AGR$1)=7</formula>
    </cfRule>
    <cfRule type="containsText" dxfId="2144" priority="1947" stopIfTrue="1" operator="containsText" text="Maladie">
      <formula>NOT(ISERROR(SEARCH("Maladie",AGR2)))</formula>
    </cfRule>
    <cfRule type="endsWith" dxfId="2143" priority="1948" stopIfTrue="1" operator="endsWith" text="AT">
      <formula>RIGHT(AGR2,LEN("AT"))="AT"</formula>
    </cfRule>
    <cfRule type="containsText" dxfId="2142" priority="1949" stopIfTrue="1" operator="containsText" text="Congés">
      <formula>NOT(ISERROR(SEARCH("Congés",AGR2)))</formula>
    </cfRule>
    <cfRule type="containsText" dxfId="2141" priority="1950" stopIfTrue="1" operator="containsText" text="RTT">
      <formula>NOT(ISERROR(SEARCH("RTT",AGR2)))</formula>
    </cfRule>
    <cfRule type="containsText" dxfId="2140" priority="1951" stopIfTrue="1" operator="containsText" text="FORMATION">
      <formula>NOT(ISERROR(SEARCH("FORMATION",AGR2)))</formula>
    </cfRule>
    <cfRule type="containsText" dxfId="2139" priority="1952" stopIfTrue="1" operator="containsText" text="REPOS">
      <formula>NOT(ISERROR(SEARCH("REPOS",AGR2)))</formula>
    </cfRule>
  </conditionalFormatting>
  <conditionalFormatting sqref="AGR2">
    <cfRule type="containsText" dxfId="2138" priority="1943" stopIfTrue="1" operator="containsText" text="RECUP DEBIT">
      <formula>NOT(ISERROR(SEARCH("RECUP DEBIT",AGR2)))</formula>
    </cfRule>
    <cfRule type="containsText" dxfId="2137" priority="1944" stopIfTrue="1" operator="containsText" text="Bonification">
      <formula>NOT(ISERROR(SEARCH("Bonification",AGR2)))</formula>
    </cfRule>
  </conditionalFormatting>
  <conditionalFormatting sqref="AGR2">
    <cfRule type="containsText" dxfId="2136" priority="1941" stopIfTrue="1" operator="containsText" text="BONIFICATION">
      <formula>NOT(ISERROR(SEARCH("BONIFICATION",AGR2)))</formula>
    </cfRule>
    <cfRule type="containsText" dxfId="2135" priority="1942" stopIfTrue="1" operator="containsText" text="RECUP DEBIT">
      <formula>NOT(ISERROR(SEARCH("RECUP DEBIT",AGR2)))</formula>
    </cfRule>
  </conditionalFormatting>
  <conditionalFormatting sqref="AGR2">
    <cfRule type="containsText" dxfId="2134" priority="1940" stopIfTrue="1" operator="containsText" text="ENFANT MALADE">
      <formula>NOT(ISERROR(SEARCH("ENFANT MALADE",AGR2)))</formula>
    </cfRule>
  </conditionalFormatting>
  <conditionalFormatting sqref="AGR2">
    <cfRule type="containsText" dxfId="2133" priority="1938" stopIfTrue="1" operator="containsText" text="RECUP DEBIT">
      <formula>NOT(ISERROR(SEARCH("RECUP DEBIT",AGR2)))</formula>
    </cfRule>
    <cfRule type="containsText" dxfId="2132" priority="1939" stopIfTrue="1" operator="containsText" text="Bonification">
      <formula>NOT(ISERROR(SEARCH("Bonification",AGR2)))</formula>
    </cfRule>
  </conditionalFormatting>
  <conditionalFormatting sqref="AGR2">
    <cfRule type="expression" dxfId="2131" priority="1930" stopIfTrue="1">
      <formula>WEEKDAY(AGK$1)=1</formula>
    </cfRule>
    <cfRule type="expression" dxfId="2130" priority="1931" stopIfTrue="1">
      <formula>WEEKDAY(AGK$1)=7</formula>
    </cfRule>
    <cfRule type="containsText" dxfId="2129" priority="1932" stopIfTrue="1" operator="containsText" text="Maladie">
      <formula>NOT(ISERROR(SEARCH("Maladie",AGR2)))</formula>
    </cfRule>
    <cfRule type="endsWith" dxfId="2128" priority="1933" stopIfTrue="1" operator="endsWith" text="AT">
      <formula>RIGHT(AGR2,LEN("AT"))="AT"</formula>
    </cfRule>
    <cfRule type="containsText" dxfId="2127" priority="1934" stopIfTrue="1" operator="containsText" text="Congés">
      <formula>NOT(ISERROR(SEARCH("Congés",AGR2)))</formula>
    </cfRule>
    <cfRule type="containsText" dxfId="2126" priority="1935" stopIfTrue="1" operator="containsText" text="RTT">
      <formula>NOT(ISERROR(SEARCH("RTT",AGR2)))</formula>
    </cfRule>
    <cfRule type="containsText" dxfId="2125" priority="1936" stopIfTrue="1" operator="containsText" text="REPOS">
      <formula>NOT(ISERROR(SEARCH("REPOS",AGR2)))</formula>
    </cfRule>
    <cfRule type="containsText" dxfId="2124" priority="1937" stopIfTrue="1" operator="containsText" text="FORMATION">
      <formula>NOT(ISERROR(SEARCH("FORMATION",AGR2)))</formula>
    </cfRule>
  </conditionalFormatting>
  <conditionalFormatting sqref="AGR2">
    <cfRule type="expression" dxfId="2123" priority="1922" stopIfTrue="1">
      <formula>WEEKDAY(AGR$1)=1</formula>
    </cfRule>
    <cfRule type="expression" dxfId="2122" priority="1923" stopIfTrue="1">
      <formula>WEEKDAY(AGR$1)=7</formula>
    </cfRule>
    <cfRule type="containsText" dxfId="2121" priority="1924" stopIfTrue="1" operator="containsText" text="Maladie">
      <formula>NOT(ISERROR(SEARCH("Maladie",AGR2)))</formula>
    </cfRule>
    <cfRule type="endsWith" dxfId="2120" priority="1925" stopIfTrue="1" operator="endsWith" text="AT">
      <formula>RIGHT(AGR2,LEN("AT"))="AT"</formula>
    </cfRule>
    <cfRule type="containsText" dxfId="2119" priority="1926" stopIfTrue="1" operator="containsText" text="Congés">
      <formula>NOT(ISERROR(SEARCH("Congés",AGR2)))</formula>
    </cfRule>
    <cfRule type="containsText" dxfId="2118" priority="1927" stopIfTrue="1" operator="containsText" text="RTT">
      <formula>NOT(ISERROR(SEARCH("RTT",AGR2)))</formula>
    </cfRule>
    <cfRule type="containsText" dxfId="2117" priority="1928" stopIfTrue="1" operator="containsText" text="FORMATION">
      <formula>NOT(ISERROR(SEARCH("FORMATION",AGR2)))</formula>
    </cfRule>
    <cfRule type="containsText" dxfId="2116" priority="1929" stopIfTrue="1" operator="containsText" text="REPOS">
      <formula>NOT(ISERROR(SEARCH("REPOS",AGR2)))</formula>
    </cfRule>
  </conditionalFormatting>
  <conditionalFormatting sqref="AGR2">
    <cfRule type="containsText" dxfId="2115" priority="1920" stopIfTrue="1" operator="containsText" text="RECUP DEBIT">
      <formula>NOT(ISERROR(SEARCH("RECUP DEBIT",AGR2)))</formula>
    </cfRule>
    <cfRule type="containsText" dxfId="2114" priority="1921" stopIfTrue="1" operator="containsText" text="Bonification">
      <formula>NOT(ISERROR(SEARCH("Bonification",AGR2)))</formula>
    </cfRule>
  </conditionalFormatting>
  <conditionalFormatting sqref="AGR2">
    <cfRule type="containsText" dxfId="2113" priority="1918" stopIfTrue="1" operator="containsText" text="BONIFICATION">
      <formula>NOT(ISERROR(SEARCH("BONIFICATION",AGR2)))</formula>
    </cfRule>
    <cfRule type="containsText" dxfId="2112" priority="1919" stopIfTrue="1" operator="containsText" text="RECUP DEBIT">
      <formula>NOT(ISERROR(SEARCH("RECUP DEBIT",AGR2)))</formula>
    </cfRule>
  </conditionalFormatting>
  <conditionalFormatting sqref="AGR2">
    <cfRule type="containsText" dxfId="2111" priority="1917" stopIfTrue="1" operator="containsText" text="ENFANT MALADE">
      <formula>NOT(ISERROR(SEARCH("ENFANT MALADE",AGR2)))</formula>
    </cfRule>
  </conditionalFormatting>
  <conditionalFormatting sqref="AGR3">
    <cfRule type="expression" dxfId="2045" priority="1844" stopIfTrue="1">
      <formula>WEEKDAY(AGR$1)=1</formula>
    </cfRule>
    <cfRule type="expression" dxfId="2044" priority="1845" stopIfTrue="1">
      <formula>WEEKDAY(AGR$1)=7</formula>
    </cfRule>
    <cfRule type="containsText" dxfId="2043" priority="1846" stopIfTrue="1" operator="containsText" text="Maladie">
      <formula>NOT(ISERROR(SEARCH("Maladie",AGR3)))</formula>
    </cfRule>
    <cfRule type="endsWith" dxfId="2042" priority="1847" stopIfTrue="1" operator="endsWith" text="AT">
      <formula>RIGHT(AGR3,LEN("AT"))="AT"</formula>
    </cfRule>
    <cfRule type="containsText" dxfId="2041" priority="1848" stopIfTrue="1" operator="containsText" text="Congés">
      <formula>NOT(ISERROR(SEARCH("Congés",AGR3)))</formula>
    </cfRule>
    <cfRule type="containsText" dxfId="2040" priority="1849" stopIfTrue="1" operator="containsText" text="RTT">
      <formula>NOT(ISERROR(SEARCH("RTT",AGR3)))</formula>
    </cfRule>
    <cfRule type="containsText" dxfId="2039" priority="1850" stopIfTrue="1" operator="containsText" text="FORMATION">
      <formula>NOT(ISERROR(SEARCH("FORMATION",AGR3)))</formula>
    </cfRule>
    <cfRule type="containsText" dxfId="2038" priority="1851" stopIfTrue="1" operator="containsText" text="REPOS">
      <formula>NOT(ISERROR(SEARCH("REPOS",AGR3)))</formula>
    </cfRule>
  </conditionalFormatting>
  <conditionalFormatting sqref="AGR3">
    <cfRule type="containsText" dxfId="2037" priority="1842" stopIfTrue="1" operator="containsText" text="RECUP DEBIT">
      <formula>NOT(ISERROR(SEARCH("RECUP DEBIT",AGR3)))</formula>
    </cfRule>
    <cfRule type="containsText" dxfId="2036" priority="1843" stopIfTrue="1" operator="containsText" text="Bonification">
      <formula>NOT(ISERROR(SEARCH("Bonification",AGR3)))</formula>
    </cfRule>
  </conditionalFormatting>
  <conditionalFormatting sqref="AGR3">
    <cfRule type="containsText" dxfId="2035" priority="1840" stopIfTrue="1" operator="containsText" text="BONIFICATION">
      <formula>NOT(ISERROR(SEARCH("BONIFICATION",AGR3)))</formula>
    </cfRule>
    <cfRule type="containsText" dxfId="2034" priority="1841" stopIfTrue="1" operator="containsText" text="RECUP DEBIT">
      <formula>NOT(ISERROR(SEARCH("RECUP DEBIT",AGR3)))</formula>
    </cfRule>
  </conditionalFormatting>
  <conditionalFormatting sqref="AGR3">
    <cfRule type="containsText" dxfId="2033" priority="1839" stopIfTrue="1" operator="containsText" text="ENFANT MALADE">
      <formula>NOT(ISERROR(SEARCH("ENFANT MALADE",AGR3)))</formula>
    </cfRule>
  </conditionalFormatting>
  <conditionalFormatting sqref="AGR3">
    <cfRule type="containsText" dxfId="2032" priority="1837" stopIfTrue="1" operator="containsText" text="RECUP DEBIT">
      <formula>NOT(ISERROR(SEARCH("RECUP DEBIT",AGR3)))</formula>
    </cfRule>
    <cfRule type="containsText" dxfId="2031" priority="1838" stopIfTrue="1" operator="containsText" text="Bonification">
      <formula>NOT(ISERROR(SEARCH("Bonification",AGR3)))</formula>
    </cfRule>
  </conditionalFormatting>
  <conditionalFormatting sqref="AGR3">
    <cfRule type="expression" dxfId="2030" priority="1829" stopIfTrue="1">
      <formula>WEEKDAY(AGK$1)=1</formula>
    </cfRule>
    <cfRule type="expression" dxfId="2029" priority="1830" stopIfTrue="1">
      <formula>WEEKDAY(AGK$1)=7</formula>
    </cfRule>
    <cfRule type="containsText" dxfId="2028" priority="1831" stopIfTrue="1" operator="containsText" text="Maladie">
      <formula>NOT(ISERROR(SEARCH("Maladie",AGR3)))</formula>
    </cfRule>
    <cfRule type="endsWith" dxfId="2027" priority="1832" stopIfTrue="1" operator="endsWith" text="AT">
      <formula>RIGHT(AGR3,LEN("AT"))="AT"</formula>
    </cfRule>
    <cfRule type="containsText" dxfId="2026" priority="1833" stopIfTrue="1" operator="containsText" text="Congés">
      <formula>NOT(ISERROR(SEARCH("Congés",AGR3)))</formula>
    </cfRule>
    <cfRule type="containsText" dxfId="2025" priority="1834" stopIfTrue="1" operator="containsText" text="RTT">
      <formula>NOT(ISERROR(SEARCH("RTT",AGR3)))</formula>
    </cfRule>
    <cfRule type="containsText" dxfId="2024" priority="1835" stopIfTrue="1" operator="containsText" text="REPOS">
      <formula>NOT(ISERROR(SEARCH("REPOS",AGR3)))</formula>
    </cfRule>
    <cfRule type="containsText" dxfId="2023" priority="1836" stopIfTrue="1" operator="containsText" text="FORMATION">
      <formula>NOT(ISERROR(SEARCH("FORMATION",AGR3)))</formula>
    </cfRule>
  </conditionalFormatting>
  <conditionalFormatting sqref="AGT3:AGV3 AGX3">
    <cfRule type="expression" dxfId="1704" priority="1438" stopIfTrue="1">
      <formula>WEEKDAY(AGT$1)=1</formula>
    </cfRule>
    <cfRule type="expression" dxfId="1703" priority="1439" stopIfTrue="1">
      <formula>WEEKDAY(AGT$1)=7</formula>
    </cfRule>
    <cfRule type="containsText" dxfId="1702" priority="1440" stopIfTrue="1" operator="containsText" text="Maladie">
      <formula>NOT(ISERROR(SEARCH("Maladie",AGT3)))</formula>
    </cfRule>
    <cfRule type="endsWith" dxfId="1701" priority="1441" stopIfTrue="1" operator="endsWith" text="AT">
      <formula>RIGHT(AGT3,LEN("AT"))="AT"</formula>
    </cfRule>
    <cfRule type="containsText" dxfId="1700" priority="1442" stopIfTrue="1" operator="containsText" text="Congés">
      <formula>NOT(ISERROR(SEARCH("Congés",AGT3)))</formula>
    </cfRule>
    <cfRule type="containsText" dxfId="1699" priority="1443" stopIfTrue="1" operator="containsText" text="RTT">
      <formula>NOT(ISERROR(SEARCH("RTT",AGT3)))</formula>
    </cfRule>
    <cfRule type="containsText" dxfId="1698" priority="1444" stopIfTrue="1" operator="containsText" text="FORMATION">
      <formula>NOT(ISERROR(SEARCH("FORMATION",AGT3)))</formula>
    </cfRule>
    <cfRule type="containsText" dxfId="1697" priority="1445" stopIfTrue="1" operator="containsText" text="REPOS">
      <formula>NOT(ISERROR(SEARCH("REPOS",AGT3)))</formula>
    </cfRule>
  </conditionalFormatting>
  <conditionalFormatting sqref="AGT3:AGV3 AGX3">
    <cfRule type="containsText" dxfId="1696" priority="1436" stopIfTrue="1" operator="containsText" text="RECUP DEBIT">
      <formula>NOT(ISERROR(SEARCH("RECUP DEBIT",AGT3)))</formula>
    </cfRule>
    <cfRule type="containsText" dxfId="1695" priority="1437" stopIfTrue="1" operator="containsText" text="Bonification">
      <formula>NOT(ISERROR(SEARCH("Bonification",AGT3)))</formula>
    </cfRule>
  </conditionalFormatting>
  <conditionalFormatting sqref="AGT3:AGV3 AGX3">
    <cfRule type="containsText" dxfId="1694" priority="1434" stopIfTrue="1" operator="containsText" text="BONIFICATION">
      <formula>NOT(ISERROR(SEARCH("BONIFICATION",AGT3)))</formula>
    </cfRule>
    <cfRule type="containsText" dxfId="1693" priority="1435" stopIfTrue="1" operator="containsText" text="RECUP DEBIT">
      <formula>NOT(ISERROR(SEARCH("RECUP DEBIT",AGT3)))</formula>
    </cfRule>
  </conditionalFormatting>
  <conditionalFormatting sqref="AGT3:AGV3 AGX3">
    <cfRule type="containsText" dxfId="1692" priority="1433" stopIfTrue="1" operator="containsText" text="ENFANT MALADE">
      <formula>NOT(ISERROR(SEARCH("ENFANT MALADE",AGT3)))</formula>
    </cfRule>
  </conditionalFormatting>
  <conditionalFormatting sqref="AGU3">
    <cfRule type="expression" dxfId="1691" priority="1425" stopIfTrue="1">
      <formula>WEEKDAY(AGU$1)=1</formula>
    </cfRule>
    <cfRule type="expression" dxfId="1690" priority="1426" stopIfTrue="1">
      <formula>WEEKDAY(AGU$1)=7</formula>
    </cfRule>
    <cfRule type="containsText" dxfId="1689" priority="1427" stopIfTrue="1" operator="containsText" text="Maladie">
      <formula>NOT(ISERROR(SEARCH("Maladie",AGU3)))</formula>
    </cfRule>
    <cfRule type="endsWith" dxfId="1688" priority="1428" stopIfTrue="1" operator="endsWith" text="AT">
      <formula>RIGHT(AGU3,LEN("AT"))="AT"</formula>
    </cfRule>
    <cfRule type="containsText" dxfId="1687" priority="1429" stopIfTrue="1" operator="containsText" text="Congés">
      <formula>NOT(ISERROR(SEARCH("Congés",AGU3)))</formula>
    </cfRule>
    <cfRule type="containsText" dxfId="1686" priority="1430" stopIfTrue="1" operator="containsText" text="RTT">
      <formula>NOT(ISERROR(SEARCH("RTT",AGU3)))</formula>
    </cfRule>
    <cfRule type="containsText" dxfId="1685" priority="1431" stopIfTrue="1" operator="containsText" text="FORMATION">
      <formula>NOT(ISERROR(SEARCH("FORMATION",AGU3)))</formula>
    </cfRule>
    <cfRule type="containsText" dxfId="1684" priority="1432" stopIfTrue="1" operator="containsText" text="REPOS">
      <formula>NOT(ISERROR(SEARCH("REPOS",AGU3)))</formula>
    </cfRule>
  </conditionalFormatting>
  <conditionalFormatting sqref="AGU3">
    <cfRule type="containsText" dxfId="1683" priority="1423" stopIfTrue="1" operator="containsText" text="RECUP DEBIT">
      <formula>NOT(ISERROR(SEARCH("RECUP DEBIT",AGU3)))</formula>
    </cfRule>
    <cfRule type="containsText" dxfId="1682" priority="1424" stopIfTrue="1" operator="containsText" text="Bonification">
      <formula>NOT(ISERROR(SEARCH("Bonification",AGU3)))</formula>
    </cfRule>
  </conditionalFormatting>
  <conditionalFormatting sqref="AGX3">
    <cfRule type="expression" dxfId="1681" priority="1415" stopIfTrue="1">
      <formula>WEEKDAY(AGX$1)=1</formula>
    </cfRule>
    <cfRule type="expression" dxfId="1680" priority="1416" stopIfTrue="1">
      <formula>WEEKDAY(AGX$1)=7</formula>
    </cfRule>
    <cfRule type="containsText" dxfId="1679" priority="1417" stopIfTrue="1" operator="containsText" text="Maladie">
      <formula>NOT(ISERROR(SEARCH("Maladie",AGX3)))</formula>
    </cfRule>
    <cfRule type="endsWith" dxfId="1678" priority="1418" stopIfTrue="1" operator="endsWith" text="AT">
      <formula>RIGHT(AGX3,LEN("AT"))="AT"</formula>
    </cfRule>
    <cfRule type="containsText" dxfId="1677" priority="1419" stopIfTrue="1" operator="containsText" text="Congés">
      <formula>NOT(ISERROR(SEARCH("Congés",AGX3)))</formula>
    </cfRule>
    <cfRule type="containsText" dxfId="1676" priority="1420" stopIfTrue="1" operator="containsText" text="RTT">
      <formula>NOT(ISERROR(SEARCH("RTT",AGX3)))</formula>
    </cfRule>
    <cfRule type="containsText" dxfId="1675" priority="1421" stopIfTrue="1" operator="containsText" text="FORMATION">
      <formula>NOT(ISERROR(SEARCH("FORMATION",AGX3)))</formula>
    </cfRule>
    <cfRule type="containsText" dxfId="1674" priority="1422" stopIfTrue="1" operator="containsText" text="REPOS">
      <formula>NOT(ISERROR(SEARCH("REPOS",AGX3)))</formula>
    </cfRule>
  </conditionalFormatting>
  <conditionalFormatting sqref="AGX3">
    <cfRule type="containsText" dxfId="1673" priority="1413" stopIfTrue="1" operator="containsText" text="RECUP DEBIT">
      <formula>NOT(ISERROR(SEARCH("RECUP DEBIT",AGX3)))</formula>
    </cfRule>
    <cfRule type="containsText" dxfId="1672" priority="1414" stopIfTrue="1" operator="containsText" text="Bonification">
      <formula>NOT(ISERROR(SEARCH("Bonification",AGX3)))</formula>
    </cfRule>
  </conditionalFormatting>
  <conditionalFormatting sqref="AGT3:AGV3 AGX3">
    <cfRule type="expression" dxfId="1671" priority="1404" stopIfTrue="1">
      <formula>WEEKDAY(AGT$1)=1</formula>
    </cfRule>
    <cfRule type="expression" dxfId="1670" priority="1405" stopIfTrue="1">
      <formula>WEEKDAY(AGT$1)=7</formula>
    </cfRule>
    <cfRule type="containsText" dxfId="1669" priority="1406" stopIfTrue="1" operator="containsText" text="Maladie">
      <formula>NOT(ISERROR(SEARCH("Maladie",AGT3)))</formula>
    </cfRule>
    <cfRule type="endsWith" dxfId="1668" priority="1407" stopIfTrue="1" operator="endsWith" text="AT">
      <formula>RIGHT(AGT3,LEN("AT"))="AT"</formula>
    </cfRule>
    <cfRule type="containsText" dxfId="1667" priority="1408" stopIfTrue="1" operator="containsText" text="Congés">
      <formula>NOT(ISERROR(SEARCH("Congés",AGT3)))</formula>
    </cfRule>
    <cfRule type="containsText" dxfId="1666" priority="1409" stopIfTrue="1" operator="containsText" text="RTT">
      <formula>NOT(ISERROR(SEARCH("RTT",AGT3)))</formula>
    </cfRule>
    <cfRule type="containsText" dxfId="1665" priority="1410" stopIfTrue="1" operator="containsText" text="FORMATION">
      <formula>NOT(ISERROR(SEARCH("FORMATION",AGT3)))</formula>
    </cfRule>
    <cfRule type="containsText" dxfId="1664" priority="1411" stopIfTrue="1" operator="containsText" text="REPOS">
      <formula>NOT(ISERROR(SEARCH("REPOS",AGT3)))</formula>
    </cfRule>
  </conditionalFormatting>
  <conditionalFormatting sqref="AGT3:AGV3 AGX3">
    <cfRule type="containsText" dxfId="1663" priority="1402" stopIfTrue="1" operator="containsText" text="RECUP DEBIT">
      <formula>NOT(ISERROR(SEARCH("RECUP DEBIT",AGT3)))</formula>
    </cfRule>
    <cfRule type="containsText" dxfId="1662" priority="1403" stopIfTrue="1" operator="containsText" text="Bonification">
      <formula>NOT(ISERROR(SEARCH("Bonification",AGT3)))</formula>
    </cfRule>
  </conditionalFormatting>
  <conditionalFormatting sqref="AGT3:AGV3 AGX3">
    <cfRule type="containsText" dxfId="1661" priority="1400" stopIfTrue="1" operator="containsText" text="BONIFICATION">
      <formula>NOT(ISERROR(SEARCH("BONIFICATION",AGT3)))</formula>
    </cfRule>
    <cfRule type="containsText" dxfId="1660" priority="1401" stopIfTrue="1" operator="containsText" text="RECUP DEBIT">
      <formula>NOT(ISERROR(SEARCH("RECUP DEBIT",AGT3)))</formula>
    </cfRule>
  </conditionalFormatting>
  <conditionalFormatting sqref="AGT3:AGV3 AGX3">
    <cfRule type="containsText" dxfId="1659" priority="1399" stopIfTrue="1" operator="containsText" text="ENFANT MALADE">
      <formula>NOT(ISERROR(SEARCH("ENFANT MALADE",AGT3)))</formula>
    </cfRule>
  </conditionalFormatting>
  <conditionalFormatting sqref="AGU3">
    <cfRule type="expression" dxfId="1658" priority="1391" stopIfTrue="1">
      <formula>WEEKDAY(AGU$1)=1</formula>
    </cfRule>
    <cfRule type="expression" dxfId="1657" priority="1392" stopIfTrue="1">
      <formula>WEEKDAY(AGU$1)=7</formula>
    </cfRule>
    <cfRule type="containsText" dxfId="1656" priority="1393" stopIfTrue="1" operator="containsText" text="Maladie">
      <formula>NOT(ISERROR(SEARCH("Maladie",AGU3)))</formula>
    </cfRule>
    <cfRule type="endsWith" dxfId="1655" priority="1394" stopIfTrue="1" operator="endsWith" text="AT">
      <formula>RIGHT(AGU3,LEN("AT"))="AT"</formula>
    </cfRule>
    <cfRule type="containsText" dxfId="1654" priority="1395" stopIfTrue="1" operator="containsText" text="Congés">
      <formula>NOT(ISERROR(SEARCH("Congés",AGU3)))</formula>
    </cfRule>
    <cfRule type="containsText" dxfId="1653" priority="1396" stopIfTrue="1" operator="containsText" text="RTT">
      <formula>NOT(ISERROR(SEARCH("RTT",AGU3)))</formula>
    </cfRule>
    <cfRule type="containsText" dxfId="1652" priority="1397" stopIfTrue="1" operator="containsText" text="FORMATION">
      <formula>NOT(ISERROR(SEARCH("FORMATION",AGU3)))</formula>
    </cfRule>
    <cfRule type="containsText" dxfId="1651" priority="1398" stopIfTrue="1" operator="containsText" text="REPOS">
      <formula>NOT(ISERROR(SEARCH("REPOS",AGU3)))</formula>
    </cfRule>
  </conditionalFormatting>
  <conditionalFormatting sqref="AGU3">
    <cfRule type="containsText" dxfId="1650" priority="1389" stopIfTrue="1" operator="containsText" text="RECUP DEBIT">
      <formula>NOT(ISERROR(SEARCH("RECUP DEBIT",AGU3)))</formula>
    </cfRule>
    <cfRule type="containsText" dxfId="1649" priority="1390" stopIfTrue="1" operator="containsText" text="Bonification">
      <formula>NOT(ISERROR(SEARCH("Bonification",AGU3)))</formula>
    </cfRule>
  </conditionalFormatting>
  <conditionalFormatting sqref="AGX3">
    <cfRule type="expression" dxfId="1648" priority="1381" stopIfTrue="1">
      <formula>WEEKDAY(AGX$1)=1</formula>
    </cfRule>
    <cfRule type="expression" dxfId="1647" priority="1382" stopIfTrue="1">
      <formula>WEEKDAY(AGX$1)=7</formula>
    </cfRule>
    <cfRule type="containsText" dxfId="1646" priority="1383" stopIfTrue="1" operator="containsText" text="Maladie">
      <formula>NOT(ISERROR(SEARCH("Maladie",AGX3)))</formula>
    </cfRule>
    <cfRule type="endsWith" dxfId="1645" priority="1384" stopIfTrue="1" operator="endsWith" text="AT">
      <formula>RIGHT(AGX3,LEN("AT"))="AT"</formula>
    </cfRule>
    <cfRule type="containsText" dxfId="1644" priority="1385" stopIfTrue="1" operator="containsText" text="Congés">
      <formula>NOT(ISERROR(SEARCH("Congés",AGX3)))</formula>
    </cfRule>
    <cfRule type="containsText" dxfId="1643" priority="1386" stopIfTrue="1" operator="containsText" text="RTT">
      <formula>NOT(ISERROR(SEARCH("RTT",AGX3)))</formula>
    </cfRule>
    <cfRule type="containsText" dxfId="1642" priority="1387" stopIfTrue="1" operator="containsText" text="FORMATION">
      <formula>NOT(ISERROR(SEARCH("FORMATION",AGX3)))</formula>
    </cfRule>
    <cfRule type="containsText" dxfId="1641" priority="1388" stopIfTrue="1" operator="containsText" text="REPOS">
      <formula>NOT(ISERROR(SEARCH("REPOS",AGX3)))</formula>
    </cfRule>
  </conditionalFormatting>
  <conditionalFormatting sqref="AGX3">
    <cfRule type="containsText" dxfId="1640" priority="1379" stopIfTrue="1" operator="containsText" text="RECUP DEBIT">
      <formula>NOT(ISERROR(SEARCH("RECUP DEBIT",AGX3)))</formula>
    </cfRule>
    <cfRule type="containsText" dxfId="1639" priority="1380" stopIfTrue="1" operator="containsText" text="Bonification">
      <formula>NOT(ISERROR(SEARCH("Bonification",AGX3)))</formula>
    </cfRule>
  </conditionalFormatting>
  <conditionalFormatting sqref="AGT2:AGV2 AGX2">
    <cfRule type="expression" dxfId="1638" priority="1361" stopIfTrue="1">
      <formula>WEEKDAY(AGT$1)=1</formula>
    </cfRule>
    <cfRule type="expression" dxfId="1637" priority="1362" stopIfTrue="1">
      <formula>WEEKDAY(AGT$1)=7</formula>
    </cfRule>
    <cfRule type="containsText" dxfId="1636" priority="1363" stopIfTrue="1" operator="containsText" text="Maladie">
      <formula>NOT(ISERROR(SEARCH("Maladie",AGT2)))</formula>
    </cfRule>
    <cfRule type="endsWith" dxfId="1635" priority="1364" stopIfTrue="1" operator="endsWith" text="AT">
      <formula>RIGHT(AGT2,LEN("AT"))="AT"</formula>
    </cfRule>
    <cfRule type="containsText" dxfId="1634" priority="1365" stopIfTrue="1" operator="containsText" text="Congés">
      <formula>NOT(ISERROR(SEARCH("Congés",AGT2)))</formula>
    </cfRule>
    <cfRule type="containsText" dxfId="1633" priority="1366" stopIfTrue="1" operator="containsText" text="RTT">
      <formula>NOT(ISERROR(SEARCH("RTT",AGT2)))</formula>
    </cfRule>
    <cfRule type="containsText" dxfId="1632" priority="1367" stopIfTrue="1" operator="containsText" text="FORMATION">
      <formula>NOT(ISERROR(SEARCH("FORMATION",AGT2)))</formula>
    </cfRule>
    <cfRule type="containsText" dxfId="1631" priority="1368" stopIfTrue="1" operator="containsText" text="REPOS">
      <formula>NOT(ISERROR(SEARCH("REPOS",AGT2)))</formula>
    </cfRule>
  </conditionalFormatting>
  <conditionalFormatting sqref="AGT2:AGV2 AGX2">
    <cfRule type="containsText" dxfId="1630" priority="1359" stopIfTrue="1" operator="containsText" text="RECUP DEBIT">
      <formula>NOT(ISERROR(SEARCH("RECUP DEBIT",AGT2)))</formula>
    </cfRule>
    <cfRule type="containsText" dxfId="1629" priority="1360" stopIfTrue="1" operator="containsText" text="Bonification">
      <formula>NOT(ISERROR(SEARCH("Bonification",AGT2)))</formula>
    </cfRule>
  </conditionalFormatting>
  <conditionalFormatting sqref="AGT2:AGV2 AGX2">
    <cfRule type="containsText" dxfId="1628" priority="1357" stopIfTrue="1" operator="containsText" text="BONIFICATION">
      <formula>NOT(ISERROR(SEARCH("BONIFICATION",AGT2)))</formula>
    </cfRule>
    <cfRule type="containsText" dxfId="1627" priority="1358" stopIfTrue="1" operator="containsText" text="RECUP DEBIT">
      <formula>NOT(ISERROR(SEARCH("RECUP DEBIT",AGT2)))</formula>
    </cfRule>
  </conditionalFormatting>
  <conditionalFormatting sqref="AGT2:AGV2 AGX2">
    <cfRule type="containsText" dxfId="1626" priority="1356" stopIfTrue="1" operator="containsText" text="ENFANT MALADE">
      <formula>NOT(ISERROR(SEARCH("ENFANT MALADE",AGT2)))</formula>
    </cfRule>
  </conditionalFormatting>
  <conditionalFormatting sqref="AGZ2">
    <cfRule type="expression" dxfId="1391" priority="1040" stopIfTrue="1">
      <formula>WEEKDAY(AGZ$1)=1</formula>
    </cfRule>
    <cfRule type="expression" dxfId="1390" priority="1041" stopIfTrue="1">
      <formula>WEEKDAY(AGZ$1)=7</formula>
    </cfRule>
    <cfRule type="containsText" dxfId="1389" priority="1042" stopIfTrue="1" operator="containsText" text="Maladie">
      <formula>NOT(ISERROR(SEARCH("Maladie",AGZ2)))</formula>
    </cfRule>
    <cfRule type="endsWith" dxfId="1388" priority="1043" stopIfTrue="1" operator="endsWith" text="AT">
      <formula>RIGHT(AGZ2,LEN("AT"))="AT"</formula>
    </cfRule>
    <cfRule type="containsText" dxfId="1387" priority="1044" stopIfTrue="1" operator="containsText" text="Congés">
      <formula>NOT(ISERROR(SEARCH("Congés",AGZ2)))</formula>
    </cfRule>
    <cfRule type="containsText" dxfId="1386" priority="1045" stopIfTrue="1" operator="containsText" text="RTT">
      <formula>NOT(ISERROR(SEARCH("RTT",AGZ2)))</formula>
    </cfRule>
    <cfRule type="containsText" dxfId="1385" priority="1046" stopIfTrue="1" operator="containsText" text="FORMATION">
      <formula>NOT(ISERROR(SEARCH("FORMATION",AGZ2)))</formula>
    </cfRule>
    <cfRule type="containsText" dxfId="1384" priority="1047" stopIfTrue="1" operator="containsText" text="REPOS">
      <formula>NOT(ISERROR(SEARCH("REPOS",AGZ2)))</formula>
    </cfRule>
  </conditionalFormatting>
  <conditionalFormatting sqref="AGZ2">
    <cfRule type="containsText" dxfId="1383" priority="1038" stopIfTrue="1" operator="containsText" text="RECUP DEBIT">
      <formula>NOT(ISERROR(SEARCH("RECUP DEBIT",AGZ2)))</formula>
    </cfRule>
    <cfRule type="containsText" dxfId="1382" priority="1039" stopIfTrue="1" operator="containsText" text="Bonification">
      <formula>NOT(ISERROR(SEARCH("Bonification",AGZ2)))</formula>
    </cfRule>
  </conditionalFormatting>
  <conditionalFormatting sqref="AGZ2">
    <cfRule type="containsText" dxfId="1381" priority="1036" stopIfTrue="1" operator="containsText" text="BONIFICATION">
      <formula>NOT(ISERROR(SEARCH("BONIFICATION",AGZ2)))</formula>
    </cfRule>
    <cfRule type="containsText" dxfId="1380" priority="1037" stopIfTrue="1" operator="containsText" text="RECUP DEBIT">
      <formula>NOT(ISERROR(SEARCH("RECUP DEBIT",AGZ2)))</formula>
    </cfRule>
  </conditionalFormatting>
  <conditionalFormatting sqref="AGZ2">
    <cfRule type="containsText" dxfId="1379" priority="1035" stopIfTrue="1" operator="containsText" text="ENFANT MALADE">
      <formula>NOT(ISERROR(SEARCH("ENFANT MALADE",AGZ2)))</formula>
    </cfRule>
  </conditionalFormatting>
  <conditionalFormatting sqref="AGZ2">
    <cfRule type="expression" dxfId="1347" priority="996" stopIfTrue="1">
      <formula>WEEKDAY(AGZ$1)=1</formula>
    </cfRule>
    <cfRule type="expression" dxfId="1346" priority="997" stopIfTrue="1">
      <formula>WEEKDAY(AGZ$1)=7</formula>
    </cfRule>
    <cfRule type="containsText" dxfId="1345" priority="998" stopIfTrue="1" operator="containsText" text="Maladie">
      <formula>NOT(ISERROR(SEARCH("Maladie",AGZ2)))</formula>
    </cfRule>
    <cfRule type="endsWith" dxfId="1344" priority="999" stopIfTrue="1" operator="endsWith" text="AT">
      <formula>RIGHT(AGZ2,LEN("AT"))="AT"</formula>
    </cfRule>
    <cfRule type="containsText" dxfId="1343" priority="1000" stopIfTrue="1" operator="containsText" text="Congés">
      <formula>NOT(ISERROR(SEARCH("Congés",AGZ2)))</formula>
    </cfRule>
    <cfRule type="containsText" dxfId="1342" priority="1001" stopIfTrue="1" operator="containsText" text="RTT">
      <formula>NOT(ISERROR(SEARCH("RTT",AGZ2)))</formula>
    </cfRule>
    <cfRule type="containsText" dxfId="1341" priority="1002" stopIfTrue="1" operator="containsText" text="FORMATION">
      <formula>NOT(ISERROR(SEARCH("FORMATION",AGZ2)))</formula>
    </cfRule>
    <cfRule type="containsText" dxfId="1340" priority="1003" stopIfTrue="1" operator="containsText" text="REPOS">
      <formula>NOT(ISERROR(SEARCH("REPOS",AGZ2)))</formula>
    </cfRule>
  </conditionalFormatting>
  <conditionalFormatting sqref="AGZ2">
    <cfRule type="containsText" dxfId="1339" priority="994" stopIfTrue="1" operator="containsText" text="RECUP DEBIT">
      <formula>NOT(ISERROR(SEARCH("RECUP DEBIT",AGZ2)))</formula>
    </cfRule>
    <cfRule type="containsText" dxfId="1338" priority="995" stopIfTrue="1" operator="containsText" text="Bonification">
      <formula>NOT(ISERROR(SEARCH("Bonification",AGZ2)))</formula>
    </cfRule>
  </conditionalFormatting>
  <conditionalFormatting sqref="AGZ2">
    <cfRule type="containsText" dxfId="1337" priority="992" stopIfTrue="1" operator="containsText" text="BONIFICATION">
      <formula>NOT(ISERROR(SEARCH("BONIFICATION",AGZ2)))</formula>
    </cfRule>
    <cfRule type="containsText" dxfId="1336" priority="993" stopIfTrue="1" operator="containsText" text="RECUP DEBIT">
      <formula>NOT(ISERROR(SEARCH("RECUP DEBIT",AGZ2)))</formula>
    </cfRule>
  </conditionalFormatting>
  <conditionalFormatting sqref="AGZ2">
    <cfRule type="containsText" dxfId="1335" priority="991" stopIfTrue="1" operator="containsText" text="ENFANT MALADE">
      <formula>NOT(ISERROR(SEARCH("ENFANT MALADE",AGZ2)))</formula>
    </cfRule>
  </conditionalFormatting>
  <conditionalFormatting sqref="AGZ2">
    <cfRule type="containsText" dxfId="1334" priority="989" stopIfTrue="1" operator="containsText" text="RECUP DEBIT">
      <formula>NOT(ISERROR(SEARCH("RECUP DEBIT",AGZ2)))</formula>
    </cfRule>
    <cfRule type="containsText" dxfId="1333" priority="990" stopIfTrue="1" operator="containsText" text="Bonification">
      <formula>NOT(ISERROR(SEARCH("Bonification",AGZ2)))</formula>
    </cfRule>
  </conditionalFormatting>
  <conditionalFormatting sqref="AGZ2">
    <cfRule type="expression" dxfId="1332" priority="981" stopIfTrue="1">
      <formula>WEEKDAY(AGS$1)=1</formula>
    </cfRule>
    <cfRule type="expression" dxfId="1331" priority="982" stopIfTrue="1">
      <formula>WEEKDAY(AGS$1)=7</formula>
    </cfRule>
    <cfRule type="containsText" dxfId="1330" priority="983" stopIfTrue="1" operator="containsText" text="Maladie">
      <formula>NOT(ISERROR(SEARCH("Maladie",AGZ2)))</formula>
    </cfRule>
    <cfRule type="endsWith" dxfId="1329" priority="984" stopIfTrue="1" operator="endsWith" text="AT">
      <formula>RIGHT(AGZ2,LEN("AT"))="AT"</formula>
    </cfRule>
    <cfRule type="containsText" dxfId="1328" priority="985" stopIfTrue="1" operator="containsText" text="Congés">
      <formula>NOT(ISERROR(SEARCH("Congés",AGZ2)))</formula>
    </cfRule>
    <cfRule type="containsText" dxfId="1327" priority="986" stopIfTrue="1" operator="containsText" text="RTT">
      <formula>NOT(ISERROR(SEARCH("RTT",AGZ2)))</formula>
    </cfRule>
    <cfRule type="containsText" dxfId="1326" priority="987" stopIfTrue="1" operator="containsText" text="REPOS">
      <formula>NOT(ISERROR(SEARCH("REPOS",AGZ2)))</formula>
    </cfRule>
    <cfRule type="containsText" dxfId="1325" priority="988" stopIfTrue="1" operator="containsText" text="FORMATION">
      <formula>NOT(ISERROR(SEARCH("FORMATION",AGZ2)))</formula>
    </cfRule>
  </conditionalFormatting>
  <conditionalFormatting sqref="AGZ3">
    <cfRule type="expression" dxfId="1238" priority="887" stopIfTrue="1">
      <formula>WEEKDAY(AGZ$1)=1</formula>
    </cfRule>
    <cfRule type="expression" dxfId="1237" priority="888" stopIfTrue="1">
      <formula>WEEKDAY(AGZ$1)=7</formula>
    </cfRule>
    <cfRule type="containsText" dxfId="1236" priority="889" stopIfTrue="1" operator="containsText" text="Maladie">
      <formula>NOT(ISERROR(SEARCH("Maladie",AGZ3)))</formula>
    </cfRule>
    <cfRule type="endsWith" dxfId="1235" priority="890" stopIfTrue="1" operator="endsWith" text="AT">
      <formula>RIGHT(AGZ3,LEN("AT"))="AT"</formula>
    </cfRule>
    <cfRule type="containsText" dxfId="1234" priority="891" stopIfTrue="1" operator="containsText" text="Congés">
      <formula>NOT(ISERROR(SEARCH("Congés",AGZ3)))</formula>
    </cfRule>
    <cfRule type="containsText" dxfId="1233" priority="892" stopIfTrue="1" operator="containsText" text="RTT">
      <formula>NOT(ISERROR(SEARCH("RTT",AGZ3)))</formula>
    </cfRule>
    <cfRule type="containsText" dxfId="1232" priority="893" stopIfTrue="1" operator="containsText" text="FORMATION">
      <formula>NOT(ISERROR(SEARCH("FORMATION",AGZ3)))</formula>
    </cfRule>
    <cfRule type="containsText" dxfId="1231" priority="894" stopIfTrue="1" operator="containsText" text="REPOS">
      <formula>NOT(ISERROR(SEARCH("REPOS",AGZ3)))</formula>
    </cfRule>
  </conditionalFormatting>
  <conditionalFormatting sqref="AGZ3">
    <cfRule type="containsText" dxfId="1230" priority="885" stopIfTrue="1" operator="containsText" text="RECUP DEBIT">
      <formula>NOT(ISERROR(SEARCH("RECUP DEBIT",AGZ3)))</formula>
    </cfRule>
    <cfRule type="containsText" dxfId="1229" priority="886" stopIfTrue="1" operator="containsText" text="Bonification">
      <formula>NOT(ISERROR(SEARCH("Bonification",AGZ3)))</formula>
    </cfRule>
  </conditionalFormatting>
  <conditionalFormatting sqref="AGZ3">
    <cfRule type="containsText" dxfId="1228" priority="883" stopIfTrue="1" operator="containsText" text="BONIFICATION">
      <formula>NOT(ISERROR(SEARCH("BONIFICATION",AGZ3)))</formula>
    </cfRule>
    <cfRule type="containsText" dxfId="1227" priority="884" stopIfTrue="1" operator="containsText" text="RECUP DEBIT">
      <formula>NOT(ISERROR(SEARCH("RECUP DEBIT",AGZ3)))</formula>
    </cfRule>
  </conditionalFormatting>
  <conditionalFormatting sqref="AGZ3">
    <cfRule type="containsText" dxfId="1226" priority="882" stopIfTrue="1" operator="containsText" text="ENFANT MALADE">
      <formula>NOT(ISERROR(SEARCH("ENFANT MALADE",AGZ3)))</formula>
    </cfRule>
  </conditionalFormatting>
  <conditionalFormatting sqref="AGZ3">
    <cfRule type="containsText" dxfId="1225" priority="880" stopIfTrue="1" operator="containsText" text="RECUP DEBIT">
      <formula>NOT(ISERROR(SEARCH("RECUP DEBIT",AGZ3)))</formula>
    </cfRule>
    <cfRule type="containsText" dxfId="1224" priority="881" stopIfTrue="1" operator="containsText" text="Bonification">
      <formula>NOT(ISERROR(SEARCH("Bonification",AGZ3)))</formula>
    </cfRule>
  </conditionalFormatting>
  <conditionalFormatting sqref="AGZ3">
    <cfRule type="expression" dxfId="1223" priority="872" stopIfTrue="1">
      <formula>WEEKDAY(AGS$1)=1</formula>
    </cfRule>
    <cfRule type="expression" dxfId="1222" priority="873" stopIfTrue="1">
      <formula>WEEKDAY(AGS$1)=7</formula>
    </cfRule>
    <cfRule type="containsText" dxfId="1221" priority="874" stopIfTrue="1" operator="containsText" text="Maladie">
      <formula>NOT(ISERROR(SEARCH("Maladie",AGZ3)))</formula>
    </cfRule>
    <cfRule type="endsWith" dxfId="1220" priority="875" stopIfTrue="1" operator="endsWith" text="AT">
      <formula>RIGHT(AGZ3,LEN("AT"))="AT"</formula>
    </cfRule>
    <cfRule type="containsText" dxfId="1219" priority="876" stopIfTrue="1" operator="containsText" text="Congés">
      <formula>NOT(ISERROR(SEARCH("Congés",AGZ3)))</formula>
    </cfRule>
    <cfRule type="containsText" dxfId="1218" priority="877" stopIfTrue="1" operator="containsText" text="RTT">
      <formula>NOT(ISERROR(SEARCH("RTT",AGZ3)))</formula>
    </cfRule>
    <cfRule type="containsText" dxfId="1217" priority="878" stopIfTrue="1" operator="containsText" text="REPOS">
      <formula>NOT(ISERROR(SEARCH("REPOS",AGZ3)))</formula>
    </cfRule>
    <cfRule type="containsText" dxfId="1216" priority="879" stopIfTrue="1" operator="containsText" text="FORMATION">
      <formula>NOT(ISERROR(SEARCH("FORMATION",AGZ3)))</formula>
    </cfRule>
  </conditionalFormatting>
  <conditionalFormatting sqref="AGY2">
    <cfRule type="expression" dxfId="1171" priority="813" stopIfTrue="1">
      <formula>WEEKDAY(AGY$1)=1</formula>
    </cfRule>
    <cfRule type="expression" dxfId="1170" priority="814" stopIfTrue="1">
      <formula>WEEKDAY(AGY$1)=7</formula>
    </cfRule>
    <cfRule type="containsText" dxfId="1169" priority="815" stopIfTrue="1" operator="containsText" text="Maladie">
      <formula>NOT(ISERROR(SEARCH("Maladie",AGY2)))</formula>
    </cfRule>
    <cfRule type="endsWith" dxfId="1168" priority="816" stopIfTrue="1" operator="endsWith" text="AT">
      <formula>RIGHT(AGY2,LEN("AT"))="AT"</formula>
    </cfRule>
    <cfRule type="containsText" dxfId="1167" priority="817" stopIfTrue="1" operator="containsText" text="Congés">
      <formula>NOT(ISERROR(SEARCH("Congés",AGY2)))</formula>
    </cfRule>
    <cfRule type="containsText" dxfId="1166" priority="818" stopIfTrue="1" operator="containsText" text="RTT">
      <formula>NOT(ISERROR(SEARCH("RTT",AGY2)))</formula>
    </cfRule>
    <cfRule type="containsText" dxfId="1165" priority="819" stopIfTrue="1" operator="containsText" text="FORMATION">
      <formula>NOT(ISERROR(SEARCH("FORMATION",AGY2)))</formula>
    </cfRule>
    <cfRule type="containsText" dxfId="1164" priority="820" stopIfTrue="1" operator="containsText" text="REPOS">
      <formula>NOT(ISERROR(SEARCH("REPOS",AGY2)))</formula>
    </cfRule>
  </conditionalFormatting>
  <conditionalFormatting sqref="AGY2">
    <cfRule type="containsText" dxfId="1163" priority="811" stopIfTrue="1" operator="containsText" text="RECUP DEBIT">
      <formula>NOT(ISERROR(SEARCH("RECUP DEBIT",AGY2)))</formula>
    </cfRule>
    <cfRule type="containsText" dxfId="1162" priority="812" stopIfTrue="1" operator="containsText" text="Bonification">
      <formula>NOT(ISERROR(SEARCH("Bonification",AGY2)))</formula>
    </cfRule>
  </conditionalFormatting>
  <conditionalFormatting sqref="AGY2">
    <cfRule type="containsText" dxfId="1161" priority="809" stopIfTrue="1" operator="containsText" text="BONIFICATION">
      <formula>NOT(ISERROR(SEARCH("BONIFICATION",AGY2)))</formula>
    </cfRule>
    <cfRule type="containsText" dxfId="1160" priority="810" stopIfTrue="1" operator="containsText" text="RECUP DEBIT">
      <formula>NOT(ISERROR(SEARCH("RECUP DEBIT",AGY2)))</formula>
    </cfRule>
  </conditionalFormatting>
  <conditionalFormatting sqref="AGY2">
    <cfRule type="containsText" dxfId="1159" priority="808" stopIfTrue="1" operator="containsText" text="ENFANT MALADE">
      <formula>NOT(ISERROR(SEARCH("ENFANT MALADE",AGY2)))</formula>
    </cfRule>
  </conditionalFormatting>
  <conditionalFormatting sqref="AGY2">
    <cfRule type="containsText" dxfId="1158" priority="806" stopIfTrue="1" operator="containsText" text="RECUP DEBIT">
      <formula>NOT(ISERROR(SEARCH("RECUP DEBIT",AGY2)))</formula>
    </cfRule>
    <cfRule type="containsText" dxfId="1157" priority="807" stopIfTrue="1" operator="containsText" text="Bonification">
      <formula>NOT(ISERROR(SEARCH("Bonification",AGY2)))</formula>
    </cfRule>
  </conditionalFormatting>
  <conditionalFormatting sqref="AGY2">
    <cfRule type="expression" dxfId="1156" priority="798" stopIfTrue="1">
      <formula>WEEKDAY(AGR$1)=1</formula>
    </cfRule>
    <cfRule type="expression" dxfId="1155" priority="799" stopIfTrue="1">
      <formula>WEEKDAY(AGR$1)=7</formula>
    </cfRule>
    <cfRule type="containsText" dxfId="1154" priority="800" stopIfTrue="1" operator="containsText" text="Maladie">
      <formula>NOT(ISERROR(SEARCH("Maladie",AGY2)))</formula>
    </cfRule>
    <cfRule type="endsWith" dxfId="1153" priority="801" stopIfTrue="1" operator="endsWith" text="AT">
      <formula>RIGHT(AGY2,LEN("AT"))="AT"</formula>
    </cfRule>
    <cfRule type="containsText" dxfId="1152" priority="802" stopIfTrue="1" operator="containsText" text="Congés">
      <formula>NOT(ISERROR(SEARCH("Congés",AGY2)))</formula>
    </cfRule>
    <cfRule type="containsText" dxfId="1151" priority="803" stopIfTrue="1" operator="containsText" text="RTT">
      <formula>NOT(ISERROR(SEARCH("RTT",AGY2)))</formula>
    </cfRule>
    <cfRule type="containsText" dxfId="1150" priority="804" stopIfTrue="1" operator="containsText" text="REPOS">
      <formula>NOT(ISERROR(SEARCH("REPOS",AGY2)))</formula>
    </cfRule>
    <cfRule type="containsText" dxfId="1149" priority="805" stopIfTrue="1" operator="containsText" text="FORMATION">
      <formula>NOT(ISERROR(SEARCH("FORMATION",AGY2)))</formula>
    </cfRule>
  </conditionalFormatting>
  <conditionalFormatting sqref="AGY2">
    <cfRule type="expression" dxfId="1148" priority="790" stopIfTrue="1">
      <formula>WEEKDAY(AGY$1)=1</formula>
    </cfRule>
    <cfRule type="expression" dxfId="1147" priority="791" stopIfTrue="1">
      <formula>WEEKDAY(AGY$1)=7</formula>
    </cfRule>
    <cfRule type="containsText" dxfId="1146" priority="792" stopIfTrue="1" operator="containsText" text="Maladie">
      <formula>NOT(ISERROR(SEARCH("Maladie",AGY2)))</formula>
    </cfRule>
    <cfRule type="endsWith" dxfId="1145" priority="793" stopIfTrue="1" operator="endsWith" text="AT">
      <formula>RIGHT(AGY2,LEN("AT"))="AT"</formula>
    </cfRule>
    <cfRule type="containsText" dxfId="1144" priority="794" stopIfTrue="1" operator="containsText" text="Congés">
      <formula>NOT(ISERROR(SEARCH("Congés",AGY2)))</formula>
    </cfRule>
    <cfRule type="containsText" dxfId="1143" priority="795" stopIfTrue="1" operator="containsText" text="RTT">
      <formula>NOT(ISERROR(SEARCH("RTT",AGY2)))</formula>
    </cfRule>
    <cfRule type="containsText" dxfId="1142" priority="796" stopIfTrue="1" operator="containsText" text="FORMATION">
      <formula>NOT(ISERROR(SEARCH("FORMATION",AGY2)))</formula>
    </cfRule>
    <cfRule type="containsText" dxfId="1141" priority="797" stopIfTrue="1" operator="containsText" text="REPOS">
      <formula>NOT(ISERROR(SEARCH("REPOS",AGY2)))</formula>
    </cfRule>
  </conditionalFormatting>
  <conditionalFormatting sqref="AGY2">
    <cfRule type="containsText" dxfId="1140" priority="788" stopIfTrue="1" operator="containsText" text="RECUP DEBIT">
      <formula>NOT(ISERROR(SEARCH("RECUP DEBIT",AGY2)))</formula>
    </cfRule>
    <cfRule type="containsText" dxfId="1139" priority="789" stopIfTrue="1" operator="containsText" text="Bonification">
      <formula>NOT(ISERROR(SEARCH("Bonification",AGY2)))</formula>
    </cfRule>
  </conditionalFormatting>
  <conditionalFormatting sqref="AGY2">
    <cfRule type="containsText" dxfId="1138" priority="786" stopIfTrue="1" operator="containsText" text="BONIFICATION">
      <formula>NOT(ISERROR(SEARCH("BONIFICATION",AGY2)))</formula>
    </cfRule>
    <cfRule type="containsText" dxfId="1137" priority="787" stopIfTrue="1" operator="containsText" text="RECUP DEBIT">
      <formula>NOT(ISERROR(SEARCH("RECUP DEBIT",AGY2)))</formula>
    </cfRule>
  </conditionalFormatting>
  <conditionalFormatting sqref="AGY2">
    <cfRule type="containsText" dxfId="1136" priority="785" stopIfTrue="1" operator="containsText" text="ENFANT MALADE">
      <formula>NOT(ISERROR(SEARCH("ENFANT MALADE",AGY2)))</formula>
    </cfRule>
  </conditionalFormatting>
  <conditionalFormatting sqref="AGY3">
    <cfRule type="expression" dxfId="1070" priority="712" stopIfTrue="1">
      <formula>WEEKDAY(AGY$1)=1</formula>
    </cfRule>
    <cfRule type="expression" dxfId="1069" priority="713" stopIfTrue="1">
      <formula>WEEKDAY(AGY$1)=7</formula>
    </cfRule>
    <cfRule type="containsText" dxfId="1068" priority="714" stopIfTrue="1" operator="containsText" text="Maladie">
      <formula>NOT(ISERROR(SEARCH("Maladie",AGY3)))</formula>
    </cfRule>
    <cfRule type="endsWith" dxfId="1067" priority="715" stopIfTrue="1" operator="endsWith" text="AT">
      <formula>RIGHT(AGY3,LEN("AT"))="AT"</formula>
    </cfRule>
    <cfRule type="containsText" dxfId="1066" priority="716" stopIfTrue="1" operator="containsText" text="Congés">
      <formula>NOT(ISERROR(SEARCH("Congés",AGY3)))</formula>
    </cfRule>
    <cfRule type="containsText" dxfId="1065" priority="717" stopIfTrue="1" operator="containsText" text="RTT">
      <formula>NOT(ISERROR(SEARCH("RTT",AGY3)))</formula>
    </cfRule>
    <cfRule type="containsText" dxfId="1064" priority="718" stopIfTrue="1" operator="containsText" text="FORMATION">
      <formula>NOT(ISERROR(SEARCH("FORMATION",AGY3)))</formula>
    </cfRule>
    <cfRule type="containsText" dxfId="1063" priority="719" stopIfTrue="1" operator="containsText" text="REPOS">
      <formula>NOT(ISERROR(SEARCH("REPOS",AGY3)))</formula>
    </cfRule>
  </conditionalFormatting>
  <conditionalFormatting sqref="AGY3">
    <cfRule type="containsText" dxfId="1062" priority="710" stopIfTrue="1" operator="containsText" text="RECUP DEBIT">
      <formula>NOT(ISERROR(SEARCH("RECUP DEBIT",AGY3)))</formula>
    </cfRule>
    <cfRule type="containsText" dxfId="1061" priority="711" stopIfTrue="1" operator="containsText" text="Bonification">
      <formula>NOT(ISERROR(SEARCH("Bonification",AGY3)))</formula>
    </cfRule>
  </conditionalFormatting>
  <conditionalFormatting sqref="AGY3">
    <cfRule type="containsText" dxfId="1060" priority="708" stopIfTrue="1" operator="containsText" text="BONIFICATION">
      <formula>NOT(ISERROR(SEARCH("BONIFICATION",AGY3)))</formula>
    </cfRule>
    <cfRule type="containsText" dxfId="1059" priority="709" stopIfTrue="1" operator="containsText" text="RECUP DEBIT">
      <formula>NOT(ISERROR(SEARCH("RECUP DEBIT",AGY3)))</formula>
    </cfRule>
  </conditionalFormatting>
  <conditionalFormatting sqref="AGY3">
    <cfRule type="containsText" dxfId="1058" priority="707" stopIfTrue="1" operator="containsText" text="ENFANT MALADE">
      <formula>NOT(ISERROR(SEARCH("ENFANT MALADE",AGY3)))</formula>
    </cfRule>
  </conditionalFormatting>
  <conditionalFormatting sqref="AGY3">
    <cfRule type="containsText" dxfId="1057" priority="705" stopIfTrue="1" operator="containsText" text="RECUP DEBIT">
      <formula>NOT(ISERROR(SEARCH("RECUP DEBIT",AGY3)))</formula>
    </cfRule>
    <cfRule type="containsText" dxfId="1056" priority="706" stopIfTrue="1" operator="containsText" text="Bonification">
      <formula>NOT(ISERROR(SEARCH("Bonification",AGY3)))</formula>
    </cfRule>
  </conditionalFormatting>
  <conditionalFormatting sqref="AGY3">
    <cfRule type="expression" dxfId="1055" priority="697" stopIfTrue="1">
      <formula>WEEKDAY(AGR$1)=1</formula>
    </cfRule>
    <cfRule type="expression" dxfId="1054" priority="698" stopIfTrue="1">
      <formula>WEEKDAY(AGR$1)=7</formula>
    </cfRule>
    <cfRule type="containsText" dxfId="1053" priority="699" stopIfTrue="1" operator="containsText" text="Maladie">
      <formula>NOT(ISERROR(SEARCH("Maladie",AGY3)))</formula>
    </cfRule>
    <cfRule type="endsWith" dxfId="1052" priority="700" stopIfTrue="1" operator="endsWith" text="AT">
      <formula>RIGHT(AGY3,LEN("AT"))="AT"</formula>
    </cfRule>
    <cfRule type="containsText" dxfId="1051" priority="701" stopIfTrue="1" operator="containsText" text="Congés">
      <formula>NOT(ISERROR(SEARCH("Congés",AGY3)))</formula>
    </cfRule>
    <cfRule type="containsText" dxfId="1050" priority="702" stopIfTrue="1" operator="containsText" text="RTT">
      <formula>NOT(ISERROR(SEARCH("RTT",AGY3)))</formula>
    </cfRule>
    <cfRule type="containsText" dxfId="1049" priority="703" stopIfTrue="1" operator="containsText" text="REPOS">
      <formula>NOT(ISERROR(SEARCH("REPOS",AGY3)))</formula>
    </cfRule>
    <cfRule type="containsText" dxfId="1048" priority="704" stopIfTrue="1" operator="containsText" text="FORMATION">
      <formula>NOT(ISERROR(SEARCH("FORMATION",AGY3)))</formula>
    </cfRule>
  </conditionalFormatting>
  <conditionalFormatting sqref="AGW2">
    <cfRule type="expression" dxfId="1026" priority="645" stopIfTrue="1">
      <formula>WEEKDAY(AGW$1)=1</formula>
    </cfRule>
    <cfRule type="expression" dxfId="1025" priority="646" stopIfTrue="1">
      <formula>WEEKDAY(AGW$1)=7</formula>
    </cfRule>
    <cfRule type="containsText" dxfId="1024" priority="647" stopIfTrue="1" operator="containsText" text="Maladie">
      <formula>NOT(ISERROR(SEARCH("Maladie",AGW2)))</formula>
    </cfRule>
    <cfRule type="endsWith" dxfId="1023" priority="648" stopIfTrue="1" operator="endsWith" text="AT">
      <formula>RIGHT(AGW2,LEN("AT"))="AT"</formula>
    </cfRule>
    <cfRule type="containsText" dxfId="1022" priority="649" stopIfTrue="1" operator="containsText" text="Congés">
      <formula>NOT(ISERROR(SEARCH("Congés",AGW2)))</formula>
    </cfRule>
    <cfRule type="containsText" dxfId="1021" priority="650" stopIfTrue="1" operator="containsText" text="RTT">
      <formula>NOT(ISERROR(SEARCH("RTT",AGW2)))</formula>
    </cfRule>
    <cfRule type="containsText" dxfId="1020" priority="651" stopIfTrue="1" operator="containsText" text="FORMATION">
      <formula>NOT(ISERROR(SEARCH("FORMATION",AGW2)))</formula>
    </cfRule>
    <cfRule type="containsText" dxfId="1019" priority="652" stopIfTrue="1" operator="containsText" text="REPOS">
      <formula>NOT(ISERROR(SEARCH("REPOS",AGW2)))</formula>
    </cfRule>
  </conditionalFormatting>
  <conditionalFormatting sqref="AGW2">
    <cfRule type="containsText" dxfId="1018" priority="643" stopIfTrue="1" operator="containsText" text="RECUP DEBIT">
      <formula>NOT(ISERROR(SEARCH("RECUP DEBIT",AGW2)))</formula>
    </cfRule>
    <cfRule type="containsText" dxfId="1017" priority="644" stopIfTrue="1" operator="containsText" text="Bonification">
      <formula>NOT(ISERROR(SEARCH("Bonification",AGW2)))</formula>
    </cfRule>
  </conditionalFormatting>
  <conditionalFormatting sqref="AGW2">
    <cfRule type="containsText" dxfId="1016" priority="641" stopIfTrue="1" operator="containsText" text="BONIFICATION">
      <formula>NOT(ISERROR(SEARCH("BONIFICATION",AGW2)))</formula>
    </cfRule>
    <cfRule type="containsText" dxfId="1015" priority="642" stopIfTrue="1" operator="containsText" text="RECUP DEBIT">
      <formula>NOT(ISERROR(SEARCH("RECUP DEBIT",AGW2)))</formula>
    </cfRule>
  </conditionalFormatting>
  <conditionalFormatting sqref="AGW2">
    <cfRule type="containsText" dxfId="1014" priority="640" stopIfTrue="1" operator="containsText" text="ENFANT MALADE">
      <formula>NOT(ISERROR(SEARCH("ENFANT MALADE",AGW2)))</formula>
    </cfRule>
  </conditionalFormatting>
  <conditionalFormatting sqref="AEW2">
    <cfRule type="expression" dxfId="987" priority="589" stopIfTrue="1">
      <formula>WEEKDAY(AEW$1)=1</formula>
    </cfRule>
    <cfRule type="expression" dxfId="986" priority="590" stopIfTrue="1">
      <formula>WEEKDAY(AEW$1)=7</formula>
    </cfRule>
    <cfRule type="containsText" dxfId="985" priority="591" stopIfTrue="1" operator="containsText" text="Maladie">
      <formula>NOT(ISERROR(SEARCH("Maladie",AEW2)))</formula>
    </cfRule>
    <cfRule type="endsWith" dxfId="984" priority="592" stopIfTrue="1" operator="endsWith" text="AT">
      <formula>RIGHT(AEW2,LEN("AT"))="AT"</formula>
    </cfRule>
    <cfRule type="containsText" dxfId="983" priority="593" stopIfTrue="1" operator="containsText" text="Congés">
      <formula>NOT(ISERROR(SEARCH("Congés",AEW2)))</formula>
    </cfRule>
    <cfRule type="containsText" dxfId="982" priority="594" stopIfTrue="1" operator="containsText" text="RTT">
      <formula>NOT(ISERROR(SEARCH("RTT",AEW2)))</formula>
    </cfRule>
    <cfRule type="containsText" dxfId="981" priority="595" stopIfTrue="1" operator="containsText" text="FORMATION">
      <formula>NOT(ISERROR(SEARCH("FORMATION",AEW2)))</formula>
    </cfRule>
    <cfRule type="containsText" dxfId="980" priority="596" stopIfTrue="1" operator="containsText" text="REPOS">
      <formula>NOT(ISERROR(SEARCH("REPOS",AEW2)))</formula>
    </cfRule>
  </conditionalFormatting>
  <conditionalFormatting sqref="AEW2">
    <cfRule type="containsText" dxfId="979" priority="587" stopIfTrue="1" operator="containsText" text="RECUP DEBIT">
      <formula>NOT(ISERROR(SEARCH("RECUP DEBIT",AEW2)))</formula>
    </cfRule>
    <cfRule type="containsText" dxfId="978" priority="588" stopIfTrue="1" operator="containsText" text="Bonification">
      <formula>NOT(ISERROR(SEARCH("Bonification",AEW2)))</formula>
    </cfRule>
  </conditionalFormatting>
  <conditionalFormatting sqref="AEW2">
    <cfRule type="containsText" dxfId="977" priority="585" stopIfTrue="1" operator="containsText" text="BONIFICATION">
      <formula>NOT(ISERROR(SEARCH("BONIFICATION",AEW2)))</formula>
    </cfRule>
    <cfRule type="containsText" dxfId="976" priority="586" stopIfTrue="1" operator="containsText" text="RECUP DEBIT">
      <formula>NOT(ISERROR(SEARCH("RECUP DEBIT",AEW2)))</formula>
    </cfRule>
  </conditionalFormatting>
  <conditionalFormatting sqref="AEW2">
    <cfRule type="containsText" dxfId="975" priority="584" stopIfTrue="1" operator="containsText" text="ENFANT MALADE">
      <formula>NOT(ISERROR(SEARCH("ENFANT MALADE",AEW2)))</formula>
    </cfRule>
  </conditionalFormatting>
  <conditionalFormatting sqref="AET2">
    <cfRule type="expression" dxfId="974" priority="575" stopIfTrue="1">
      <formula>WEEKDAY(AET$1)=1</formula>
    </cfRule>
    <cfRule type="expression" dxfId="973" priority="576" stopIfTrue="1">
      <formula>WEEKDAY(AET$1)=7</formula>
    </cfRule>
    <cfRule type="containsText" dxfId="972" priority="577" stopIfTrue="1" operator="containsText" text="Maladie">
      <formula>NOT(ISERROR(SEARCH("Maladie",AET2)))</formula>
    </cfRule>
    <cfRule type="endsWith" dxfId="971" priority="578" stopIfTrue="1" operator="endsWith" text="AT">
      <formula>RIGHT(AET2,LEN("AT"))="AT"</formula>
    </cfRule>
    <cfRule type="containsText" dxfId="970" priority="579" stopIfTrue="1" operator="containsText" text="Congés">
      <formula>NOT(ISERROR(SEARCH("Congés",AET2)))</formula>
    </cfRule>
    <cfRule type="containsText" dxfId="969" priority="580" stopIfTrue="1" operator="containsText" text="RTT">
      <formula>NOT(ISERROR(SEARCH("RTT",AET2)))</formula>
    </cfRule>
    <cfRule type="containsText" dxfId="968" priority="581" stopIfTrue="1" operator="containsText" text="FORMATION">
      <formula>NOT(ISERROR(SEARCH("FORMATION",AET2)))</formula>
    </cfRule>
    <cfRule type="containsText" dxfId="967" priority="582" stopIfTrue="1" operator="containsText" text="REPOS">
      <formula>NOT(ISERROR(SEARCH("REPOS",AET2)))</formula>
    </cfRule>
  </conditionalFormatting>
  <conditionalFormatting sqref="AET2">
    <cfRule type="containsText" dxfId="966" priority="573" stopIfTrue="1" operator="containsText" text="RECUP DEBIT">
      <formula>NOT(ISERROR(SEARCH("RECUP DEBIT",AET2)))</formula>
    </cfRule>
    <cfRule type="containsText" dxfId="965" priority="574" stopIfTrue="1" operator="containsText" text="Bonification">
      <formula>NOT(ISERROR(SEARCH("Bonification",AET2)))</formula>
    </cfRule>
  </conditionalFormatting>
  <conditionalFormatting sqref="AET2">
    <cfRule type="containsText" dxfId="964" priority="571" stopIfTrue="1" operator="containsText" text="BONIFICATION">
      <formula>NOT(ISERROR(SEARCH("BONIFICATION",AET2)))</formula>
    </cfRule>
    <cfRule type="containsText" dxfId="963" priority="572" stopIfTrue="1" operator="containsText" text="RECUP DEBIT">
      <formula>NOT(ISERROR(SEARCH("RECUP DEBIT",AET2)))</formula>
    </cfRule>
  </conditionalFormatting>
  <conditionalFormatting sqref="AET2">
    <cfRule type="containsText" dxfId="962" priority="570" stopIfTrue="1" operator="containsText" text="ENFANT MALADE">
      <formula>NOT(ISERROR(SEARCH("ENFANT MALADE",AET2)))</formula>
    </cfRule>
  </conditionalFormatting>
  <conditionalFormatting sqref="AGL2">
    <cfRule type="expression" dxfId="961" priority="561" stopIfTrue="1">
      <formula>WEEKDAY(AGL$1)=1</formula>
    </cfRule>
    <cfRule type="expression" dxfId="960" priority="562" stopIfTrue="1">
      <formula>WEEKDAY(AGL$1)=7</formula>
    </cfRule>
    <cfRule type="containsText" dxfId="959" priority="563" stopIfTrue="1" operator="containsText" text="Maladie">
      <formula>NOT(ISERROR(SEARCH("Maladie",AGL2)))</formula>
    </cfRule>
    <cfRule type="endsWith" dxfId="958" priority="564" stopIfTrue="1" operator="endsWith" text="AT">
      <formula>RIGHT(AGL2,LEN("AT"))="AT"</formula>
    </cfRule>
    <cfRule type="containsText" dxfId="957" priority="565" stopIfTrue="1" operator="containsText" text="Congés">
      <formula>NOT(ISERROR(SEARCH("Congés",AGL2)))</formula>
    </cfRule>
    <cfRule type="containsText" dxfId="956" priority="566" stopIfTrue="1" operator="containsText" text="RTT">
      <formula>NOT(ISERROR(SEARCH("RTT",AGL2)))</formula>
    </cfRule>
    <cfRule type="containsText" dxfId="955" priority="567" stopIfTrue="1" operator="containsText" text="FORMATION">
      <formula>NOT(ISERROR(SEARCH("FORMATION",AGL2)))</formula>
    </cfRule>
    <cfRule type="containsText" dxfId="954" priority="568" stopIfTrue="1" operator="containsText" text="REPOS">
      <formula>NOT(ISERROR(SEARCH("REPOS",AGL2)))</formula>
    </cfRule>
  </conditionalFormatting>
  <conditionalFormatting sqref="AGL2">
    <cfRule type="containsText" dxfId="953" priority="559" stopIfTrue="1" operator="containsText" text="RECUP DEBIT">
      <formula>NOT(ISERROR(SEARCH("RECUP DEBIT",AGL2)))</formula>
    </cfRule>
    <cfRule type="containsText" dxfId="952" priority="560" stopIfTrue="1" operator="containsText" text="Bonification">
      <formula>NOT(ISERROR(SEARCH("Bonification",AGL2)))</formula>
    </cfRule>
  </conditionalFormatting>
  <conditionalFormatting sqref="AGL2">
    <cfRule type="containsText" dxfId="951" priority="557" stopIfTrue="1" operator="containsText" text="BONIFICATION">
      <formula>NOT(ISERROR(SEARCH("BONIFICATION",AGL2)))</formula>
    </cfRule>
    <cfRule type="containsText" dxfId="950" priority="558" stopIfTrue="1" operator="containsText" text="RECUP DEBIT">
      <formula>NOT(ISERROR(SEARCH("RECUP DEBIT",AGL2)))</formula>
    </cfRule>
  </conditionalFormatting>
  <conditionalFormatting sqref="AGL2">
    <cfRule type="containsText" dxfId="949" priority="556" stopIfTrue="1" operator="containsText" text="ENFANT MALADE">
      <formula>NOT(ISERROR(SEARCH("ENFANT MALADE",AGL2)))</formula>
    </cfRule>
  </conditionalFormatting>
  <conditionalFormatting sqref="AGL2">
    <cfRule type="containsText" dxfId="948" priority="554" stopIfTrue="1" operator="containsText" text="RECUP DEBIT">
      <formula>NOT(ISERROR(SEARCH("RECUP DEBIT",AGL2)))</formula>
    </cfRule>
    <cfRule type="containsText" dxfId="947" priority="555" stopIfTrue="1" operator="containsText" text="Bonification">
      <formula>NOT(ISERROR(SEARCH("Bonification",AGL2)))</formula>
    </cfRule>
  </conditionalFormatting>
  <conditionalFormatting sqref="AGL2">
    <cfRule type="expression" dxfId="946" priority="546" stopIfTrue="1">
      <formula>WEEKDAY(AGE$1)=1</formula>
    </cfRule>
    <cfRule type="expression" dxfId="945" priority="547" stopIfTrue="1">
      <formula>WEEKDAY(AGE$1)=7</formula>
    </cfRule>
    <cfRule type="containsText" dxfId="944" priority="548" stopIfTrue="1" operator="containsText" text="Maladie">
      <formula>NOT(ISERROR(SEARCH("Maladie",AGL2)))</formula>
    </cfRule>
    <cfRule type="endsWith" dxfId="943" priority="549" stopIfTrue="1" operator="endsWith" text="AT">
      <formula>RIGHT(AGL2,LEN("AT"))="AT"</formula>
    </cfRule>
    <cfRule type="containsText" dxfId="942" priority="550" stopIfTrue="1" operator="containsText" text="Congés">
      <formula>NOT(ISERROR(SEARCH("Congés",AGL2)))</formula>
    </cfRule>
    <cfRule type="containsText" dxfId="941" priority="551" stopIfTrue="1" operator="containsText" text="RTT">
      <formula>NOT(ISERROR(SEARCH("RTT",AGL2)))</formula>
    </cfRule>
    <cfRule type="containsText" dxfId="940" priority="552" stopIfTrue="1" operator="containsText" text="REPOS">
      <formula>NOT(ISERROR(SEARCH("REPOS",AGL2)))</formula>
    </cfRule>
    <cfRule type="containsText" dxfId="939" priority="553" stopIfTrue="1" operator="containsText" text="FORMATION">
      <formula>NOT(ISERROR(SEARCH("FORMATION",AGL2)))</formula>
    </cfRule>
  </conditionalFormatting>
  <conditionalFormatting sqref="AGL3">
    <cfRule type="expression" dxfId="938" priority="537" stopIfTrue="1">
      <formula>WEEKDAY(AGL$1)=1</formula>
    </cfRule>
    <cfRule type="expression" dxfId="937" priority="538" stopIfTrue="1">
      <formula>WEEKDAY(AGL$1)=7</formula>
    </cfRule>
    <cfRule type="containsText" dxfId="936" priority="539" stopIfTrue="1" operator="containsText" text="Maladie">
      <formula>NOT(ISERROR(SEARCH("Maladie",AGL3)))</formula>
    </cfRule>
    <cfRule type="endsWith" dxfId="935" priority="540" stopIfTrue="1" operator="endsWith" text="AT">
      <formula>RIGHT(AGL3,LEN("AT"))="AT"</formula>
    </cfRule>
    <cfRule type="containsText" dxfId="934" priority="541" stopIfTrue="1" operator="containsText" text="Congés">
      <formula>NOT(ISERROR(SEARCH("Congés",AGL3)))</formula>
    </cfRule>
    <cfRule type="containsText" dxfId="933" priority="542" stopIfTrue="1" operator="containsText" text="RTT">
      <formula>NOT(ISERROR(SEARCH("RTT",AGL3)))</formula>
    </cfRule>
    <cfRule type="containsText" dxfId="932" priority="543" stopIfTrue="1" operator="containsText" text="FORMATION">
      <formula>NOT(ISERROR(SEARCH("FORMATION",AGL3)))</formula>
    </cfRule>
    <cfRule type="containsText" dxfId="931" priority="544" stopIfTrue="1" operator="containsText" text="REPOS">
      <formula>NOT(ISERROR(SEARCH("REPOS",AGL3)))</formula>
    </cfRule>
  </conditionalFormatting>
  <conditionalFormatting sqref="AGL3">
    <cfRule type="containsText" dxfId="930" priority="535" stopIfTrue="1" operator="containsText" text="RECUP DEBIT">
      <formula>NOT(ISERROR(SEARCH("RECUP DEBIT",AGL3)))</formula>
    </cfRule>
    <cfRule type="containsText" dxfId="929" priority="536" stopIfTrue="1" operator="containsText" text="Bonification">
      <formula>NOT(ISERROR(SEARCH("Bonification",AGL3)))</formula>
    </cfRule>
  </conditionalFormatting>
  <conditionalFormatting sqref="AGL3">
    <cfRule type="containsText" dxfId="928" priority="533" stopIfTrue="1" operator="containsText" text="BONIFICATION">
      <formula>NOT(ISERROR(SEARCH("BONIFICATION",AGL3)))</formula>
    </cfRule>
    <cfRule type="containsText" dxfId="927" priority="534" stopIfTrue="1" operator="containsText" text="RECUP DEBIT">
      <formula>NOT(ISERROR(SEARCH("RECUP DEBIT",AGL3)))</formula>
    </cfRule>
  </conditionalFormatting>
  <conditionalFormatting sqref="AGL3">
    <cfRule type="containsText" dxfId="926" priority="532" stopIfTrue="1" operator="containsText" text="ENFANT MALADE">
      <formula>NOT(ISERROR(SEARCH("ENFANT MALADE",AGL3)))</formula>
    </cfRule>
  </conditionalFormatting>
  <conditionalFormatting sqref="AGL3">
    <cfRule type="expression" dxfId="925" priority="524" stopIfTrue="1">
      <formula>WEEKDAY(AGL$1)=1</formula>
    </cfRule>
    <cfRule type="expression" dxfId="924" priority="525" stopIfTrue="1">
      <formula>WEEKDAY(AGL$1)=7</formula>
    </cfRule>
    <cfRule type="containsText" dxfId="923" priority="526" stopIfTrue="1" operator="containsText" text="Maladie">
      <formula>NOT(ISERROR(SEARCH("Maladie",AGL3)))</formula>
    </cfRule>
    <cfRule type="endsWith" dxfId="922" priority="527" stopIfTrue="1" operator="endsWith" text="AT">
      <formula>RIGHT(AGL3,LEN("AT"))="AT"</formula>
    </cfRule>
    <cfRule type="containsText" dxfId="921" priority="528" stopIfTrue="1" operator="containsText" text="Congés">
      <formula>NOT(ISERROR(SEARCH("Congés",AGL3)))</formula>
    </cfRule>
    <cfRule type="containsText" dxfId="920" priority="529" stopIfTrue="1" operator="containsText" text="RTT">
      <formula>NOT(ISERROR(SEARCH("RTT",AGL3)))</formula>
    </cfRule>
    <cfRule type="containsText" dxfId="919" priority="530" stopIfTrue="1" operator="containsText" text="FORMATION">
      <formula>NOT(ISERROR(SEARCH("FORMATION",AGL3)))</formula>
    </cfRule>
    <cfRule type="containsText" dxfId="918" priority="531" stopIfTrue="1" operator="containsText" text="REPOS">
      <formula>NOT(ISERROR(SEARCH("REPOS",AGL3)))</formula>
    </cfRule>
  </conditionalFormatting>
  <conditionalFormatting sqref="AGL3">
    <cfRule type="containsText" dxfId="917" priority="522" stopIfTrue="1" operator="containsText" text="RECUP DEBIT">
      <formula>NOT(ISERROR(SEARCH("RECUP DEBIT",AGL3)))</formula>
    </cfRule>
    <cfRule type="containsText" dxfId="916" priority="523" stopIfTrue="1" operator="containsText" text="Bonification">
      <formula>NOT(ISERROR(SEARCH("Bonification",AGL3)))</formula>
    </cfRule>
  </conditionalFormatting>
  <conditionalFormatting sqref="AGL3">
    <cfRule type="containsText" dxfId="915" priority="520" stopIfTrue="1" operator="containsText" text="BONIFICATION">
      <formula>NOT(ISERROR(SEARCH("BONIFICATION",AGL3)))</formula>
    </cfRule>
    <cfRule type="containsText" dxfId="914" priority="521" stopIfTrue="1" operator="containsText" text="RECUP DEBIT">
      <formula>NOT(ISERROR(SEARCH("RECUP DEBIT",AGL3)))</formula>
    </cfRule>
  </conditionalFormatting>
  <conditionalFormatting sqref="AGL3">
    <cfRule type="containsText" dxfId="913" priority="519" stopIfTrue="1" operator="containsText" text="ENFANT MALADE">
      <formula>NOT(ISERROR(SEARCH("ENFANT MALADE",AGL3)))</formula>
    </cfRule>
  </conditionalFormatting>
  <conditionalFormatting sqref="AGL3">
    <cfRule type="containsText" dxfId="912" priority="517" stopIfTrue="1" operator="containsText" text="RECUP DEBIT">
      <formula>NOT(ISERROR(SEARCH("RECUP DEBIT",AGL3)))</formula>
    </cfRule>
    <cfRule type="containsText" dxfId="911" priority="518" stopIfTrue="1" operator="containsText" text="Bonification">
      <formula>NOT(ISERROR(SEARCH("Bonification",AGL3)))</formula>
    </cfRule>
  </conditionalFormatting>
  <conditionalFormatting sqref="AGL3">
    <cfRule type="expression" dxfId="910" priority="509" stopIfTrue="1">
      <formula>WEEKDAY(AGE$1)=1</formula>
    </cfRule>
    <cfRule type="expression" dxfId="909" priority="510" stopIfTrue="1">
      <formula>WEEKDAY(AGE$1)=7</formula>
    </cfRule>
    <cfRule type="containsText" dxfId="908" priority="511" stopIfTrue="1" operator="containsText" text="Maladie">
      <formula>NOT(ISERROR(SEARCH("Maladie",AGL3)))</formula>
    </cfRule>
    <cfRule type="endsWith" dxfId="907" priority="512" stopIfTrue="1" operator="endsWith" text="AT">
      <formula>RIGHT(AGL3,LEN("AT"))="AT"</formula>
    </cfRule>
    <cfRule type="containsText" dxfId="906" priority="513" stopIfTrue="1" operator="containsText" text="Congés">
      <formula>NOT(ISERROR(SEARCH("Congés",AGL3)))</formula>
    </cfRule>
    <cfRule type="containsText" dxfId="905" priority="514" stopIfTrue="1" operator="containsText" text="RTT">
      <formula>NOT(ISERROR(SEARCH("RTT",AGL3)))</formula>
    </cfRule>
    <cfRule type="containsText" dxfId="904" priority="515" stopIfTrue="1" operator="containsText" text="REPOS">
      <formula>NOT(ISERROR(SEARCH("REPOS",AGL3)))</formula>
    </cfRule>
    <cfRule type="containsText" dxfId="903" priority="516" stopIfTrue="1" operator="containsText" text="FORMATION">
      <formula>NOT(ISERROR(SEARCH("FORMATION",AGL3)))</formula>
    </cfRule>
  </conditionalFormatting>
  <conditionalFormatting sqref="AHA2">
    <cfRule type="expression" dxfId="789" priority="343" stopIfTrue="1">
      <formula>WEEKDAY(AHA$1)=1</formula>
    </cfRule>
    <cfRule type="expression" dxfId="788" priority="344" stopIfTrue="1">
      <formula>WEEKDAY(AHA$1)=7</formula>
    </cfRule>
    <cfRule type="containsText" dxfId="787" priority="345" stopIfTrue="1" operator="containsText" text="Maladie">
      <formula>NOT(ISERROR(SEARCH("Maladie",AHA2)))</formula>
    </cfRule>
    <cfRule type="endsWith" dxfId="786" priority="346" stopIfTrue="1" operator="endsWith" text="AT">
      <formula>RIGHT(AHA2,LEN("AT"))="AT"</formula>
    </cfRule>
    <cfRule type="containsText" dxfId="785" priority="347" stopIfTrue="1" operator="containsText" text="Congés">
      <formula>NOT(ISERROR(SEARCH("Congés",AHA2)))</formula>
    </cfRule>
    <cfRule type="containsText" dxfId="784" priority="348" stopIfTrue="1" operator="containsText" text="RTT">
      <formula>NOT(ISERROR(SEARCH("RTT",AHA2)))</formula>
    </cfRule>
    <cfRule type="containsText" dxfId="783" priority="349" stopIfTrue="1" operator="containsText" text="FORMATION">
      <formula>NOT(ISERROR(SEARCH("FORMATION",AHA2)))</formula>
    </cfRule>
    <cfRule type="containsText" dxfId="782" priority="350" stopIfTrue="1" operator="containsText" text="REPOS">
      <formula>NOT(ISERROR(SEARCH("REPOS",AHA2)))</formula>
    </cfRule>
  </conditionalFormatting>
  <conditionalFormatting sqref="AHA2">
    <cfRule type="containsText" dxfId="781" priority="341" stopIfTrue="1" operator="containsText" text="RECUP DEBIT">
      <formula>NOT(ISERROR(SEARCH("RECUP DEBIT",AHA2)))</formula>
    </cfRule>
    <cfRule type="containsText" dxfId="780" priority="342" stopIfTrue="1" operator="containsText" text="Bonification">
      <formula>NOT(ISERROR(SEARCH("Bonification",AHA2)))</formula>
    </cfRule>
  </conditionalFormatting>
  <conditionalFormatting sqref="AHA2">
    <cfRule type="containsText" dxfId="779" priority="339" stopIfTrue="1" operator="containsText" text="BONIFICATION">
      <formula>NOT(ISERROR(SEARCH("BONIFICATION",AHA2)))</formula>
    </cfRule>
    <cfRule type="containsText" dxfId="778" priority="340" stopIfTrue="1" operator="containsText" text="RECUP DEBIT">
      <formula>NOT(ISERROR(SEARCH("RECUP DEBIT",AHA2)))</formula>
    </cfRule>
  </conditionalFormatting>
  <conditionalFormatting sqref="AHA2">
    <cfRule type="containsText" dxfId="777" priority="338" stopIfTrue="1" operator="containsText" text="ENFANT MALADE">
      <formula>NOT(ISERROR(SEARCH("ENFANT MALADE",AHA2)))</formula>
    </cfRule>
  </conditionalFormatting>
  <conditionalFormatting sqref="AFH2">
    <cfRule type="expression" dxfId="698" priority="245" stopIfTrue="1">
      <formula>WEEKDAY(AFH$1)=1</formula>
    </cfRule>
    <cfRule type="expression" dxfId="697" priority="246" stopIfTrue="1">
      <formula>WEEKDAY(AFH$1)=7</formula>
    </cfRule>
    <cfRule type="containsText" dxfId="696" priority="247" stopIfTrue="1" operator="containsText" text="Maladie">
      <formula>NOT(ISERROR(SEARCH("Maladie",AFH2)))</formula>
    </cfRule>
    <cfRule type="endsWith" dxfId="695" priority="248" stopIfTrue="1" operator="endsWith" text="AT">
      <formula>RIGHT(AFH2,LEN("AT"))="AT"</formula>
    </cfRule>
    <cfRule type="containsText" dxfId="694" priority="249" stopIfTrue="1" operator="containsText" text="Congés">
      <formula>NOT(ISERROR(SEARCH("Congés",AFH2)))</formula>
    </cfRule>
    <cfRule type="containsText" dxfId="693" priority="250" stopIfTrue="1" operator="containsText" text="RTT">
      <formula>NOT(ISERROR(SEARCH("RTT",AFH2)))</formula>
    </cfRule>
    <cfRule type="containsText" dxfId="692" priority="251" stopIfTrue="1" operator="containsText" text="FORMATION">
      <formula>NOT(ISERROR(SEARCH("FORMATION",AFH2)))</formula>
    </cfRule>
    <cfRule type="containsText" dxfId="691" priority="252" stopIfTrue="1" operator="containsText" text="REPOS">
      <formula>NOT(ISERROR(SEARCH("REPOS",AFH2)))</formula>
    </cfRule>
  </conditionalFormatting>
  <conditionalFormatting sqref="AFH2">
    <cfRule type="containsText" dxfId="690" priority="243" stopIfTrue="1" operator="containsText" text="RECUP DEBIT">
      <formula>NOT(ISERROR(SEARCH("RECUP DEBIT",AFH2)))</formula>
    </cfRule>
    <cfRule type="containsText" dxfId="689" priority="244" stopIfTrue="1" operator="containsText" text="Bonification">
      <formula>NOT(ISERROR(SEARCH("Bonification",AFH2)))</formula>
    </cfRule>
  </conditionalFormatting>
  <conditionalFormatting sqref="AFH2">
    <cfRule type="containsText" dxfId="688" priority="241" stopIfTrue="1" operator="containsText" text="BONIFICATION">
      <formula>NOT(ISERROR(SEARCH("BONIFICATION",AFH2)))</formula>
    </cfRule>
    <cfRule type="containsText" dxfId="687" priority="242" stopIfTrue="1" operator="containsText" text="RECUP DEBIT">
      <formula>NOT(ISERROR(SEARCH("RECUP DEBIT",AFH2)))</formula>
    </cfRule>
  </conditionalFormatting>
  <conditionalFormatting sqref="AFH2">
    <cfRule type="containsText" dxfId="686" priority="240" stopIfTrue="1" operator="containsText" text="ENFANT MALADE">
      <formula>NOT(ISERROR(SEARCH("ENFANT MALADE",AFH2)))</formula>
    </cfRule>
  </conditionalFormatting>
  <conditionalFormatting sqref="AFA2">
    <cfRule type="expression" dxfId="685" priority="231" stopIfTrue="1">
      <formula>WEEKDAY(AFA$1)=1</formula>
    </cfRule>
    <cfRule type="expression" dxfId="684" priority="232" stopIfTrue="1">
      <formula>WEEKDAY(AFA$1)=7</formula>
    </cfRule>
    <cfRule type="containsText" dxfId="683" priority="233" stopIfTrue="1" operator="containsText" text="Maladie">
      <formula>NOT(ISERROR(SEARCH("Maladie",AFA2)))</formula>
    </cfRule>
    <cfRule type="endsWith" dxfId="682" priority="234" stopIfTrue="1" operator="endsWith" text="AT">
      <formula>RIGHT(AFA2,LEN("AT"))="AT"</formula>
    </cfRule>
    <cfRule type="containsText" dxfId="681" priority="235" stopIfTrue="1" operator="containsText" text="Congés">
      <formula>NOT(ISERROR(SEARCH("Congés",AFA2)))</formula>
    </cfRule>
    <cfRule type="containsText" dxfId="680" priority="236" stopIfTrue="1" operator="containsText" text="RTT">
      <formula>NOT(ISERROR(SEARCH("RTT",AFA2)))</formula>
    </cfRule>
    <cfRule type="containsText" dxfId="679" priority="237" stopIfTrue="1" operator="containsText" text="FORMATION">
      <formula>NOT(ISERROR(SEARCH("FORMATION",AFA2)))</formula>
    </cfRule>
    <cfRule type="containsText" dxfId="678" priority="238" stopIfTrue="1" operator="containsText" text="REPOS">
      <formula>NOT(ISERROR(SEARCH("REPOS",AFA2)))</formula>
    </cfRule>
  </conditionalFormatting>
  <conditionalFormatting sqref="AFA2">
    <cfRule type="containsText" dxfId="677" priority="229" stopIfTrue="1" operator="containsText" text="RECUP DEBIT">
      <formula>NOT(ISERROR(SEARCH("RECUP DEBIT",AFA2)))</formula>
    </cfRule>
    <cfRule type="containsText" dxfId="676" priority="230" stopIfTrue="1" operator="containsText" text="Bonification">
      <formula>NOT(ISERROR(SEARCH("Bonification",AFA2)))</formula>
    </cfRule>
  </conditionalFormatting>
  <conditionalFormatting sqref="AFA2">
    <cfRule type="containsText" dxfId="675" priority="227" stopIfTrue="1" operator="containsText" text="BONIFICATION">
      <formula>NOT(ISERROR(SEARCH("BONIFICATION",AFA2)))</formula>
    </cfRule>
    <cfRule type="containsText" dxfId="674" priority="228" stopIfTrue="1" operator="containsText" text="RECUP DEBIT">
      <formula>NOT(ISERROR(SEARCH("RECUP DEBIT",AFA2)))</formula>
    </cfRule>
  </conditionalFormatting>
  <conditionalFormatting sqref="AFA2">
    <cfRule type="containsText" dxfId="673" priority="226" stopIfTrue="1" operator="containsText" text="ENFANT MALADE">
      <formula>NOT(ISERROR(SEARCH("ENFANT MALADE",AFA2)))</formula>
    </cfRule>
  </conditionalFormatting>
  <conditionalFormatting sqref="AEP2">
    <cfRule type="expression" dxfId="672" priority="217" stopIfTrue="1">
      <formula>WEEKDAY(AEP$1)=1</formula>
    </cfRule>
    <cfRule type="expression" dxfId="671" priority="218" stopIfTrue="1">
      <formula>WEEKDAY(AEP$1)=7</formula>
    </cfRule>
    <cfRule type="containsText" dxfId="670" priority="219" stopIfTrue="1" operator="containsText" text="Maladie">
      <formula>NOT(ISERROR(SEARCH("Maladie",AEP2)))</formula>
    </cfRule>
    <cfRule type="endsWith" dxfId="669" priority="220" stopIfTrue="1" operator="endsWith" text="AT">
      <formula>RIGHT(AEP2,LEN("AT"))="AT"</formula>
    </cfRule>
    <cfRule type="containsText" dxfId="668" priority="221" stopIfTrue="1" operator="containsText" text="Congés">
      <formula>NOT(ISERROR(SEARCH("Congés",AEP2)))</formula>
    </cfRule>
    <cfRule type="containsText" dxfId="667" priority="222" stopIfTrue="1" operator="containsText" text="RTT">
      <formula>NOT(ISERROR(SEARCH("RTT",AEP2)))</formula>
    </cfRule>
    <cfRule type="containsText" dxfId="666" priority="223" stopIfTrue="1" operator="containsText" text="FORMATION">
      <formula>NOT(ISERROR(SEARCH("FORMATION",AEP2)))</formula>
    </cfRule>
    <cfRule type="containsText" dxfId="665" priority="224" stopIfTrue="1" operator="containsText" text="REPOS">
      <formula>NOT(ISERROR(SEARCH("REPOS",AEP2)))</formula>
    </cfRule>
  </conditionalFormatting>
  <conditionalFormatting sqref="AEP2">
    <cfRule type="containsText" dxfId="664" priority="215" stopIfTrue="1" operator="containsText" text="RECUP DEBIT">
      <formula>NOT(ISERROR(SEARCH("RECUP DEBIT",AEP2)))</formula>
    </cfRule>
    <cfRule type="containsText" dxfId="663" priority="216" stopIfTrue="1" operator="containsText" text="Bonification">
      <formula>NOT(ISERROR(SEARCH("Bonification",AEP2)))</formula>
    </cfRule>
  </conditionalFormatting>
  <conditionalFormatting sqref="AEP2">
    <cfRule type="containsText" dxfId="662" priority="213" stopIfTrue="1" operator="containsText" text="BONIFICATION">
      <formula>NOT(ISERROR(SEARCH("BONIFICATION",AEP2)))</formula>
    </cfRule>
    <cfRule type="containsText" dxfId="661" priority="214" stopIfTrue="1" operator="containsText" text="RECUP DEBIT">
      <formula>NOT(ISERROR(SEARCH("RECUP DEBIT",AEP2)))</formula>
    </cfRule>
  </conditionalFormatting>
  <conditionalFormatting sqref="AEP2">
    <cfRule type="containsText" dxfId="660" priority="212" stopIfTrue="1" operator="containsText" text="ENFANT MALADE">
      <formula>NOT(ISERROR(SEARCH("ENFANT MALADE",AEP2)))</formula>
    </cfRule>
  </conditionalFormatting>
  <dataValidations count="2">
    <dataValidation type="list" allowBlank="1" showInputMessage="1" sqref="H3:APM3" xr:uid="{70F94818-9C83-7645-96EB-32A0D89CBAEA}">
      <formula1>RESPONSABLE</formula1>
    </dataValidation>
    <dataValidation type="list" allowBlank="1" showInputMessage="1" sqref="J2:APM2" xr:uid="{69EA9C26-6383-274D-B422-213E691717AA}">
      <formula1>ADMINISTRATIF</formula1>
    </dataValidation>
  </dataValidations>
  <pageMargins left="0.23622047244094491" right="0.23622047244094491" top="0.74803149606299213" bottom="0.74803149606299213" header="0.31496062992125984" footer="0.31496062992125984"/>
  <pageSetup paperSize="8" scale="10" orientation="portrait" horizontalDpi="4294967292" verticalDpi="4294967292" r:id="rId1"/>
  <ignoredErrors>
    <ignoredError sqref="APP2:AQC2 APP3:AQC3 APP4:AQC5" unlockedFormula="1"/>
  </ignoredErrors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3100" stopIfTrue="1" id="{39E36E41-0DD1-E740-9E85-A8306AB2AC00}">
            <xm:f>ABL$1=VLOOKUP(ABL$1,JFériés!$F$1:$F$11,1,FALSE)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ABL1:APM1 ABL2:ACJ2 ABL3:ACK3 AFQ2 AHB2:AIN2 AIO2:APM3 AHA3:AIN3 ACZ3:ADE3 AEG3:AEH3 ADU3:ADY3 AFI2:AFJ3 AGC3 AGJ3 AGW3</xm:sqref>
        </x14:conditionalFormatting>
        <x14:conditionalFormatting xmlns:xm="http://schemas.microsoft.com/office/excel/2006/main">
          <x14:cfRule type="expression" priority="39485" stopIfTrue="1" id="{5A516990-12CA-C042-94F1-0DC745250A27}">
            <xm:f>NK$1=VLOOKUP(NK$1,JFériés!$E$1:$E$11,1,FALSE)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NK1:ABK1 NK2:ZS3</xm:sqref>
        </x14:conditionalFormatting>
        <x14:conditionalFormatting xmlns:xm="http://schemas.microsoft.com/office/excel/2006/main">
          <x14:cfRule type="expression" priority="35870" stopIfTrue="1" id="{0ECE2B23-5D5D-C546-9CCF-19A55401763A}">
            <xm:f>J$1=VLOOKUP(J$1,JFériés!$D$1:$D$11,1,FALSE)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J1:NJ3</xm:sqref>
        </x14:conditionalFormatting>
        <x14:conditionalFormatting xmlns:xm="http://schemas.microsoft.com/office/excel/2006/main">
          <x14:cfRule type="expression" priority="26216" stopIfTrue="1" id="{F7E458AC-3339-462C-BF90-62CBD61537E3}">
            <xm:f>ZT$1=VLOOKUP(ZT$1,JFériés!$E$1:$E$11,1,FALSE)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ZT2:ABK3</xm:sqref>
        </x14:conditionalFormatting>
        <x14:conditionalFormatting xmlns:xm="http://schemas.microsoft.com/office/excel/2006/main">
          <x14:cfRule type="expression" priority="24398" stopIfTrue="1" id="{93B1D9E7-AA4D-4CED-979A-72EC6769621A}">
            <xm:f>ACL$1=VLOOKUP(ACL$1,JFériés!$F$1:$F$11,1,FALSE)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ACL2:ACR3</xm:sqref>
        </x14:conditionalFormatting>
        <x14:conditionalFormatting xmlns:xm="http://schemas.microsoft.com/office/excel/2006/main">
          <x14:cfRule type="expression" priority="23370" stopIfTrue="1" id="{D702670D-40D4-4EB6-A271-7D1398DBA0AD}">
            <xm:f>ACS$1=VLOOKUP(ACS$1,JFériés!$F$1:$F$11,1,FALSE)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ACS3:ACY3 ACX2:ACY2 ACS2:ACU2</xm:sqref>
        </x14:conditionalFormatting>
        <x14:conditionalFormatting xmlns:xm="http://schemas.microsoft.com/office/excel/2006/main">
          <x14:cfRule type="expression" priority="22342" stopIfTrue="1" id="{E271CFED-768F-4235-B253-BCD6B619B1CC}">
            <xm:f>ADE$1=VLOOKUP(ADE$1,JFériés!$F$1:$F$11,1,FALSE)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ADE2:ADF2</xm:sqref>
        </x14:conditionalFormatting>
        <x14:conditionalFormatting xmlns:xm="http://schemas.microsoft.com/office/excel/2006/main">
          <x14:cfRule type="expression" priority="21314" stopIfTrue="1" id="{F4F7831B-2350-476A-ABD2-5E56FA904F03}">
            <xm:f>ADG$1=VLOOKUP(ADG$1,JFériés!$F$1:$F$11,1,FALSE)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ADG2:ADJ2 ADG3:ADM3 ADL2:ADM2</xm:sqref>
        </x14:conditionalFormatting>
        <x14:conditionalFormatting xmlns:xm="http://schemas.microsoft.com/office/excel/2006/main">
          <x14:cfRule type="expression" priority="20286" stopIfTrue="1" id="{5EF6C7D0-6AD9-42C8-82DA-2985C7AA4867}">
            <xm:f>ADN$1=VLOOKUP(ADN$1,JFériés!$F$1:$F$11,1,FALSE)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ADN2:ADS3</xm:sqref>
        </x14:conditionalFormatting>
        <x14:conditionalFormatting xmlns:xm="http://schemas.microsoft.com/office/excel/2006/main">
          <x14:cfRule type="expression" priority="19720" stopIfTrue="1" id="{7B3816D1-4666-4279-A160-80052CB90DC4}">
            <xm:f>ADZ$1=VLOOKUP(ADZ$1,JFériés!$F$1:$F$11,1,FALSE)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ADZ3:AEA3 AEG2</xm:sqref>
        </x14:conditionalFormatting>
        <x14:conditionalFormatting xmlns:xm="http://schemas.microsoft.com/office/excel/2006/main">
          <x14:cfRule type="expression" priority="17220" stopIfTrue="1" id="{83A8E372-35DF-4FA0-99D4-021DF8EC94B6}">
            <xm:f>ACK$1=VLOOKUP(ACK$1,JFériés!$F$1:$F$11,1,FALSE)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ACK2</xm:sqref>
        </x14:conditionalFormatting>
        <x14:conditionalFormatting xmlns:xm="http://schemas.microsoft.com/office/excel/2006/main">
          <x14:cfRule type="expression" priority="17173" stopIfTrue="1" id="{48C17B06-1DFB-48B1-A768-731A5572CC3E}">
            <xm:f>ACJ$1=VLOOKUP(ACJ$1,JFériés!$F$1:$F$11,1,FALSE)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ACJ2</xm:sqref>
        </x14:conditionalFormatting>
        <x14:conditionalFormatting xmlns:xm="http://schemas.microsoft.com/office/excel/2006/main">
          <x14:cfRule type="expression" priority="17036" stopIfTrue="1" id="{B8274654-5281-4346-AE6C-4FBAFA02B6FD}">
            <xm:f>ACJ$1=VLOOKUP(ACJ$1,JFériés!$F$1:$F$11,1,FALSE)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ACJ2</xm:sqref>
        </x14:conditionalFormatting>
        <x14:conditionalFormatting xmlns:xm="http://schemas.microsoft.com/office/excel/2006/main">
          <x14:cfRule type="expression" priority="16513" stopIfTrue="1" id="{91F404E8-DA93-41A3-A1BB-E5DA445C114D}">
            <xm:f>ADF$1=VLOOKUP(ADF$1,JFériés!$F$1:$F$11,1,FALSE)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ADF3</xm:sqref>
        </x14:conditionalFormatting>
        <x14:conditionalFormatting xmlns:xm="http://schemas.microsoft.com/office/excel/2006/main">
          <x14:cfRule type="expression" priority="15825" stopIfTrue="1" id="{95BB42F2-63C2-42D2-8247-EF439324C79A}">
            <xm:f>ADV$1=VLOOKUP(ADV$1,JFériés!$F$1:$F$11,1,FALSE)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ADV2 ADX2</xm:sqref>
        </x14:conditionalFormatting>
        <x14:conditionalFormatting xmlns:xm="http://schemas.microsoft.com/office/excel/2006/main">
          <x14:cfRule type="expression" priority="15390" stopIfTrue="1" id="{98EF5DD9-0F7E-48D8-B946-5168C6F736F5}">
            <xm:f>AEB$1=VLOOKUP(AEB$1,JFériés!$F$1:$F$11,1,FALSE)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AEB2:AEC2 AEB3:AEF3 AEE2:AEF2</xm:sqref>
        </x14:conditionalFormatting>
        <x14:conditionalFormatting xmlns:xm="http://schemas.microsoft.com/office/excel/2006/main">
          <x14:cfRule type="expression" priority="14955" stopIfTrue="1" id="{1BB2261C-3D90-496B-8737-0490C3880958}">
            <xm:f>AEI$1=VLOOKUP(AEI$1,JFériés!$F$1:$F$11,1,FALSE)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AEI3:AEJ3 AEI2 AEK2:AEL2</xm:sqref>
        </x14:conditionalFormatting>
        <x14:conditionalFormatting xmlns:xm="http://schemas.microsoft.com/office/excel/2006/main">
          <x14:cfRule type="expression" priority="14518" stopIfTrue="1" id="{01EFC7FC-9329-4AAC-8597-64A7921C6C98}">
            <xm:f>AEN$1=VLOOKUP(AEN$1,JFériés!$F$1:$F$11,1,FALSE)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AEN3 AEO2</xm:sqref>
        </x14:conditionalFormatting>
        <x14:conditionalFormatting xmlns:xm="http://schemas.microsoft.com/office/excel/2006/main">
          <x14:cfRule type="expression" priority="13546" stopIfTrue="1" id="{6561DCE6-E0EF-4EEC-9803-B4921DFDE0DF}">
            <xm:f>ADZ$1=VLOOKUP(ADZ$1,JFériés!$F$1:$F$11,1,FALSE)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ADZ2</xm:sqref>
        </x14:conditionalFormatting>
        <x14:conditionalFormatting xmlns:xm="http://schemas.microsoft.com/office/excel/2006/main">
          <x14:cfRule type="expression" priority="13203" stopIfTrue="1" id="{CB0A8141-01F5-426F-9A33-10C9CD88CD64}">
            <xm:f>ADY$1=VLOOKUP(ADY$1,JFériés!$F$1:$F$11,1,FALSE)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ADY2</xm:sqref>
        </x14:conditionalFormatting>
        <x14:conditionalFormatting xmlns:xm="http://schemas.microsoft.com/office/excel/2006/main">
          <x14:cfRule type="expression" priority="13037" stopIfTrue="1" id="{0B7DCD5D-51C2-45B5-B618-D1C37EC39C83}">
            <xm:f>ADU$1=VLOOKUP(ADU$1,JFériés!$F$1:$F$11,1,FALSE)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ADU2</xm:sqref>
        </x14:conditionalFormatting>
        <x14:conditionalFormatting xmlns:xm="http://schemas.microsoft.com/office/excel/2006/main">
          <x14:cfRule type="expression" priority="12985" stopIfTrue="1" id="{2711553B-0011-4586-841D-76D43D007C5C}">
            <xm:f>ADT$1=VLOOKUP(ADT$1,JFériés!$F$1:$F$11,1,FALSE)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ADT3</xm:sqref>
        </x14:conditionalFormatting>
        <x14:conditionalFormatting xmlns:xm="http://schemas.microsoft.com/office/excel/2006/main">
          <x14:cfRule type="expression" priority="12864" stopIfTrue="1" id="{C2170699-7027-4FF2-9001-4DC588310E95}">
            <xm:f>ACZ$1=VLOOKUP(ACZ$1,JFériés!$F$1:$F$11,1,FALSE)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ACZ2</xm:sqref>
        </x14:conditionalFormatting>
        <x14:conditionalFormatting xmlns:xm="http://schemas.microsoft.com/office/excel/2006/main">
          <x14:cfRule type="expression" priority="12822" stopIfTrue="1" id="{154D286E-1121-4427-9CE9-C9F00FA614E9}">
            <xm:f>ADB$1=VLOOKUP(ADB$1,JFériés!$F$1:$F$11,1,FALSE)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ADB2:ADC2</xm:sqref>
        </x14:conditionalFormatting>
        <x14:conditionalFormatting xmlns:xm="http://schemas.microsoft.com/office/excel/2006/main">
          <x14:cfRule type="expression" priority="12808" stopIfTrue="1" id="{66A2348F-A1E2-4035-BF9A-27C706083FE8}">
            <xm:f>ACV$1=VLOOKUP(ACV$1,JFériés!$F$1:$F$11,1,FALSE)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ACV2:ACW2</xm:sqref>
        </x14:conditionalFormatting>
        <x14:conditionalFormatting xmlns:xm="http://schemas.microsoft.com/office/excel/2006/main">
          <x14:cfRule type="expression" priority="12771" stopIfTrue="1" id="{249A55CD-E847-4D13-9FEF-12F9C0471556}">
            <xm:f>AEO$1=VLOOKUP(AEO$1,JFériés!$F$1:$F$11,1,FALSE)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AEO3</xm:sqref>
        </x14:conditionalFormatting>
        <x14:conditionalFormatting xmlns:xm="http://schemas.microsoft.com/office/excel/2006/main">
          <x14:cfRule type="expression" priority="12657" stopIfTrue="1" id="{E054C49D-8BC9-41B9-A695-AB5AE1BD1C10}">
            <xm:f>AEK$1=VLOOKUP(AEK$1,JFériés!$F$1:$F$11,1,FALSE)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AEK3</xm:sqref>
        </x14:conditionalFormatting>
        <x14:conditionalFormatting xmlns:xm="http://schemas.microsoft.com/office/excel/2006/main">
          <x14:cfRule type="expression" priority="12265" stopIfTrue="1" id="{059342C0-11CE-49B6-A948-4B1D70DD790A}">
            <xm:f>ADA$1=VLOOKUP(ADA$1,JFériés!$F$1:$F$11,1,FALSE)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ADA2</xm:sqref>
        </x14:conditionalFormatting>
        <x14:conditionalFormatting xmlns:xm="http://schemas.microsoft.com/office/excel/2006/main">
          <x14:cfRule type="expression" priority="12251" stopIfTrue="1" id="{0734A742-5B7F-4228-8720-F7E862B10C20}">
            <xm:f>ADD$1=VLOOKUP(ADD$1,JFériés!$F$1:$F$11,1,FALSE)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ADD2</xm:sqref>
        </x14:conditionalFormatting>
        <x14:conditionalFormatting xmlns:xm="http://schemas.microsoft.com/office/excel/2006/main">
          <x14:cfRule type="expression" priority="10984" stopIfTrue="1" id="{4BAFEDF0-598C-40E7-83FC-FE8CE2AB655F}">
            <xm:f>AFP$1=VLOOKUP(AFP$1,JFériés!$F$1:$F$11,1,FALSE)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AFP2:AFQ2</xm:sqref>
        </x14:conditionalFormatting>
        <x14:conditionalFormatting xmlns:xm="http://schemas.microsoft.com/office/excel/2006/main">
          <x14:cfRule type="expression" priority="9992" stopIfTrue="1" id="{028D72BA-CECF-4235-917F-19ECA760EB50}">
            <xm:f>AEQ$1=VLOOKUP(AEQ$1,JFériés!$F$1:$F$11,1,FALSE)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AEQ2:AES2</xm:sqref>
        </x14:conditionalFormatting>
        <x14:conditionalFormatting xmlns:xm="http://schemas.microsoft.com/office/excel/2006/main">
          <x14:cfRule type="expression" priority="9978" stopIfTrue="1" id="{459FF489-8DBF-4F87-AE4A-79704B7E632D}">
            <xm:f>AEX$1=VLOOKUP(AEX$1,JFériés!$F$1:$F$11,1,FALSE)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AEX2:AEZ2</xm:sqref>
        </x14:conditionalFormatting>
        <x14:conditionalFormatting xmlns:xm="http://schemas.microsoft.com/office/excel/2006/main">
          <x14:cfRule type="expression" priority="9964" stopIfTrue="1" id="{EC8EB341-802D-4417-A160-F67060F4BA70}">
            <xm:f>AFD$1=VLOOKUP(AFD$1,JFériés!$F$1:$F$11,1,FALSE)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AFD2:AFG2</xm:sqref>
        </x14:conditionalFormatting>
        <x14:conditionalFormatting xmlns:xm="http://schemas.microsoft.com/office/excel/2006/main">
          <x14:cfRule type="expression" priority="9950" stopIfTrue="1" id="{A34FAC69-1A16-4105-A080-3E5B0D5CB1B7}">
            <xm:f>AFL$1=VLOOKUP(AFL$1,JFériés!$F$1:$F$11,1,FALSE)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AFL2:AFP2</xm:sqref>
        </x14:conditionalFormatting>
        <x14:conditionalFormatting xmlns:xm="http://schemas.microsoft.com/office/excel/2006/main">
          <x14:cfRule type="expression" priority="8494" stopIfTrue="1" id="{C86BAD8A-7C01-4080-A7A6-7E26F947AFCD}">
            <xm:f>AEP$1=VLOOKUP(AEP$1,JFériés!$F$1:$F$11,1,FALSE)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AEP3:AET3</xm:sqref>
        </x14:conditionalFormatting>
        <x14:conditionalFormatting xmlns:xm="http://schemas.microsoft.com/office/excel/2006/main">
          <x14:cfRule type="expression" priority="8417" stopIfTrue="1" id="{BFEC84E1-158B-4E53-97A1-EC62085EE848}">
            <xm:f>AEW$1=VLOOKUP(AEW$1,JFériés!$F$1:$F$11,1,FALSE)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AEW3:AFA3</xm:sqref>
        </x14:conditionalFormatting>
        <x14:conditionalFormatting xmlns:xm="http://schemas.microsoft.com/office/excel/2006/main">
          <x14:cfRule type="expression" priority="8350" stopIfTrue="1" id="{EE8D0D87-17CC-486D-9958-D549E92B68AB}">
            <xm:f>AEU$1=VLOOKUP(AEU$1,JFériés!$F$1:$F$11,1,FALSE)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AEU3</xm:sqref>
        </x14:conditionalFormatting>
        <x14:conditionalFormatting xmlns:xm="http://schemas.microsoft.com/office/excel/2006/main">
          <x14:cfRule type="expression" priority="8326" stopIfTrue="1" id="{E43E37FF-D032-406B-8221-07430002A231}">
            <xm:f>AEV$1=VLOOKUP(AEV$1,JFériés!$F$1:$F$11,1,FALSE)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AEV3</xm:sqref>
        </x14:conditionalFormatting>
        <x14:conditionalFormatting xmlns:xm="http://schemas.microsoft.com/office/excel/2006/main">
          <x14:cfRule type="expression" priority="8292" stopIfTrue="1" id="{2B59B9BB-51FD-4F44-88B9-91C20ADE6292}">
            <xm:f>AFD$1=VLOOKUP(AFD$1,JFériés!$F$1:$F$11,1,FALSE)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AFD3:AFH3</xm:sqref>
        </x14:conditionalFormatting>
        <x14:conditionalFormatting xmlns:xm="http://schemas.microsoft.com/office/excel/2006/main">
          <x14:cfRule type="expression" priority="8225" stopIfTrue="1" id="{76139705-90AB-4447-A591-6E2303B93411}">
            <xm:f>AFB$1=VLOOKUP(AFB$1,JFériés!$F$1:$F$11,1,FALSE)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AFB3</xm:sqref>
        </x14:conditionalFormatting>
        <x14:conditionalFormatting xmlns:xm="http://schemas.microsoft.com/office/excel/2006/main">
          <x14:cfRule type="expression" priority="8201" stopIfTrue="1" id="{190D9A15-415F-4426-B173-1964C5B9D36D}">
            <xm:f>AFC$1=VLOOKUP(AFC$1,JFériés!$F$1:$F$11,1,FALSE)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AFC3</xm:sqref>
        </x14:conditionalFormatting>
        <x14:conditionalFormatting xmlns:xm="http://schemas.microsoft.com/office/excel/2006/main">
          <x14:cfRule type="expression" priority="8167" stopIfTrue="1" id="{B44A696A-5C68-456F-A16B-71A12AAF5265}">
            <xm:f>AFL$1=VLOOKUP(AFL$1,JFériés!$F$1:$F$11,1,FALSE)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AFL3:AFO3</xm:sqref>
        </x14:conditionalFormatting>
        <x14:conditionalFormatting xmlns:xm="http://schemas.microsoft.com/office/excel/2006/main">
          <x14:cfRule type="expression" priority="8090" stopIfTrue="1" id="{30F328E9-9008-43CD-A186-C81372D67387}">
            <xm:f>AFR$1=VLOOKUP(AFR$1,JFériés!$F$1:$F$11,1,FALSE)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AFR3:AFV3</xm:sqref>
        </x14:conditionalFormatting>
        <x14:conditionalFormatting xmlns:xm="http://schemas.microsoft.com/office/excel/2006/main">
          <x14:cfRule type="expression" priority="8023" stopIfTrue="1" id="{C5E2E408-728E-4637-8B8C-B3EFE645243C}">
            <xm:f>AFP$1=VLOOKUP(AFP$1,JFériés!$F$1:$F$11,1,FALSE)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AFP3</xm:sqref>
        </x14:conditionalFormatting>
        <x14:conditionalFormatting xmlns:xm="http://schemas.microsoft.com/office/excel/2006/main">
          <x14:cfRule type="expression" priority="7999" stopIfTrue="1" id="{F9D66490-056D-4261-8910-579CAE49CCA1}">
            <xm:f>AFQ$1=VLOOKUP(AFQ$1,JFériés!$F$1:$F$11,1,FALSE)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AFQ3</xm:sqref>
        </x14:conditionalFormatting>
        <x14:conditionalFormatting xmlns:xm="http://schemas.microsoft.com/office/excel/2006/main">
          <x14:cfRule type="expression" priority="7985" stopIfTrue="1" id="{A7595C16-ACB1-485E-BB3B-DE53AC1B48C8}">
            <xm:f>AFR$1=VLOOKUP(AFR$1,JFériés!$F$1:$F$11,1,FALSE)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AFR2:AFV2</xm:sqref>
        </x14:conditionalFormatting>
        <x14:conditionalFormatting xmlns:xm="http://schemas.microsoft.com/office/excel/2006/main">
          <x14:cfRule type="expression" priority="7604" stopIfTrue="1" id="{BC240568-044B-49E8-8440-46A94CABE81E}">
            <xm:f>AEV$1=VLOOKUP(AEV$1,JFériés!$F$1:$F$11,1,FALSE)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AEV2</xm:sqref>
        </x14:conditionalFormatting>
        <x14:conditionalFormatting xmlns:xm="http://schemas.microsoft.com/office/excel/2006/main">
          <x14:cfRule type="expression" priority="7572" stopIfTrue="1" id="{6E71BB4E-2C5E-4A0F-A3C5-9D506B0DCA17}">
            <xm:f>AFB$1=VLOOKUP(AFB$1,JFériés!$F$1:$F$11,1,FALSE)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AFB2:AFC2</xm:sqref>
        </x14:conditionalFormatting>
        <x14:conditionalFormatting xmlns:xm="http://schemas.microsoft.com/office/excel/2006/main">
          <x14:cfRule type="expression" priority="7508" stopIfTrue="1" id="{BA62B363-9B62-44EE-BD55-27A1BEB83FB9}">
            <xm:f>AFK$1=VLOOKUP(AFK$1,JFériés!$F$1:$F$11,1,FALSE)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AFK2</xm:sqref>
        </x14:conditionalFormatting>
        <x14:conditionalFormatting xmlns:xm="http://schemas.microsoft.com/office/excel/2006/main">
          <x14:cfRule type="expression" priority="7366" stopIfTrue="1" id="{A76DD033-9A79-4B7C-AC50-DD51470651D7}">
            <xm:f>AEU$1=VLOOKUP(AEU$1,JFériés!$F$1:$F$11,1,FALSE)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AEU2</xm:sqref>
        </x14:conditionalFormatting>
        <x14:conditionalFormatting xmlns:xm="http://schemas.microsoft.com/office/excel/2006/main">
          <x14:cfRule type="expression" priority="7352" stopIfTrue="1" id="{8CA365A1-594D-441F-89C2-F42CD7D93F1D}">
            <xm:f>AEU$1=VLOOKUP(AEU$1,JFériés!$F$1:$F$11,1,FALSE)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AEU2</xm:sqref>
        </x14:conditionalFormatting>
        <x14:conditionalFormatting xmlns:xm="http://schemas.microsoft.com/office/excel/2006/main">
          <x14:cfRule type="expression" priority="7314" stopIfTrue="1" id="{EB1AEC3F-51D6-4EF4-939B-1BCF2AF26283}">
            <xm:f>AEN$1=VLOOKUP(AEN$1,JFériés!$F$1:$F$11,1,FALSE)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AEN2</xm:sqref>
        </x14:conditionalFormatting>
        <x14:conditionalFormatting xmlns:xm="http://schemas.microsoft.com/office/excel/2006/main">
          <x14:cfRule type="expression" priority="7300" stopIfTrue="1" id="{22A80731-5761-411E-8F85-41ED2103212B}">
            <xm:f>AEM$1=VLOOKUP(AEM$1,JFériés!$F$1:$F$11,1,FALSE)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AEM2</xm:sqref>
        </x14:conditionalFormatting>
        <x14:conditionalFormatting xmlns:xm="http://schemas.microsoft.com/office/excel/2006/main">
          <x14:cfRule type="expression" priority="7220" stopIfTrue="1" id="{CA62BDD1-F20B-4406-BE08-7AFA72CA7EEA}">
            <xm:f>AFK$1=VLOOKUP(AFK$1,JFériés!$F$1:$F$11,1,FALSE)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AFK3</xm:sqref>
        </x14:conditionalFormatting>
        <x14:conditionalFormatting xmlns:xm="http://schemas.microsoft.com/office/excel/2006/main">
          <x14:cfRule type="expression" priority="7182" stopIfTrue="1" id="{649BE577-F2FC-48DB-95D1-E94E7BC8007D}">
            <xm:f>AEH$1=VLOOKUP(AEH$1,JFériés!$F$1:$F$11,1,FALSE)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AEH2</xm:sqref>
        </x14:conditionalFormatting>
        <x14:conditionalFormatting xmlns:xm="http://schemas.microsoft.com/office/excel/2006/main">
          <x14:cfRule type="expression" priority="7078" stopIfTrue="1" id="{3EF67004-6138-4008-99C2-42FD10E56650}">
            <xm:f>AEA$1=VLOOKUP(AEA$1,JFériés!$F$1:$F$11,1,FALSE)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AEA2</xm:sqref>
        </x14:conditionalFormatting>
        <x14:conditionalFormatting xmlns:xm="http://schemas.microsoft.com/office/excel/2006/main">
          <x14:cfRule type="expression" priority="7054" stopIfTrue="1" id="{9B3F51C3-943B-4BD5-AD65-94815B70A16C}">
            <xm:f>ADT$1=VLOOKUP(ADT$1,JFériés!$F$1:$F$11,1,FALSE)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ADT2</xm:sqref>
        </x14:conditionalFormatting>
        <x14:conditionalFormatting xmlns:xm="http://schemas.microsoft.com/office/excel/2006/main">
          <x14:cfRule type="expression" priority="6528" stopIfTrue="1" id="{BCE381C5-B661-4475-8A18-DB71DCEFC418}">
            <xm:f>AEL$1=VLOOKUP(AEL$1,JFériés!$F$1:$F$11,1,FALSE)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AEL3:AEM3</xm:sqref>
        </x14:conditionalFormatting>
        <x14:conditionalFormatting xmlns:xm="http://schemas.microsoft.com/office/excel/2006/main">
          <x14:cfRule type="expression" priority="6253" stopIfTrue="1" id="{C1E0A6E0-2D1A-4FA6-BB51-3EDCBF81395C}">
            <xm:f>ADW$1=VLOOKUP(ADW$1,JFériés!$F$1:$F$11,1,FALSE)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ADW2</xm:sqref>
        </x14:conditionalFormatting>
        <x14:conditionalFormatting xmlns:xm="http://schemas.microsoft.com/office/excel/2006/main">
          <x14:cfRule type="expression" priority="6239" stopIfTrue="1" id="{1E0D73F6-A45D-4ABB-B94F-2850C4C5E45C}">
            <xm:f>AED$1=VLOOKUP(AED$1,JFériés!$F$1:$F$11,1,FALSE)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AED2</xm:sqref>
        </x14:conditionalFormatting>
        <x14:conditionalFormatting xmlns:xm="http://schemas.microsoft.com/office/excel/2006/main">
          <x14:cfRule type="expression" priority="6225" stopIfTrue="1" id="{99D83C1A-C815-43A7-960F-5122AE385161}">
            <xm:f>AEJ$1=VLOOKUP(AEJ$1,JFériés!$F$1:$F$11,1,FALSE)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AEJ2</xm:sqref>
        </x14:conditionalFormatting>
        <x14:conditionalFormatting xmlns:xm="http://schemas.microsoft.com/office/excel/2006/main">
          <x14:cfRule type="expression" priority="6211" stopIfTrue="1" id="{B3D691D9-CFCC-418D-A54E-014E8839A1FB}">
            <xm:f>ADK$1=VLOOKUP(ADK$1,JFériés!$F$1:$F$11,1,FALSE)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ADK2</xm:sqref>
        </x14:conditionalFormatting>
        <x14:conditionalFormatting xmlns:xm="http://schemas.microsoft.com/office/excel/2006/main">
          <x14:cfRule type="expression" priority="5612" stopIfTrue="1" id="{278F007E-4C3F-4B84-827B-BAB8FFFC615D}">
            <xm:f>AFY$1=VLOOKUP(AFY$1,JFériés!$F$1:$F$11,1,FALSE)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AFY3:AGB3</xm:sqref>
        </x14:conditionalFormatting>
        <x14:conditionalFormatting xmlns:xm="http://schemas.microsoft.com/office/excel/2006/main">
          <x14:cfRule type="expression" priority="5555" stopIfTrue="1" id="{EEE6D00C-68C1-49C2-8438-1C1D79588E14}">
            <xm:f>AFY$1=VLOOKUP(AFY$1,JFériés!$F$1:$F$11,1,FALSE)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AFY2:AGC2</xm:sqref>
        </x14:conditionalFormatting>
        <x14:conditionalFormatting xmlns:xm="http://schemas.microsoft.com/office/excel/2006/main">
          <x14:cfRule type="expression" priority="5071" stopIfTrue="1" id="{86523A7B-C269-4E7A-AC3B-78C5501EB986}">
            <xm:f>AFX$1=VLOOKUP(AFX$1,JFériés!$F$1:$F$11,1,FALSE)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AFX2</xm:sqref>
        </x14:conditionalFormatting>
        <x14:conditionalFormatting xmlns:xm="http://schemas.microsoft.com/office/excel/2006/main">
          <x14:cfRule type="expression" priority="5069" stopIfTrue="1" id="{439EC42C-2478-4C0A-B2FD-903E26E72A14}">
            <xm:f>AFX$1=VLOOKUP(AFX$1,JFériés!$F$1:$F$11,1,FALSE)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AFX2</xm:sqref>
        </x14:conditionalFormatting>
        <x14:conditionalFormatting xmlns:xm="http://schemas.microsoft.com/office/excel/2006/main">
          <x14:cfRule type="expression" priority="5065" stopIfTrue="1" id="{782E7F8E-28B0-4A30-9E79-D9ACE1F6F3ED}">
            <xm:f>AFX$1=VLOOKUP(AFX$1,JFériés!$F$1:$F$11,1,FALSE)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AFX3</xm:sqref>
        </x14:conditionalFormatting>
        <x14:conditionalFormatting xmlns:xm="http://schemas.microsoft.com/office/excel/2006/main">
          <x14:cfRule type="expression" priority="4894" stopIfTrue="1" id="{4EB12921-5650-48DC-8DB7-691ED520CBF6}">
            <xm:f>AFW$1=VLOOKUP(AFW$1,JFériés!$F$1:$F$11,1,FALSE)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AFW2</xm:sqref>
        </x14:conditionalFormatting>
        <x14:conditionalFormatting xmlns:xm="http://schemas.microsoft.com/office/excel/2006/main">
          <x14:cfRule type="expression" priority="4893" stopIfTrue="1" id="{AD6352A3-BFC0-4EF0-8DB6-04ACE22FF64B}">
            <xm:f>AFW$1=VLOOKUP(AFW$1,JFériés!$F$1:$F$11,1,FALSE)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AFW2</xm:sqref>
        </x14:conditionalFormatting>
        <x14:conditionalFormatting xmlns:xm="http://schemas.microsoft.com/office/excel/2006/main">
          <x14:cfRule type="expression" priority="4889" stopIfTrue="1" id="{487DF495-06CE-469C-92D1-229D7416E17D}">
            <xm:f>AFW$1=VLOOKUP(AFW$1,JFériés!$F$1:$F$11,1,FALSE)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AFW3</xm:sqref>
        </x14:conditionalFormatting>
        <x14:conditionalFormatting xmlns:xm="http://schemas.microsoft.com/office/excel/2006/main">
          <x14:cfRule type="expression" priority="4690" stopIfTrue="1" id="{06584DFC-8376-4276-904D-CCE2ACDFB49A}">
            <xm:f>AGE$1=VLOOKUP(AGE$1,JFériés!$F$1:$F$11,1,FALSE)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AGE2</xm:sqref>
        </x14:conditionalFormatting>
        <x14:conditionalFormatting xmlns:xm="http://schemas.microsoft.com/office/excel/2006/main">
          <x14:cfRule type="expression" priority="4688" stopIfTrue="1" id="{C39AED09-ECCA-4F23-8476-81A728B365EE}">
            <xm:f>AGE$1=VLOOKUP(AGE$1,JFériés!$F$1:$F$11,1,FALSE)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AGE2</xm:sqref>
        </x14:conditionalFormatting>
        <x14:conditionalFormatting xmlns:xm="http://schemas.microsoft.com/office/excel/2006/main">
          <x14:cfRule type="expression" priority="4684" stopIfTrue="1" id="{32ED7ADD-D8D2-4676-A63C-BD419A1368F2}">
            <xm:f>AGE$1=VLOOKUP(AGE$1,JFériés!$F$1:$F$11,1,FALSE)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AGE3</xm:sqref>
        </x14:conditionalFormatting>
        <x14:conditionalFormatting xmlns:xm="http://schemas.microsoft.com/office/excel/2006/main">
          <x14:cfRule type="expression" priority="4513" stopIfTrue="1" id="{62728A18-AF68-4A8D-8FBA-D2E19E7D47D1}">
            <xm:f>AGD$1=VLOOKUP(AGD$1,JFériés!$F$1:$F$11,1,FALSE)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AGD2</xm:sqref>
        </x14:conditionalFormatting>
        <x14:conditionalFormatting xmlns:xm="http://schemas.microsoft.com/office/excel/2006/main">
          <x14:cfRule type="expression" priority="4512" stopIfTrue="1" id="{6A9FEDCE-363D-41A2-999C-8F4A778C2FF8}">
            <xm:f>AGD$1=VLOOKUP(AGD$1,JFériés!$F$1:$F$11,1,FALSE)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AGD2</xm:sqref>
        </x14:conditionalFormatting>
        <x14:conditionalFormatting xmlns:xm="http://schemas.microsoft.com/office/excel/2006/main">
          <x14:cfRule type="expression" priority="4508" stopIfTrue="1" id="{78FA175E-EAE5-4930-90E3-BDC27FFBCED8}">
            <xm:f>AGD$1=VLOOKUP(AGD$1,JFériés!$F$1:$F$11,1,FALSE)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AGD3</xm:sqref>
        </x14:conditionalFormatting>
        <x14:conditionalFormatting xmlns:xm="http://schemas.microsoft.com/office/excel/2006/main">
          <x14:cfRule type="expression" priority="4099" stopIfTrue="1" id="{5DDC7B86-CD79-466E-83D6-A6A4F0A42C27}">
            <xm:f>AGF$1=VLOOKUP(AGF$1,JFériés!$F$1:$F$11,1,FALSE)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AGF3:AGI3</xm:sqref>
        </x14:conditionalFormatting>
        <x14:conditionalFormatting xmlns:xm="http://schemas.microsoft.com/office/excel/2006/main">
          <x14:cfRule type="expression" priority="4042" stopIfTrue="1" id="{5FF0AA6B-1611-402D-83FD-B3FD42C7714D}">
            <xm:f>AGF$1=VLOOKUP(AGF$1,JFériés!$F$1:$F$11,1,FALSE)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AGF2:AGI2</xm:sqref>
        </x14:conditionalFormatting>
        <x14:conditionalFormatting xmlns:xm="http://schemas.microsoft.com/office/excel/2006/main">
          <x14:cfRule type="expression" priority="3707" stopIfTrue="1" id="{5658C7BE-7826-4578-8F85-BF291A6897E0}">
            <xm:f>AGJ$1=VLOOKUP(AGJ$1,JFériés!$F$1:$F$11,1,FALSE)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AGJ2</xm:sqref>
        </x14:conditionalFormatting>
        <x14:conditionalFormatting xmlns:xm="http://schemas.microsoft.com/office/excel/2006/main">
          <x14:cfRule type="expression" priority="2958" stopIfTrue="1" id="{BEFD85E3-2DD6-43CA-A859-0D235FA10151}">
            <xm:f>AGK$1=VLOOKUP(AGK$1,JFériés!$F$1:$F$11,1,FALSE)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AGK2</xm:sqref>
        </x14:conditionalFormatting>
        <x14:conditionalFormatting xmlns:xm="http://schemas.microsoft.com/office/excel/2006/main">
          <x14:cfRule type="expression" priority="2957" stopIfTrue="1" id="{A3255F65-E645-494A-8F7E-A7F11D4B18C0}">
            <xm:f>AGK$1=VLOOKUP(AGK$1,JFériés!$F$1:$F$11,1,FALSE)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AGK2</xm:sqref>
        </x14:conditionalFormatting>
        <x14:conditionalFormatting xmlns:xm="http://schemas.microsoft.com/office/excel/2006/main">
          <x14:cfRule type="expression" priority="2953" stopIfTrue="1" id="{209E3F2A-BE59-405F-B2BE-5FDEE8EDB49F}">
            <xm:f>AGK$1=VLOOKUP(AGK$1,JFériés!$F$1:$F$11,1,FALSE)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AGK3</xm:sqref>
        </x14:conditionalFormatting>
        <x14:conditionalFormatting xmlns:xm="http://schemas.microsoft.com/office/excel/2006/main">
          <x14:cfRule type="expression" priority="2544" stopIfTrue="1" id="{B28869EC-7329-42F5-8771-ABA77AEDBE97}">
            <xm:f>AGM$1=VLOOKUP(AGM$1,JFériés!$F$1:$F$11,1,FALSE)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AGM3:AGQ3</xm:sqref>
        </x14:conditionalFormatting>
        <x14:conditionalFormatting xmlns:xm="http://schemas.microsoft.com/office/excel/2006/main">
          <x14:cfRule type="expression" priority="2487" stopIfTrue="1" id="{6F6D532F-71F7-43AF-A189-C5ADB08A73EF}">
            <xm:f>AGM$1=VLOOKUP(AGM$1,JFériés!$F$1:$F$11,1,FALSE)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AGM2:AGQ2</xm:sqref>
        </x14:conditionalFormatting>
        <x14:conditionalFormatting xmlns:xm="http://schemas.microsoft.com/office/excel/2006/main">
          <x14:cfRule type="expression" priority="2003" stopIfTrue="1" id="{FC2D7B71-2663-415A-A274-50A764D0A1AE}">
            <xm:f>AGS$1=VLOOKUP(AGS$1,JFériés!$F$1:$F$11,1,FALSE)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AGS2</xm:sqref>
        </x14:conditionalFormatting>
        <x14:conditionalFormatting xmlns:xm="http://schemas.microsoft.com/office/excel/2006/main">
          <x14:cfRule type="expression" priority="2001" stopIfTrue="1" id="{A4A5C794-5305-48A2-A50D-FAB84CB2550D}">
            <xm:f>AGS$1=VLOOKUP(AGS$1,JFériés!$F$1:$F$11,1,FALSE)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AGS2</xm:sqref>
        </x14:conditionalFormatting>
        <x14:conditionalFormatting xmlns:xm="http://schemas.microsoft.com/office/excel/2006/main">
          <x14:cfRule type="expression" priority="1997" stopIfTrue="1" id="{5A77E8B1-7A9D-4B64-A5EF-152CE06418AD}">
            <xm:f>AGS$1=VLOOKUP(AGS$1,JFériés!$F$1:$F$11,1,FALSE)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AGS3</xm:sqref>
        </x14:conditionalFormatting>
        <x14:conditionalFormatting xmlns:xm="http://schemas.microsoft.com/office/excel/2006/main">
          <x14:cfRule type="expression" priority="1826" stopIfTrue="1" id="{B6249220-E123-46A4-9308-E712D4BB53DB}">
            <xm:f>AGR$1=VLOOKUP(AGR$1,JFériés!$F$1:$F$11,1,FALSE)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AGR2</xm:sqref>
        </x14:conditionalFormatting>
        <x14:conditionalFormatting xmlns:xm="http://schemas.microsoft.com/office/excel/2006/main">
          <x14:cfRule type="expression" priority="1825" stopIfTrue="1" id="{2AA07A2A-9331-4FBD-BF9A-7BA27521056C}">
            <xm:f>AGR$1=VLOOKUP(AGR$1,JFériés!$F$1:$F$11,1,FALSE)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AGR2</xm:sqref>
        </x14:conditionalFormatting>
        <x14:conditionalFormatting xmlns:xm="http://schemas.microsoft.com/office/excel/2006/main">
          <x14:cfRule type="expression" priority="1821" stopIfTrue="1" id="{2B4716A8-03AB-40A2-9023-D74D272EA6D0}">
            <xm:f>AGR$1=VLOOKUP(AGR$1,JFériés!$F$1:$F$11,1,FALSE)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AGR3</xm:sqref>
        </x14:conditionalFormatting>
        <x14:conditionalFormatting xmlns:xm="http://schemas.microsoft.com/office/excel/2006/main">
          <x14:cfRule type="expression" priority="1412" stopIfTrue="1" id="{A86169BC-6AD2-457F-BE50-32682B1764BA}">
            <xm:f>AGT$1=VLOOKUP(AGT$1,JFériés!$F$1:$F$11,1,FALSE)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AGT3:AGV3 AGX3</xm:sqref>
        </x14:conditionalFormatting>
        <x14:conditionalFormatting xmlns:xm="http://schemas.microsoft.com/office/excel/2006/main">
          <x14:cfRule type="expression" priority="1355" stopIfTrue="1" id="{B3DFFEF3-903E-4A13-84DE-84E6717A1A2D}">
            <xm:f>AGT$1=VLOOKUP(AGT$1,JFériés!$F$1:$F$11,1,FALSE)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AGT2:AGV2 AGX2</xm:sqref>
        </x14:conditionalFormatting>
        <x14:conditionalFormatting xmlns:xm="http://schemas.microsoft.com/office/excel/2006/main">
          <x14:cfRule type="expression" priority="871" stopIfTrue="1" id="{39BE4B30-4AFF-4ABB-A33F-537645A1A30E}">
            <xm:f>AGZ$1=VLOOKUP(AGZ$1,JFériés!$F$1:$F$11,1,FALSE)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AGZ2</xm:sqref>
        </x14:conditionalFormatting>
        <x14:conditionalFormatting xmlns:xm="http://schemas.microsoft.com/office/excel/2006/main">
          <x14:cfRule type="expression" priority="869" stopIfTrue="1" id="{245712A7-8C25-4A56-9FB0-F988357E77AB}">
            <xm:f>AGZ$1=VLOOKUP(AGZ$1,JFériés!$F$1:$F$11,1,FALSE)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AGZ2</xm:sqref>
        </x14:conditionalFormatting>
        <x14:conditionalFormatting xmlns:xm="http://schemas.microsoft.com/office/excel/2006/main">
          <x14:cfRule type="expression" priority="865" stopIfTrue="1" id="{8C53E449-8796-47FB-8C8D-F5AB3B73C01E}">
            <xm:f>AGZ$1=VLOOKUP(AGZ$1,JFériés!$F$1:$F$11,1,FALSE)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AGZ3</xm:sqref>
        </x14:conditionalFormatting>
        <x14:conditionalFormatting xmlns:xm="http://schemas.microsoft.com/office/excel/2006/main">
          <x14:cfRule type="expression" priority="694" stopIfTrue="1" id="{36535D60-B8E8-4877-B276-595D7F676F1C}">
            <xm:f>AGY$1=VLOOKUP(AGY$1,JFériés!$F$1:$F$11,1,FALSE)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AGY2</xm:sqref>
        </x14:conditionalFormatting>
        <x14:conditionalFormatting xmlns:xm="http://schemas.microsoft.com/office/excel/2006/main">
          <x14:cfRule type="expression" priority="693" stopIfTrue="1" id="{61BF7BFA-B96C-4E1C-B83F-482D7C71993E}">
            <xm:f>AGY$1=VLOOKUP(AGY$1,JFériés!$F$1:$F$11,1,FALSE)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AGY2</xm:sqref>
        </x14:conditionalFormatting>
        <x14:conditionalFormatting xmlns:xm="http://schemas.microsoft.com/office/excel/2006/main">
          <x14:cfRule type="expression" priority="689" stopIfTrue="1" id="{EC5C6340-EEB9-43CF-9FC9-F17479FF2132}">
            <xm:f>AGY$1=VLOOKUP(AGY$1,JFériés!$F$1:$F$11,1,FALSE)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AGY3</xm:sqref>
        </x14:conditionalFormatting>
        <x14:conditionalFormatting xmlns:xm="http://schemas.microsoft.com/office/excel/2006/main">
          <x14:cfRule type="expression" priority="639" stopIfTrue="1" id="{6006D24D-C804-42EE-947C-7E65BDD1B7B0}">
            <xm:f>AGW$1=VLOOKUP(AGW$1,JFériés!$F$1:$F$11,1,FALSE)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AGW2</xm:sqref>
        </x14:conditionalFormatting>
        <x14:conditionalFormatting xmlns:xm="http://schemas.microsoft.com/office/excel/2006/main">
          <x14:cfRule type="expression" priority="583" stopIfTrue="1" id="{4505BDD3-5EBE-48AE-8DD3-C13B2604F5BF}">
            <xm:f>AEW$1=VLOOKUP(AEW$1,JFériés!$F$1:$F$11,1,FALSE)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AEW2</xm:sqref>
        </x14:conditionalFormatting>
        <x14:conditionalFormatting xmlns:xm="http://schemas.microsoft.com/office/excel/2006/main">
          <x14:cfRule type="expression" priority="569" stopIfTrue="1" id="{6A56B550-671C-4D16-B8CA-A301D3F2102F}">
            <xm:f>AET$1=VLOOKUP(AET$1,JFériés!$F$1:$F$11,1,FALSE)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AET2</xm:sqref>
        </x14:conditionalFormatting>
        <x14:conditionalFormatting xmlns:xm="http://schemas.microsoft.com/office/excel/2006/main">
          <x14:cfRule type="expression" priority="545" stopIfTrue="1" id="{6049B8B1-7671-46C3-8565-B0130DAC5F3B}">
            <xm:f>AGL$1=VLOOKUP(AGL$1,JFériés!$F$1:$F$11,1,FALSE)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AGL2</xm:sqref>
        </x14:conditionalFormatting>
        <x14:conditionalFormatting xmlns:xm="http://schemas.microsoft.com/office/excel/2006/main">
          <x14:cfRule type="expression" priority="508" stopIfTrue="1" id="{303CF851-1DA9-40B4-BECC-F986F7E48863}">
            <xm:f>AGL$1=VLOOKUP(AGL$1,JFériés!$F$1:$F$11,1,FALSE)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AGL3</xm:sqref>
        </x14:conditionalFormatting>
        <x14:conditionalFormatting xmlns:xm="http://schemas.microsoft.com/office/excel/2006/main">
          <x14:cfRule type="expression" priority="507" stopIfTrue="1" id="{BAB70810-4891-4612-B8B4-FAE0E70B133C}">
            <xm:f>AGL$1=VLOOKUP(AGL$1,JFériés!$F$1:$F$11,1,FALSE)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AGL3</xm:sqref>
        </x14:conditionalFormatting>
        <x14:conditionalFormatting xmlns:xm="http://schemas.microsoft.com/office/excel/2006/main">
          <x14:cfRule type="expression" priority="337" stopIfTrue="1" id="{21215AA9-0591-4DE0-91C9-901A2A1D4DC3}">
            <xm:f>AHA$1=VLOOKUP(AHA$1,JFériés!$F$1:$F$11,1,FALSE)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AHA2</xm:sqref>
        </x14:conditionalFormatting>
        <x14:conditionalFormatting xmlns:xm="http://schemas.microsoft.com/office/excel/2006/main">
          <x14:cfRule type="expression" priority="239" stopIfTrue="1" id="{DC3A9DD2-917A-41BD-8E80-2041587BABD4}">
            <xm:f>AFH$1=VLOOKUP(AFH$1,JFériés!$F$1:$F$11,1,FALSE)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AFH2</xm:sqref>
        </x14:conditionalFormatting>
        <x14:conditionalFormatting xmlns:xm="http://schemas.microsoft.com/office/excel/2006/main">
          <x14:cfRule type="expression" priority="225" stopIfTrue="1" id="{A15037AE-0082-4BFD-80E1-E33A62EE655A}">
            <xm:f>AFA$1=VLOOKUP(AFA$1,JFériés!$F$1:$F$11,1,FALSE)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AFA2</xm:sqref>
        </x14:conditionalFormatting>
        <x14:conditionalFormatting xmlns:xm="http://schemas.microsoft.com/office/excel/2006/main">
          <x14:cfRule type="expression" priority="211" stopIfTrue="1" id="{0AAF766F-28E0-4017-82CD-372690E07248}">
            <xm:f>AEP$1=VLOOKUP(AEP$1,JFériés!$F$1:$F$11,1,FALSE)</xm:f>
            <x14:dxf>
              <font>
                <color theme="0"/>
              </font>
              <fill>
                <patternFill>
                  <bgColor theme="4" tint="0.59996337778862885"/>
                </patternFill>
              </fill>
            </x14:dxf>
          </x14:cfRule>
          <xm:sqref>AEP2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FA6168-879A-524D-8FC0-66017ED07802}">
  <sheetPr codeName="Feuille7">
    <tabColor rgb="FF00FFFF"/>
  </sheetPr>
  <dimension ref="A1:BV75"/>
  <sheetViews>
    <sheetView zoomScale="50" zoomScaleNormal="50" zoomScaleSheetLayoutView="40" zoomScalePageLayoutView="80" workbookViewId="0">
      <selection activeCell="B2" sqref="B2"/>
    </sheetView>
  </sheetViews>
  <sheetFormatPr baseColWidth="10" defaultRowHeight="16"/>
  <cols>
    <col min="1" max="1" width="14.6640625" bestFit="1" customWidth="1"/>
    <col min="2" max="2" width="23.33203125" bestFit="1" customWidth="1"/>
    <col min="3" max="33" width="4.6640625" customWidth="1"/>
    <col min="34" max="34" width="12.83203125" bestFit="1" customWidth="1"/>
    <col min="35" max="37" width="5" customWidth="1"/>
    <col min="38" max="38" width="4.6640625" customWidth="1"/>
    <col min="39" max="39" width="6" customWidth="1"/>
    <col min="40" max="40" width="7.33203125" customWidth="1"/>
    <col min="41" max="50" width="13.83203125" customWidth="1"/>
    <col min="51" max="52" width="10.83203125" customWidth="1"/>
    <col min="53" max="53" width="44.83203125" bestFit="1" customWidth="1"/>
    <col min="54" max="57" width="13.83203125" customWidth="1"/>
    <col min="58" max="58" width="43.5" bestFit="1" customWidth="1"/>
    <col min="59" max="59" width="14.1640625" bestFit="1" customWidth="1"/>
  </cols>
  <sheetData>
    <row r="1" spans="1:72">
      <c r="A1" s="41" t="s">
        <v>110</v>
      </c>
      <c r="B1" s="41">
        <v>2020</v>
      </c>
      <c r="AO1" t="s">
        <v>111</v>
      </c>
      <c r="BC1" t="s">
        <v>112</v>
      </c>
    </row>
    <row r="2" spans="1:72" ht="19">
      <c r="A2" s="41" t="s">
        <v>113</v>
      </c>
      <c r="B2" s="71" t="s">
        <v>215</v>
      </c>
      <c r="AO2" t="s">
        <v>114</v>
      </c>
      <c r="BF2" t="s">
        <v>115</v>
      </c>
    </row>
    <row r="3" spans="1:72" ht="19">
      <c r="A3" s="41" t="s">
        <v>116</v>
      </c>
      <c r="B3" s="71" t="str">
        <f>INDEX(Pointage!$1:$1048576,MATCH(B2,Pointage!$D:$D,0),1)</f>
        <v>N0123300</v>
      </c>
      <c r="AO3" t="s">
        <v>117</v>
      </c>
      <c r="AS3" t="s">
        <v>118</v>
      </c>
    </row>
    <row r="4" spans="1:72">
      <c r="A4" s="41" t="s">
        <v>119</v>
      </c>
      <c r="B4" s="41" t="str">
        <f>VLOOKUP(B2,[1]LISTE_AGENTS!$D:$J,5,FALSE)</f>
        <v>NHA-32</v>
      </c>
      <c r="AO4" t="s">
        <v>120</v>
      </c>
    </row>
    <row r="5" spans="1:72">
      <c r="A5" s="41" t="s">
        <v>121</v>
      </c>
      <c r="B5" s="41" t="str">
        <f>VLOOKUP(B2,[1]LISTE_AGENTS!$D:$K,8,FALSE)</f>
        <v>Oui</v>
      </c>
    </row>
    <row r="6" spans="1:72">
      <c r="A6" s="72">
        <v>1</v>
      </c>
      <c r="B6" s="41" t="str">
        <f>VLOOKUP(B2,[1]LISTE_AGENTS!$D:$J,7,FALSE)</f>
        <v>Oui</v>
      </c>
    </row>
    <row r="7" spans="1:72" ht="17" thickBot="1"/>
    <row r="8" spans="1:72" ht="28" customHeight="1" thickTop="1">
      <c r="C8" s="73"/>
      <c r="D8" s="74"/>
      <c r="E8" s="74"/>
      <c r="F8" s="74"/>
      <c r="G8" s="74"/>
      <c r="H8" s="74"/>
      <c r="I8" s="74"/>
      <c r="J8" s="268" t="s">
        <v>122</v>
      </c>
      <c r="K8" s="268"/>
      <c r="L8" s="268"/>
      <c r="M8" s="268"/>
      <c r="N8" s="268"/>
      <c r="O8" s="268"/>
      <c r="P8" s="268"/>
      <c r="Q8" s="268"/>
      <c r="R8" s="268"/>
      <c r="S8" s="268"/>
      <c r="T8" s="268"/>
      <c r="U8" s="268"/>
      <c r="V8" s="268"/>
      <c r="W8" s="268"/>
      <c r="X8" s="268"/>
      <c r="Y8" s="268"/>
      <c r="Z8" s="268"/>
      <c r="AA8" s="268"/>
      <c r="AB8" s="268"/>
      <c r="AC8" s="268"/>
      <c r="AD8" s="268"/>
      <c r="AE8" s="268"/>
      <c r="AF8" s="268"/>
      <c r="AG8" s="268"/>
      <c r="AH8" s="268"/>
      <c r="AI8" s="75"/>
      <c r="AJ8" s="75"/>
      <c r="AK8" s="75"/>
      <c r="AL8" s="74"/>
      <c r="AM8" s="74"/>
      <c r="AN8" s="74"/>
      <c r="AO8" s="76"/>
      <c r="AP8" s="270" t="s">
        <v>123</v>
      </c>
      <c r="AQ8" s="271"/>
      <c r="AR8" s="271"/>
      <c r="AS8" s="271"/>
      <c r="AT8" s="271"/>
      <c r="AU8" s="271"/>
      <c r="AV8" s="271"/>
      <c r="AW8" s="271"/>
      <c r="AX8" s="272"/>
      <c r="BK8" s="276" t="str">
        <f>AP8</f>
        <v>Demande de Congés</v>
      </c>
      <c r="BL8" s="277"/>
      <c r="BM8" s="277"/>
      <c r="BN8" s="277"/>
      <c r="BO8" s="277"/>
      <c r="BP8" s="277"/>
      <c r="BQ8" s="277"/>
      <c r="BR8" s="277"/>
      <c r="BS8" s="277"/>
      <c r="BT8" s="278"/>
    </row>
    <row r="9" spans="1:72" ht="34" customHeight="1" thickBot="1">
      <c r="C9" s="77"/>
      <c r="D9" s="78"/>
      <c r="E9" s="78"/>
      <c r="F9" s="78"/>
      <c r="G9" s="78"/>
      <c r="H9" s="78"/>
      <c r="I9" s="78"/>
      <c r="J9" s="269"/>
      <c r="K9" s="269"/>
      <c r="L9" s="269"/>
      <c r="M9" s="269"/>
      <c r="N9" s="269"/>
      <c r="O9" s="269"/>
      <c r="P9" s="269"/>
      <c r="Q9" s="269"/>
      <c r="R9" s="269"/>
      <c r="S9" s="269"/>
      <c r="T9" s="269"/>
      <c r="U9" s="269"/>
      <c r="V9" s="269"/>
      <c r="W9" s="269"/>
      <c r="X9" s="269"/>
      <c r="Y9" s="269"/>
      <c r="Z9" s="269"/>
      <c r="AA9" s="269"/>
      <c r="AB9" s="269"/>
      <c r="AC9" s="269"/>
      <c r="AD9" s="269"/>
      <c r="AE9" s="269"/>
      <c r="AF9" s="269"/>
      <c r="AG9" s="269"/>
      <c r="AH9" s="269"/>
      <c r="AI9" s="79"/>
      <c r="AJ9" s="79"/>
      <c r="AK9" s="79"/>
      <c r="AL9" s="78"/>
      <c r="AM9" s="78"/>
      <c r="AN9" s="78"/>
      <c r="AO9" s="80"/>
      <c r="AP9" s="273"/>
      <c r="AQ9" s="274"/>
      <c r="AR9" s="274"/>
      <c r="AS9" s="274"/>
      <c r="AT9" s="274"/>
      <c r="AU9" s="274"/>
      <c r="AV9" s="274"/>
      <c r="AW9" s="274"/>
      <c r="AX9" s="275"/>
      <c r="BK9" s="279"/>
      <c r="BL9" s="280"/>
      <c r="BM9" s="280"/>
      <c r="BN9" s="280"/>
      <c r="BO9" s="280"/>
      <c r="BP9" s="280"/>
      <c r="BQ9" s="280"/>
      <c r="BR9" s="280"/>
      <c r="BS9" s="280"/>
      <c r="BT9" s="281"/>
    </row>
    <row r="10" spans="1:72" ht="18" customHeight="1" thickTop="1">
      <c r="C10" s="282" t="s">
        <v>124</v>
      </c>
      <c r="D10" s="283"/>
      <c r="E10" s="283"/>
      <c r="F10" s="283"/>
      <c r="G10" s="283"/>
      <c r="H10" s="283"/>
      <c r="I10" s="283"/>
      <c r="J10" s="283"/>
      <c r="K10" s="283"/>
      <c r="L10" s="283"/>
      <c r="M10" s="283"/>
      <c r="N10" s="283"/>
      <c r="O10" s="283"/>
      <c r="P10" s="283"/>
      <c r="Q10" s="283"/>
      <c r="R10" s="283"/>
      <c r="S10" s="283"/>
      <c r="T10" s="283"/>
      <c r="U10" s="283"/>
      <c r="V10" s="283"/>
      <c r="W10" s="283"/>
      <c r="X10" s="283"/>
      <c r="Y10" s="283"/>
      <c r="Z10" s="283"/>
      <c r="AA10" s="283"/>
      <c r="AB10" s="283"/>
      <c r="AC10" s="283"/>
      <c r="AD10" s="283"/>
      <c r="AE10" s="283"/>
      <c r="AF10" s="283"/>
      <c r="AG10" s="283"/>
      <c r="AH10" s="283"/>
      <c r="AI10" s="81"/>
      <c r="AJ10" s="81"/>
      <c r="AK10" s="81"/>
      <c r="AL10" s="82"/>
      <c r="AM10" s="82"/>
      <c r="AN10" s="82" t="s">
        <v>97</v>
      </c>
      <c r="AO10" s="83">
        <f>INDEX([1]LISTE_AGENTS!$A:$R,MATCH($B$3,[1]LISTE_AGENTS!$A:$A,0),MATCH($AN$10,[1]LISTE_AGENTS!$1:$1,0))</f>
        <v>10.5</v>
      </c>
      <c r="AP10" s="284" t="s">
        <v>125</v>
      </c>
      <c r="AQ10" s="285"/>
      <c r="AR10" s="285"/>
      <c r="AS10" s="285"/>
      <c r="AT10" s="286"/>
      <c r="AU10" s="293" t="s">
        <v>126</v>
      </c>
      <c r="AV10" s="294"/>
      <c r="AW10" s="294"/>
      <c r="AX10" s="295"/>
      <c r="BK10" s="302" t="s">
        <v>127</v>
      </c>
      <c r="BL10" s="304" t="s">
        <v>128</v>
      </c>
      <c r="BM10" s="306" t="s">
        <v>129</v>
      </c>
      <c r="BN10" s="307"/>
      <c r="BO10" s="310" t="s">
        <v>130</v>
      </c>
      <c r="BP10" s="253" t="s">
        <v>131</v>
      </c>
      <c r="BQ10" s="254"/>
      <c r="BR10" s="255"/>
      <c r="BS10" s="259" t="s">
        <v>132</v>
      </c>
      <c r="BT10" s="259" t="s">
        <v>133</v>
      </c>
    </row>
    <row r="11" spans="1:72" ht="17" customHeight="1" thickBot="1">
      <c r="C11" s="261" t="s">
        <v>134</v>
      </c>
      <c r="D11" s="262"/>
      <c r="E11" s="262"/>
      <c r="F11" s="262"/>
      <c r="G11" s="262"/>
      <c r="H11" s="262"/>
      <c r="I11" s="262"/>
      <c r="J11" s="262"/>
      <c r="K11" s="262"/>
      <c r="L11" s="262"/>
      <c r="M11" s="262"/>
      <c r="N11" s="262"/>
      <c r="O11" s="262"/>
      <c r="P11" s="262"/>
      <c r="Q11" s="262"/>
      <c r="R11" s="262"/>
      <c r="S11" s="262"/>
      <c r="T11" s="262"/>
      <c r="U11" s="262"/>
      <c r="V11" s="262"/>
      <c r="W11" s="262"/>
      <c r="X11" s="262"/>
      <c r="Y11" s="262"/>
      <c r="Z11" s="262"/>
      <c r="AA11" s="262"/>
      <c r="AB11" s="262"/>
      <c r="AC11" s="262"/>
      <c r="AD11" s="262"/>
      <c r="AE11" s="262"/>
      <c r="AF11" s="262"/>
      <c r="AG11" s="262"/>
      <c r="AH11" s="262"/>
      <c r="AI11" s="84"/>
      <c r="AJ11" s="84"/>
      <c r="AK11" s="84"/>
      <c r="AL11" s="85"/>
      <c r="AM11" s="85"/>
      <c r="AN11" s="85"/>
      <c r="AO11" s="86"/>
      <c r="AP11" s="287"/>
      <c r="AQ11" s="288"/>
      <c r="AR11" s="288"/>
      <c r="AS11" s="288"/>
      <c r="AT11" s="289"/>
      <c r="AU11" s="296"/>
      <c r="AV11" s="297"/>
      <c r="AW11" s="297"/>
      <c r="AX11" s="298"/>
      <c r="BK11" s="303"/>
      <c r="BL11" s="305"/>
      <c r="BM11" s="308"/>
      <c r="BN11" s="309"/>
      <c r="BO11" s="311"/>
      <c r="BP11" s="256"/>
      <c r="BQ11" s="257"/>
      <c r="BR11" s="258"/>
      <c r="BS11" s="260" t="s">
        <v>135</v>
      </c>
      <c r="BT11" s="260" t="s">
        <v>136</v>
      </c>
    </row>
    <row r="12" spans="1:72" ht="18" thickTop="1" thickBot="1">
      <c r="B12" s="53"/>
      <c r="C12" s="263" t="s">
        <v>137</v>
      </c>
      <c r="D12" s="264"/>
      <c r="E12" s="264"/>
      <c r="F12" s="264"/>
      <c r="G12" s="264"/>
      <c r="H12" s="264"/>
      <c r="I12" s="264"/>
      <c r="J12" s="264"/>
      <c r="K12" s="264"/>
      <c r="L12" s="264"/>
      <c r="M12" s="264"/>
      <c r="N12" s="264"/>
      <c r="O12" s="264"/>
      <c r="P12" s="264"/>
      <c r="Q12" s="264"/>
      <c r="R12" s="264"/>
      <c r="S12" s="264"/>
      <c r="T12" s="264"/>
      <c r="U12" s="264"/>
      <c r="V12" s="264"/>
      <c r="W12" s="264"/>
      <c r="X12" s="264"/>
      <c r="Y12" s="264"/>
      <c r="Z12" s="264"/>
      <c r="AA12" s="264"/>
      <c r="AB12" s="264"/>
      <c r="AC12" s="264"/>
      <c r="AD12" s="264"/>
      <c r="AE12" s="264"/>
      <c r="AF12" s="264"/>
      <c r="AG12" s="264"/>
      <c r="AH12" s="264"/>
      <c r="AI12" s="87"/>
      <c r="AJ12" s="87"/>
      <c r="AK12" s="87"/>
      <c r="AL12" s="88"/>
      <c r="AM12" s="88"/>
      <c r="AN12" s="88"/>
      <c r="AO12" s="89">
        <f>AO10</f>
        <v>10.5</v>
      </c>
      <c r="AP12" s="290"/>
      <c r="AQ12" s="291"/>
      <c r="AR12" s="291"/>
      <c r="AS12" s="291"/>
      <c r="AT12" s="292"/>
      <c r="AU12" s="299"/>
      <c r="AV12" s="300"/>
      <c r="AW12" s="300"/>
      <c r="AX12" s="301"/>
      <c r="BJ12" s="90" t="s">
        <v>138</v>
      </c>
      <c r="BK12" s="91"/>
      <c r="BL12" s="92">
        <f>BM12-BO12</f>
        <v>0</v>
      </c>
      <c r="BM12" s="93"/>
      <c r="BN12" s="93"/>
      <c r="BO12" s="94"/>
      <c r="BP12" s="265"/>
      <c r="BQ12" s="266"/>
      <c r="BR12" s="267"/>
      <c r="BS12" s="95"/>
      <c r="BT12" s="95"/>
    </row>
    <row r="13" spans="1:72" ht="18" customHeight="1" thickBot="1">
      <c r="C13" s="312" t="s">
        <v>139</v>
      </c>
      <c r="D13" s="313"/>
      <c r="E13" s="313"/>
      <c r="F13" s="313"/>
      <c r="G13" s="313"/>
      <c r="H13" s="313"/>
      <c r="I13" s="313"/>
      <c r="J13" s="313"/>
      <c r="K13" s="313"/>
      <c r="L13" s="313"/>
      <c r="M13" s="313"/>
      <c r="N13" s="313"/>
      <c r="O13" s="313"/>
      <c r="P13" s="313"/>
      <c r="Q13" s="313"/>
      <c r="R13" s="313"/>
      <c r="S13" s="313"/>
      <c r="T13" s="313"/>
      <c r="U13" s="313"/>
      <c r="V13" s="313"/>
      <c r="W13" s="313"/>
      <c r="X13" s="313"/>
      <c r="Y13" s="313"/>
      <c r="Z13" s="313"/>
      <c r="AA13" s="313"/>
      <c r="AB13" s="313"/>
      <c r="AC13" s="313"/>
      <c r="AD13" s="313"/>
      <c r="AE13" s="313"/>
      <c r="AF13" s="313"/>
      <c r="AG13" s="313"/>
      <c r="AH13" s="313"/>
      <c r="AI13" s="313"/>
      <c r="AJ13" s="313"/>
      <c r="AK13" s="313"/>
      <c r="AL13" s="313"/>
      <c r="AM13" s="96"/>
      <c r="AN13" s="96"/>
      <c r="AO13" s="97">
        <f>IF(AND($B$5="Oui",$B$6="Oui"),25,IF(AND($B$5="Oui",$B$6="Non"),(AN40+AN41+AN42+AN43+AN44+AN45+AN46+AN47+AN48+AN49+AN50+AN51),IF(AND($B$5="Non",$B$6="Oui"),(AM40+AM41+AM42+AM43+AM44+AM45+AM46+AM47+AM48+AM49+AM50+AM51),"")))</f>
        <v>25</v>
      </c>
      <c r="AP13" s="314" t="str">
        <f>B2</f>
        <v>Dupont Nicolas</v>
      </c>
      <c r="AQ13" s="315"/>
      <c r="AR13" s="315"/>
      <c r="AS13" s="315"/>
      <c r="AT13" s="315"/>
      <c r="AU13" s="315"/>
      <c r="AV13" s="315"/>
      <c r="AW13" s="315"/>
      <c r="AX13" s="315"/>
      <c r="BJ13" s="90" t="s">
        <v>140</v>
      </c>
      <c r="BK13" s="98"/>
      <c r="BL13" s="99">
        <f>BL12+BM13-BO13</f>
        <v>0</v>
      </c>
      <c r="BM13" s="318"/>
      <c r="BN13" s="319"/>
      <c r="BO13" s="100"/>
      <c r="BP13" s="320"/>
      <c r="BQ13" s="321"/>
      <c r="BR13" s="322"/>
      <c r="BS13" s="101"/>
      <c r="BT13" s="101"/>
    </row>
    <row r="14" spans="1:72" ht="21" customHeight="1" thickBot="1">
      <c r="C14" s="312" t="s">
        <v>141</v>
      </c>
      <c r="D14" s="313"/>
      <c r="E14" s="313"/>
      <c r="F14" s="313"/>
      <c r="G14" s="313"/>
      <c r="H14" s="313"/>
      <c r="I14" s="313"/>
      <c r="J14" s="313"/>
      <c r="K14" s="313"/>
      <c r="L14" s="313"/>
      <c r="M14" s="313"/>
      <c r="N14" s="313"/>
      <c r="O14" s="313"/>
      <c r="P14" s="313"/>
      <c r="Q14" s="313"/>
      <c r="R14" s="313"/>
      <c r="S14" s="313"/>
      <c r="T14" s="313"/>
      <c r="U14" s="313"/>
      <c r="V14" s="313"/>
      <c r="W14" s="313"/>
      <c r="X14" s="313"/>
      <c r="Y14" s="313"/>
      <c r="Z14" s="313"/>
      <c r="AA14" s="313"/>
      <c r="AB14" s="313"/>
      <c r="AC14" s="313"/>
      <c r="AD14" s="313"/>
      <c r="AE14" s="313"/>
      <c r="AF14" s="313"/>
      <c r="AG14" s="313"/>
      <c r="AH14" s="313"/>
      <c r="AI14" s="313"/>
      <c r="AJ14" s="313"/>
      <c r="AK14" s="313"/>
      <c r="AL14" s="313"/>
      <c r="AM14" s="96"/>
      <c r="AN14" s="96" t="s">
        <v>142</v>
      </c>
      <c r="AO14" s="102">
        <f>INDEX([1]LISTE_AGENTS!$A:$S,MATCH($B$3,[1]LISTE_AGENTS!$A:$A,0),MATCH($AN$14,[1]LISTE_AGENTS!$1:$1,0))</f>
        <v>3</v>
      </c>
      <c r="AP14" s="316"/>
      <c r="AQ14" s="317"/>
      <c r="AR14" s="317"/>
      <c r="AS14" s="317"/>
      <c r="AT14" s="317"/>
      <c r="AU14" s="317"/>
      <c r="AV14" s="317"/>
      <c r="AW14" s="317"/>
      <c r="AX14" s="317"/>
      <c r="BA14" s="323"/>
      <c r="BB14" s="324"/>
      <c r="BC14" s="327" t="str">
        <f>B2</f>
        <v>Dupont Nicolas</v>
      </c>
      <c r="BD14" s="328"/>
      <c r="BE14" s="328"/>
      <c r="BF14" s="328"/>
      <c r="BG14" s="329"/>
      <c r="BJ14" s="90" t="s">
        <v>143</v>
      </c>
      <c r="BK14" s="98"/>
      <c r="BL14" s="99">
        <f t="shared" ref="BL14:BL22" si="0">BL13+BM14-BO14</f>
        <v>0</v>
      </c>
      <c r="BM14" s="318"/>
      <c r="BN14" s="319"/>
      <c r="BO14" s="103"/>
      <c r="BP14" s="320"/>
      <c r="BQ14" s="321"/>
      <c r="BR14" s="322"/>
      <c r="BS14" s="104"/>
      <c r="BT14" s="104"/>
    </row>
    <row r="15" spans="1:72" ht="20" customHeight="1" thickBot="1">
      <c r="C15" s="312" t="s">
        <v>144</v>
      </c>
      <c r="D15" s="313"/>
      <c r="E15" s="313"/>
      <c r="F15" s="313"/>
      <c r="G15" s="313"/>
      <c r="H15" s="313"/>
      <c r="I15" s="313"/>
      <c r="J15" s="313"/>
      <c r="K15" s="313"/>
      <c r="L15" s="313"/>
      <c r="M15" s="313"/>
      <c r="N15" s="313"/>
      <c r="O15" s="313"/>
      <c r="P15" s="313"/>
      <c r="Q15" s="313"/>
      <c r="R15" s="313"/>
      <c r="S15" s="313"/>
      <c r="T15" s="313"/>
      <c r="U15" s="313"/>
      <c r="V15" s="313"/>
      <c r="W15" s="313"/>
      <c r="X15" s="313"/>
      <c r="Y15" s="313"/>
      <c r="Z15" s="313"/>
      <c r="AA15" s="313"/>
      <c r="AB15" s="313"/>
      <c r="AC15" s="313"/>
      <c r="AD15" s="313"/>
      <c r="AE15" s="313"/>
      <c r="AF15" s="313"/>
      <c r="AG15" s="313"/>
      <c r="AH15" s="313"/>
      <c r="AI15" s="313"/>
      <c r="AJ15" s="313"/>
      <c r="AK15" s="313"/>
      <c r="AL15" s="330"/>
      <c r="AM15" s="96"/>
      <c r="AN15" s="96"/>
      <c r="AO15" s="97">
        <f>AO13+AO14</f>
        <v>28</v>
      </c>
      <c r="AP15" s="316"/>
      <c r="AQ15" s="317"/>
      <c r="AR15" s="317"/>
      <c r="AS15" s="317"/>
      <c r="AT15" s="317"/>
      <c r="AU15" s="317"/>
      <c r="AV15" s="317"/>
      <c r="AW15" s="317"/>
      <c r="AX15" s="317"/>
      <c r="BA15" s="325"/>
      <c r="BB15" s="326"/>
      <c r="BC15" s="331" t="str">
        <f>B4</f>
        <v>NHA-32</v>
      </c>
      <c r="BD15" s="332"/>
      <c r="BE15" s="332"/>
      <c r="BF15" s="332"/>
      <c r="BG15" s="333"/>
      <c r="BJ15" s="90" t="s">
        <v>145</v>
      </c>
      <c r="BK15" s="98"/>
      <c r="BL15" s="99">
        <f t="shared" si="0"/>
        <v>0</v>
      </c>
      <c r="BM15" s="318"/>
      <c r="BN15" s="319"/>
      <c r="BO15" s="100"/>
      <c r="BP15" s="320"/>
      <c r="BQ15" s="321"/>
      <c r="BR15" s="322"/>
      <c r="BS15" s="101"/>
      <c r="BT15" s="101"/>
    </row>
    <row r="16" spans="1:72" ht="19" customHeight="1" thickBot="1">
      <c r="B16" s="105"/>
      <c r="C16" s="334" t="s">
        <v>146</v>
      </c>
      <c r="D16" s="335"/>
      <c r="E16" s="335"/>
      <c r="F16" s="335"/>
      <c r="G16" s="335"/>
      <c r="H16" s="335"/>
      <c r="I16" s="335"/>
      <c r="J16" s="335"/>
      <c r="K16" s="335"/>
      <c r="L16" s="335"/>
      <c r="M16" s="335"/>
      <c r="N16" s="335"/>
      <c r="O16" s="335"/>
      <c r="P16" s="335"/>
      <c r="Q16" s="335"/>
      <c r="R16" s="335"/>
      <c r="S16" s="335"/>
      <c r="T16" s="335"/>
      <c r="U16" s="335"/>
      <c r="V16" s="335"/>
      <c r="W16" s="335"/>
      <c r="X16" s="335"/>
      <c r="Y16" s="335"/>
      <c r="Z16" s="335"/>
      <c r="AA16" s="335"/>
      <c r="AB16" s="335"/>
      <c r="AC16" s="335"/>
      <c r="AD16" s="335"/>
      <c r="AE16" s="335"/>
      <c r="AF16" s="335"/>
      <c r="AG16" s="335"/>
      <c r="AH16" s="336"/>
      <c r="AI16" s="106"/>
      <c r="AJ16" s="106"/>
      <c r="AK16" s="106"/>
      <c r="AL16" s="107"/>
      <c r="AM16" s="107"/>
      <c r="AN16" s="107" t="s">
        <v>28</v>
      </c>
      <c r="AO16" s="108">
        <f>INDEX([1]LISTE_AGENTS!$A:$S,MATCH($B$3,[1]LISTE_AGENTS!$A:$A,0),MATCH($AN$16,[1]LISTE_AGENTS!$1:$1,0))</f>
        <v>0</v>
      </c>
      <c r="AP16" s="337" t="s">
        <v>147</v>
      </c>
      <c r="AQ16" s="338"/>
      <c r="AR16" s="338"/>
      <c r="AS16" s="338"/>
      <c r="AT16" s="338"/>
      <c r="AU16" s="317"/>
      <c r="AV16" s="317"/>
      <c r="AW16" s="317"/>
      <c r="AX16" s="317"/>
      <c r="BA16" s="339" t="s">
        <v>148</v>
      </c>
      <c r="BB16" s="340"/>
      <c r="BC16" s="340"/>
      <c r="BD16" s="340"/>
      <c r="BE16" s="340"/>
      <c r="BF16" s="340"/>
      <c r="BG16" s="340"/>
      <c r="BJ16" s="110" t="s">
        <v>149</v>
      </c>
      <c r="BK16" s="111"/>
      <c r="BL16" s="99">
        <f t="shared" si="0"/>
        <v>0</v>
      </c>
      <c r="BM16" s="341"/>
      <c r="BN16" s="342"/>
      <c r="BO16" s="100"/>
      <c r="BP16" s="320"/>
      <c r="BQ16" s="321"/>
      <c r="BR16" s="322"/>
      <c r="BS16" s="101"/>
      <c r="BT16" s="101"/>
    </row>
    <row r="17" spans="3:74" ht="18" customHeight="1" thickBot="1">
      <c r="C17" s="343" t="s">
        <v>150</v>
      </c>
      <c r="D17" s="344"/>
      <c r="E17" s="344"/>
      <c r="F17" s="344"/>
      <c r="G17" s="344"/>
      <c r="H17" s="344"/>
      <c r="I17" s="344"/>
      <c r="J17" s="344"/>
      <c r="K17" s="344"/>
      <c r="L17" s="344"/>
      <c r="M17" s="344"/>
      <c r="N17" s="344"/>
      <c r="O17" s="344"/>
      <c r="P17" s="344"/>
      <c r="Q17" s="344"/>
      <c r="R17" s="344"/>
      <c r="S17" s="344"/>
      <c r="T17" s="344"/>
      <c r="U17" s="344"/>
      <c r="V17" s="344"/>
      <c r="W17" s="344"/>
      <c r="X17" s="344"/>
      <c r="Y17" s="344"/>
      <c r="Z17" s="344"/>
      <c r="AA17" s="344"/>
      <c r="AB17" s="344"/>
      <c r="AC17" s="344"/>
      <c r="AD17" s="344"/>
      <c r="AE17" s="344"/>
      <c r="AF17" s="344"/>
      <c r="AG17" s="344"/>
      <c r="AH17" s="345"/>
      <c r="AI17" s="112"/>
      <c r="AJ17" s="112"/>
      <c r="AK17" s="112"/>
      <c r="AL17" s="113"/>
      <c r="AM17" s="114"/>
      <c r="AN17" s="114"/>
      <c r="AO17" s="115"/>
      <c r="AP17" s="337"/>
      <c r="AQ17" s="338"/>
      <c r="AR17" s="338"/>
      <c r="AS17" s="338"/>
      <c r="AT17" s="338"/>
      <c r="AU17" s="317"/>
      <c r="AV17" s="317"/>
      <c r="AW17" s="317"/>
      <c r="AX17" s="317"/>
      <c r="BA17" s="340"/>
      <c r="BB17" s="340"/>
      <c r="BC17" s="340"/>
      <c r="BD17" s="340"/>
      <c r="BE17" s="340"/>
      <c r="BF17" s="340"/>
      <c r="BG17" s="340"/>
      <c r="BJ17" s="90" t="s">
        <v>151</v>
      </c>
      <c r="BK17" s="116"/>
      <c r="BL17" s="99">
        <f t="shared" si="0"/>
        <v>0</v>
      </c>
      <c r="BM17" s="341"/>
      <c r="BN17" s="342"/>
      <c r="BO17" s="100"/>
      <c r="BP17" s="320"/>
      <c r="BQ17" s="321"/>
      <c r="BR17" s="322"/>
      <c r="BS17" s="101"/>
      <c r="BT17" s="101"/>
    </row>
    <row r="18" spans="3:74" ht="18" customHeight="1" thickTop="1" thickBot="1">
      <c r="C18" s="368" t="s">
        <v>152</v>
      </c>
      <c r="D18" s="369"/>
      <c r="E18" s="369"/>
      <c r="F18" s="369"/>
      <c r="G18" s="369"/>
      <c r="H18" s="369"/>
      <c r="I18" s="369"/>
      <c r="J18" s="369"/>
      <c r="K18" s="369"/>
      <c r="L18" s="369"/>
      <c r="M18" s="369"/>
      <c r="N18" s="369"/>
      <c r="O18" s="369"/>
      <c r="P18" s="369"/>
      <c r="Q18" s="369"/>
      <c r="R18" s="369"/>
      <c r="S18" s="369"/>
      <c r="T18" s="369"/>
      <c r="U18" s="369"/>
      <c r="V18" s="369"/>
      <c r="W18" s="369"/>
      <c r="X18" s="369"/>
      <c r="Y18" s="369"/>
      <c r="Z18" s="369"/>
      <c r="AA18" s="369"/>
      <c r="AB18" s="369"/>
      <c r="AC18" s="369"/>
      <c r="AD18" s="369"/>
      <c r="AE18" s="369"/>
      <c r="AF18" s="369"/>
      <c r="AG18" s="369"/>
      <c r="AH18" s="369"/>
      <c r="AI18" s="369"/>
      <c r="AJ18" s="369"/>
      <c r="AK18" s="369"/>
      <c r="AL18" s="370"/>
      <c r="AM18" s="117"/>
      <c r="AN18" s="117"/>
      <c r="AO18" s="371">
        <f>INDEX([1]LISTE_AGENTS!$A:$R,MATCH($B$3,[1]LISTE_AGENTS!$A:$A,0),MATCH($C$18,[1]LISTE_AGENTS!$1:$1,0))</f>
        <v>1</v>
      </c>
      <c r="AP18" s="373" t="s">
        <v>153</v>
      </c>
      <c r="AQ18" s="374"/>
      <c r="AR18" s="374"/>
      <c r="AS18" s="374" t="str">
        <f>B4</f>
        <v>NHA-32</v>
      </c>
      <c r="AT18" s="374"/>
      <c r="AU18" s="374" t="s">
        <v>116</v>
      </c>
      <c r="AV18" s="374"/>
      <c r="AW18" s="374" t="str">
        <f>B3</f>
        <v>N0123300</v>
      </c>
      <c r="AX18" s="374"/>
      <c r="BB18" s="377" t="s">
        <v>154</v>
      </c>
      <c r="BC18" s="378"/>
      <c r="BD18" s="379" t="s">
        <v>155</v>
      </c>
      <c r="BE18" s="380"/>
      <c r="BF18" s="381"/>
      <c r="BG18" s="118"/>
      <c r="BJ18" s="90" t="s">
        <v>156</v>
      </c>
      <c r="BK18" s="111"/>
      <c r="BL18" s="119">
        <f t="shared" si="0"/>
        <v>0</v>
      </c>
      <c r="BM18" s="341"/>
      <c r="BN18" s="342"/>
      <c r="BO18" s="100"/>
      <c r="BP18" s="320"/>
      <c r="BQ18" s="321"/>
      <c r="BR18" s="322"/>
      <c r="BS18" s="101"/>
      <c r="BT18" s="101"/>
    </row>
    <row r="19" spans="3:74" ht="18" customHeight="1" thickTop="1" thickBot="1">
      <c r="C19" s="346" t="s">
        <v>157</v>
      </c>
      <c r="D19" s="347"/>
      <c r="E19" s="347"/>
      <c r="F19" s="347"/>
      <c r="G19" s="347"/>
      <c r="H19" s="347"/>
      <c r="I19" s="347"/>
      <c r="J19" s="347"/>
      <c r="K19" s="347"/>
      <c r="L19" s="347"/>
      <c r="M19" s="347"/>
      <c r="N19" s="347"/>
      <c r="O19" s="347"/>
      <c r="P19" s="347"/>
      <c r="Q19" s="347"/>
      <c r="R19" s="347"/>
      <c r="S19" s="347"/>
      <c r="T19" s="347"/>
      <c r="U19" s="347"/>
      <c r="V19" s="347"/>
      <c r="W19" s="347"/>
      <c r="X19" s="347"/>
      <c r="Y19" s="347"/>
      <c r="Z19" s="347"/>
      <c r="AA19" s="347"/>
      <c r="AB19" s="347"/>
      <c r="AC19" s="347"/>
      <c r="AD19" s="347"/>
      <c r="AE19" s="347"/>
      <c r="AF19" s="347"/>
      <c r="AG19" s="347"/>
      <c r="AH19" s="347"/>
      <c r="AI19" s="347"/>
      <c r="AJ19" s="347"/>
      <c r="AK19" s="347"/>
      <c r="AL19" s="348"/>
      <c r="AM19" s="117"/>
      <c r="AN19" s="117"/>
      <c r="AO19" s="371"/>
      <c r="AP19" s="373"/>
      <c r="AQ19" s="374"/>
      <c r="AR19" s="374"/>
      <c r="AS19" s="374"/>
      <c r="AT19" s="374"/>
      <c r="AU19" s="374"/>
      <c r="AV19" s="374"/>
      <c r="AW19" s="374"/>
      <c r="AX19" s="374"/>
      <c r="BB19" s="349" t="s">
        <v>158</v>
      </c>
      <c r="BC19" s="351" t="s">
        <v>159</v>
      </c>
      <c r="BD19" s="353" t="s">
        <v>160</v>
      </c>
      <c r="BE19" s="355" t="s">
        <v>161</v>
      </c>
      <c r="BF19" s="357" t="s">
        <v>132</v>
      </c>
      <c r="BG19" s="360" t="s">
        <v>133</v>
      </c>
      <c r="BH19" s="363" t="s">
        <v>162</v>
      </c>
      <c r="BJ19" s="90" t="s">
        <v>163</v>
      </c>
      <c r="BK19" s="116"/>
      <c r="BL19" s="120">
        <f t="shared" si="0"/>
        <v>0</v>
      </c>
      <c r="BM19" s="341"/>
      <c r="BN19" s="342"/>
      <c r="BO19" s="100"/>
      <c r="BP19" s="320"/>
      <c r="BQ19" s="321"/>
      <c r="BR19" s="322"/>
      <c r="BS19" s="101"/>
      <c r="BT19" s="101"/>
    </row>
    <row r="20" spans="3:74" ht="18" customHeight="1" thickBot="1">
      <c r="C20" s="388" t="s">
        <v>164</v>
      </c>
      <c r="D20" s="389"/>
      <c r="E20" s="389"/>
      <c r="F20" s="389"/>
      <c r="G20" s="389"/>
      <c r="H20" s="389"/>
      <c r="I20" s="389"/>
      <c r="J20" s="389"/>
      <c r="K20" s="389"/>
      <c r="L20" s="389"/>
      <c r="M20" s="389"/>
      <c r="N20" s="389"/>
      <c r="O20" s="389"/>
      <c r="P20" s="389"/>
      <c r="Q20" s="389"/>
      <c r="R20" s="389"/>
      <c r="S20" s="389"/>
      <c r="T20" s="389"/>
      <c r="U20" s="389"/>
      <c r="V20" s="389"/>
      <c r="W20" s="389"/>
      <c r="X20" s="389"/>
      <c r="Y20" s="389"/>
      <c r="Z20" s="389"/>
      <c r="AA20" s="389"/>
      <c r="AB20" s="389"/>
      <c r="AC20" s="389"/>
      <c r="AD20" s="389"/>
      <c r="AE20" s="389"/>
      <c r="AF20" s="389"/>
      <c r="AG20" s="389"/>
      <c r="AH20" s="389"/>
      <c r="AI20" s="389"/>
      <c r="AJ20" s="389"/>
      <c r="AK20" s="389"/>
      <c r="AL20" s="390"/>
      <c r="AM20" s="121"/>
      <c r="AN20" s="121"/>
      <c r="AO20" s="372"/>
      <c r="AP20" s="373"/>
      <c r="AQ20" s="374"/>
      <c r="AR20" s="374"/>
      <c r="AS20" s="374"/>
      <c r="AT20" s="374"/>
      <c r="AU20" s="374"/>
      <c r="AV20" s="374"/>
      <c r="AW20" s="374"/>
      <c r="AX20" s="374"/>
      <c r="BB20" s="350"/>
      <c r="BC20" s="352"/>
      <c r="BD20" s="354"/>
      <c r="BE20" s="356"/>
      <c r="BF20" s="358"/>
      <c r="BG20" s="361"/>
      <c r="BH20" s="364"/>
      <c r="BJ20" s="122" t="s">
        <v>165</v>
      </c>
      <c r="BK20" s="111"/>
      <c r="BL20" s="119">
        <f t="shared" si="0"/>
        <v>0</v>
      </c>
      <c r="BM20" s="341"/>
      <c r="BN20" s="342"/>
      <c r="BO20" s="100"/>
      <c r="BP20" s="320"/>
      <c r="BQ20" s="321"/>
      <c r="BR20" s="322"/>
      <c r="BS20" s="101"/>
      <c r="BT20" s="101"/>
    </row>
    <row r="21" spans="3:74" ht="28" customHeight="1" thickBot="1">
      <c r="C21" s="391" t="s">
        <v>166</v>
      </c>
      <c r="D21" s="392"/>
      <c r="E21" s="392"/>
      <c r="F21" s="392"/>
      <c r="G21" s="392"/>
      <c r="H21" s="392"/>
      <c r="I21" s="392"/>
      <c r="J21" s="392"/>
      <c r="K21" s="392"/>
      <c r="L21" s="392"/>
      <c r="M21" s="392"/>
      <c r="N21" s="392"/>
      <c r="O21" s="392"/>
      <c r="P21" s="392"/>
      <c r="Q21" s="392"/>
      <c r="R21" s="392"/>
      <c r="S21" s="392"/>
      <c r="T21" s="392"/>
      <c r="U21" s="392"/>
      <c r="V21" s="392"/>
      <c r="W21" s="392"/>
      <c r="X21" s="392"/>
      <c r="Y21" s="392"/>
      <c r="Z21" s="392"/>
      <c r="AA21" s="392"/>
      <c r="AB21" s="392"/>
      <c r="AC21" s="392"/>
      <c r="AD21" s="392"/>
      <c r="AE21" s="392"/>
      <c r="AF21" s="392"/>
      <c r="AG21" s="392"/>
      <c r="AH21" s="392"/>
      <c r="AI21" s="123"/>
      <c r="AJ21" s="123"/>
      <c r="AK21" s="123"/>
      <c r="AL21" s="124"/>
      <c r="AM21" s="124"/>
      <c r="AN21" s="124" t="s">
        <v>109</v>
      </c>
      <c r="AO21" s="125">
        <f>INDEX([1]LISTE_AGENTS!$A:$R,MATCH($B$3,[1]LISTE_AGENTS!$A:$A,0),MATCH($AN$21,[1]LISTE_AGENTS!$1:$1,0))</f>
        <v>0</v>
      </c>
      <c r="AP21" s="375"/>
      <c r="AQ21" s="376"/>
      <c r="AR21" s="376"/>
      <c r="AS21" s="376"/>
      <c r="AT21" s="376"/>
      <c r="AU21" s="376"/>
      <c r="AV21" s="376"/>
      <c r="AW21" s="376"/>
      <c r="AX21" s="376"/>
      <c r="BA21" s="126" t="s">
        <v>146</v>
      </c>
      <c r="BB21" s="127">
        <v>4.4800000000000004</v>
      </c>
      <c r="BC21" s="128"/>
      <c r="BD21" s="129"/>
      <c r="BE21" s="130"/>
      <c r="BF21" s="358"/>
      <c r="BG21" s="361"/>
      <c r="BH21" s="364"/>
      <c r="BJ21" s="90" t="s">
        <v>167</v>
      </c>
      <c r="BK21" s="116"/>
      <c r="BL21" s="99">
        <f t="shared" si="0"/>
        <v>0</v>
      </c>
      <c r="BM21" s="341"/>
      <c r="BN21" s="342"/>
      <c r="BO21" s="100"/>
      <c r="BP21" s="320"/>
      <c r="BQ21" s="321"/>
      <c r="BR21" s="322"/>
      <c r="BS21" s="101"/>
      <c r="BT21" s="101"/>
    </row>
    <row r="22" spans="3:74" ht="28" customHeight="1" thickBot="1">
      <c r="C22" s="366" t="s">
        <v>139</v>
      </c>
      <c r="D22" s="367"/>
      <c r="E22" s="367"/>
      <c r="F22" s="367"/>
      <c r="G22" s="367"/>
      <c r="H22" s="367"/>
      <c r="I22" s="367"/>
      <c r="J22" s="367"/>
      <c r="K22" s="367"/>
      <c r="L22" s="367"/>
      <c r="M22" s="367"/>
      <c r="N22" s="367"/>
      <c r="O22" s="367"/>
      <c r="P22" s="367"/>
      <c r="Q22" s="367"/>
      <c r="R22" s="367"/>
      <c r="S22" s="367"/>
      <c r="T22" s="367"/>
      <c r="U22" s="367"/>
      <c r="V22" s="367"/>
      <c r="W22" s="367"/>
      <c r="X22" s="367"/>
      <c r="Y22" s="367"/>
      <c r="Z22" s="367"/>
      <c r="AA22" s="367"/>
      <c r="AB22" s="367"/>
      <c r="AC22" s="367"/>
      <c r="AD22" s="367"/>
      <c r="AE22" s="367"/>
      <c r="AF22" s="367"/>
      <c r="AG22" s="367"/>
      <c r="AH22" s="367"/>
      <c r="AI22" s="367"/>
      <c r="AJ22" s="367"/>
      <c r="AK22" s="367"/>
      <c r="AL22" s="367"/>
      <c r="AM22" s="367"/>
      <c r="AN22" s="367"/>
      <c r="AO22" s="367"/>
      <c r="AP22" s="367"/>
      <c r="AQ22" s="367"/>
      <c r="AR22" s="367"/>
      <c r="AS22" s="367"/>
      <c r="AT22" s="367"/>
      <c r="AU22" s="367"/>
      <c r="AV22" s="367"/>
      <c r="AW22" s="367"/>
      <c r="AX22" s="367"/>
      <c r="BA22" s="131" t="s">
        <v>150</v>
      </c>
      <c r="BB22" s="132"/>
      <c r="BC22" s="133"/>
      <c r="BD22" s="134"/>
      <c r="BE22" s="135"/>
      <c r="BF22" s="359"/>
      <c r="BG22" s="362"/>
      <c r="BH22" s="365"/>
      <c r="BJ22" s="90" t="s">
        <v>168</v>
      </c>
      <c r="BK22" s="116"/>
      <c r="BL22" s="99">
        <f t="shared" si="0"/>
        <v>0</v>
      </c>
      <c r="BM22" s="341"/>
      <c r="BN22" s="342"/>
      <c r="BO22" s="100"/>
      <c r="BP22" s="320"/>
      <c r="BQ22" s="321"/>
      <c r="BR22" s="322"/>
      <c r="BS22" s="101"/>
      <c r="BT22" s="101"/>
    </row>
    <row r="23" spans="3:74" ht="40" customHeight="1" thickTop="1" thickBot="1">
      <c r="C23" s="395" t="s">
        <v>169</v>
      </c>
      <c r="D23" s="396"/>
      <c r="E23" s="396"/>
      <c r="F23" s="396"/>
      <c r="G23" s="397"/>
      <c r="H23" s="410" t="s">
        <v>170</v>
      </c>
      <c r="I23" s="411"/>
      <c r="J23" s="411"/>
      <c r="K23" s="411"/>
      <c r="L23" s="411"/>
      <c r="M23" s="411"/>
      <c r="N23" s="411"/>
      <c r="O23" s="411"/>
      <c r="P23" s="411"/>
      <c r="Q23" s="411"/>
      <c r="R23" s="411"/>
      <c r="S23" s="411"/>
      <c r="T23" s="411"/>
      <c r="U23" s="411"/>
      <c r="V23" s="411"/>
      <c r="W23" s="411"/>
      <c r="X23" s="411"/>
      <c r="Y23" s="411"/>
      <c r="Z23" s="411"/>
      <c r="AA23" s="411"/>
      <c r="AB23" s="411"/>
      <c r="AC23" s="411"/>
      <c r="AD23" s="411"/>
      <c r="AE23" s="411"/>
      <c r="AF23" s="411"/>
      <c r="AG23" s="411"/>
      <c r="AH23" s="411"/>
      <c r="AI23" s="411"/>
      <c r="AJ23" s="411"/>
      <c r="AK23" s="411"/>
      <c r="AL23" s="411"/>
      <c r="AM23" s="411"/>
      <c r="AN23" s="412"/>
      <c r="AO23" s="416" t="s">
        <v>171</v>
      </c>
      <c r="AP23" s="417" t="s">
        <v>172</v>
      </c>
      <c r="AQ23" s="419" t="s">
        <v>173</v>
      </c>
      <c r="AR23" s="421" t="s">
        <v>174</v>
      </c>
      <c r="AS23" s="423" t="s">
        <v>175</v>
      </c>
      <c r="AT23" s="433" t="s">
        <v>176</v>
      </c>
      <c r="AU23" s="435" t="s">
        <v>177</v>
      </c>
      <c r="AV23" s="382" t="s">
        <v>178</v>
      </c>
      <c r="AW23" s="382" t="s">
        <v>179</v>
      </c>
      <c r="AX23" s="384" t="s">
        <v>180</v>
      </c>
      <c r="AZ23" s="386" t="s">
        <v>181</v>
      </c>
      <c r="BB23" s="136">
        <f t="shared" ref="BB23:BB34" si="1">B40</f>
        <v>1</v>
      </c>
      <c r="BC23" s="137" t="str">
        <f t="array" ref="BC23">IFERROR(SMALL(IF(ISNUMBER(SEARCH("RTT",C40:AG40)),$C$39:$AG$39,""),1)&amp;"-","")&amp;IFERROR(SMALL(IF(ISNUMBER(SEARCH("RTT",C40:AG40)),$C$39:$AG$39,""),2)&amp;"-","")&amp;IFERROR(SMALL(IF(ISNUMBER(SEARCH("RTT",C40:AG40)),$C$39:$AG$39,""),3)&amp;"-","")&amp;IFERROR(SMALL(IF(ISNUMBER(SEARCH("RTT",C40:AG40)),$C$39:$AG$39,""),4)&amp;"-","")&amp;IFERROR(SMALL(IF(ISNUMBER(SEARCH("RTT",C40:AG40)),$C$39:$AG$39,""),5)&amp;"-","")&amp;IFERROR(SMALL(IF(ISNUMBER(SEARCH("RTT",C40:AG40)),$C$39:$AG$39,""),6)&amp;"-","")&amp;IFERROR(SMALL(IF(ISNUMBER(SEARCH("RTT",C40:AG40)),$C$39:$AG$39,""),7)&amp;"-","")&amp;IFERROR(SMALL(IF(ISNUMBER(SEARCH("RTT",C40:AG40)),$C$39:$AG$39,""),8)&amp;"-","")&amp;IFERROR(SMALL(IF(ISNUMBER(SEARCH("RTT",C40:AG40)),$C$39:$AG$39,""),9)&amp;"-","")&amp;IFERROR(SMALL(IF(ISNUMBER(SEARCH("RTT",C40:AG40)),$C$39:$AG$39,""),10)&amp;"-","")&amp;IFERROR(SMALL(IF(ISNUMBER(SEARCH("RTT",C40:AG40)),$C$39:$AG$39,""),11)&amp;"-","")&amp;IFERROR(SMALL(IF(ISNUMBER(SEARCH("RTT",C40:AG40)),$C$39:$AG$39,""),12)&amp;"-","")&amp;IFERROR(SMALL(IF(ISNUMBER(SEARCH("RTT",C40:AG40)),$C$39:$AG$39,""),13)&amp;"-","")&amp;IFERROR(SMALL(IF(ISNUMBER(SEARCH("RTT",C40:AG40)),$C$39:$AG$39,""),14)&amp;"-","")</f>
        <v/>
      </c>
      <c r="BD23" s="138">
        <f>BB21+BB22+BE23</f>
        <v>5.6493548387096784</v>
      </c>
      <c r="BE23" s="139">
        <f t="shared" ref="BE23:BE34" si="2">AH40</f>
        <v>1.1693548387096775</v>
      </c>
      <c r="BF23" s="140">
        <f t="shared" ref="BF23:BF34" si="3">COUNTIF(C40:AG40,"RTT")+(COUNTIF(C40:AG40,"dRTT")/2)</f>
        <v>0</v>
      </c>
      <c r="BG23" s="138">
        <f>BD23-BF23</f>
        <v>5.6493548387096784</v>
      </c>
      <c r="BH23" s="141"/>
      <c r="BI23" s="142"/>
      <c r="BJ23" s="143"/>
      <c r="BL23" s="90" t="s">
        <v>182</v>
      </c>
      <c r="BM23" s="116"/>
      <c r="BN23" s="99">
        <f>BL22+BO23-BQ23</f>
        <v>0</v>
      </c>
      <c r="BO23" s="341"/>
      <c r="BP23" s="342"/>
      <c r="BQ23" s="100"/>
      <c r="BR23" s="320"/>
      <c r="BS23" s="321"/>
      <c r="BT23" s="322"/>
      <c r="BU23" s="101"/>
      <c r="BV23" s="101"/>
    </row>
    <row r="24" spans="3:74" ht="40" customHeight="1" thickTop="1" thickBot="1">
      <c r="C24" s="407"/>
      <c r="D24" s="408"/>
      <c r="E24" s="408"/>
      <c r="F24" s="408"/>
      <c r="G24" s="409"/>
      <c r="H24" s="413"/>
      <c r="I24" s="414"/>
      <c r="J24" s="414"/>
      <c r="K24" s="414"/>
      <c r="L24" s="414"/>
      <c r="M24" s="414"/>
      <c r="N24" s="414"/>
      <c r="O24" s="414"/>
      <c r="P24" s="414"/>
      <c r="Q24" s="414"/>
      <c r="R24" s="414"/>
      <c r="S24" s="414"/>
      <c r="T24" s="414"/>
      <c r="U24" s="414"/>
      <c r="V24" s="414"/>
      <c r="W24" s="414"/>
      <c r="X24" s="414"/>
      <c r="Y24" s="414"/>
      <c r="Z24" s="414"/>
      <c r="AA24" s="414"/>
      <c r="AB24" s="414"/>
      <c r="AC24" s="414"/>
      <c r="AD24" s="414"/>
      <c r="AE24" s="414"/>
      <c r="AF24" s="414"/>
      <c r="AG24" s="414"/>
      <c r="AH24" s="414"/>
      <c r="AI24" s="414"/>
      <c r="AJ24" s="414"/>
      <c r="AK24" s="414"/>
      <c r="AL24" s="414"/>
      <c r="AM24" s="414"/>
      <c r="AN24" s="415"/>
      <c r="AO24" s="416"/>
      <c r="AP24" s="418"/>
      <c r="AQ24" s="420"/>
      <c r="AR24" s="422"/>
      <c r="AS24" s="424"/>
      <c r="AT24" s="434"/>
      <c r="AU24" s="436"/>
      <c r="AV24" s="383"/>
      <c r="AW24" s="383"/>
      <c r="AX24" s="385"/>
      <c r="AZ24" s="387"/>
      <c r="BB24" s="144">
        <f t="shared" si="1"/>
        <v>1</v>
      </c>
      <c r="BC24" s="145" t="str">
        <f t="array" ref="BC24">IFERROR(SMALL(IF(ISNUMBER(SEARCH("RTT",C41:AG41)),$C$39:$AG$39,""),1)&amp;"-","")&amp;IFERROR(SMALL(IF(ISNUMBER(SEARCH("RTT",C41:AG41)),$C$39:$AG$39,""),2)&amp;"-","")&amp;IFERROR(SMALL(IF(ISNUMBER(SEARCH("RTT",C41:AG41)),$C$39:$AG$39,""),3)&amp;"-","")&amp;IFERROR(SMALL(IF(ISNUMBER(SEARCH("RTT",C41:AG41)),$C$39:$AG$39,""),4)&amp;"-","")&amp;IFERROR(SMALL(IF(ISNUMBER(SEARCH("RTT",C41:AG41)),$C$39:$AG$39,""),5)&amp;"-","")&amp;IFERROR(SMALL(IF(ISNUMBER(SEARCH("RTT",C41:AG41)),$C$39:$AG$39,""),6)&amp;"-","")&amp;IFERROR(SMALL(IF(ISNUMBER(SEARCH("RTT",C41:AG41)),$C$39:$AG$39,""),7)&amp;"-","")&amp;IFERROR(SMALL(IF(ISNUMBER(SEARCH("RTT",C41:AG41)),$C$39:$AG$39,""),8)&amp;"-","")&amp;IFERROR(SMALL(IF(ISNUMBER(SEARCH("RTT",C41:AG41)),$C$39:$AG$39,""),9)&amp;"-","")&amp;IFERROR(SMALL(IF(ISNUMBER(SEARCH("RTT",C41:AG41)),$C$39:$AG$39,""),10)&amp;"-","")&amp;IFERROR(SMALL(IF(ISNUMBER(SEARCH("RTT",C41:AG41)),$C$39:$AG$39,""),11)&amp;"-","")&amp;IFERROR(SMALL(IF(ISNUMBER(SEARCH("RTT",C41:AG41)),$C$39:$AG$39,""),12)&amp;"-","")&amp;IFERROR(SMALL(IF(ISNUMBER(SEARCH("RTT",C41:AG41)),$C$39:$AG$39,""),13)&amp;"-","")&amp;IFERROR(SMALL(IF(ISNUMBER(SEARCH("RTT",C41:AG41)),$C$39:$AG$39,""),14)&amp;"-","")</f>
        <v/>
      </c>
      <c r="BD24" s="146">
        <f>BG23+BE24</f>
        <v>6.8993548387096784</v>
      </c>
      <c r="BE24" s="139">
        <f t="shared" si="2"/>
        <v>1.25</v>
      </c>
      <c r="BF24" s="147">
        <f t="shared" si="3"/>
        <v>0</v>
      </c>
      <c r="BG24" s="146">
        <f>BD24-BF24</f>
        <v>6.8993548387096784</v>
      </c>
      <c r="BH24" s="141"/>
      <c r="BI24" s="142"/>
      <c r="BJ24" s="143"/>
      <c r="BL24" s="148"/>
      <c r="BM24" s="425" t="s">
        <v>183</v>
      </c>
      <c r="BN24" s="426"/>
      <c r="BO24" s="428" t="s">
        <v>184</v>
      </c>
      <c r="BP24" s="428"/>
      <c r="BQ24" s="430" t="s">
        <v>185</v>
      </c>
      <c r="BR24" s="430" t="s">
        <v>186</v>
      </c>
      <c r="BS24" s="430"/>
      <c r="BT24" s="430"/>
      <c r="BU24" s="393" t="s">
        <v>132</v>
      </c>
      <c r="BV24" s="393" t="s">
        <v>187</v>
      </c>
    </row>
    <row r="25" spans="3:74" ht="40" customHeight="1" thickTop="1" thickBot="1">
      <c r="C25" s="395">
        <f t="shared" ref="C25:C36" si="4">AO40</f>
        <v>43831</v>
      </c>
      <c r="D25" s="396"/>
      <c r="E25" s="396"/>
      <c r="F25" s="396"/>
      <c r="G25" s="397"/>
      <c r="H25" s="398" t="str">
        <f t="array" ref="H25">IFERROR(SMALL(IF(ISNUMBER(SEARCH("CP",C40:AG40)),$C$39:$AG$39,IF(ISNUMBER(SEARCH("RD",C40:AG40)),$C$39:$AG$39,IF(ISNUMBER(SEARCH("B",C40:AG40)),$C$39:$AG$39,IF(ISNUMBER(SEARCH("CET",C40:AG40)),$C$39:$AG$39,IF(ISNUMBER(SEARCH("RTT",C40:AG40)),$C$39:$AG$39,""))))),1)&amp;"-","")&amp;IFERROR(SMALL(IF(ISNUMBER(SEARCH("CP",C40:AG40)),$C$39:$AG$39,IF(ISNUMBER(SEARCH("RD",C40:AG40)),$C$39:$AG$39,IF(ISNUMBER(SEARCH("B",C40:AG40)),$C$39:$AG$39,IF(ISNUMBER(SEARCH("CET",C40:AG40)),$C$39:$AG$39,IF(ISNUMBER(SEARCH("RTT",C40:AG40)),$C$39:$AG$39,""))))),2)&amp;"-","")&amp;IFERROR(SMALL(IF(ISNUMBER(SEARCH("CP",C40:AG40)),$C$39:$AG$39,IF(ISNUMBER(SEARCH("RD",C40:AG40)),$C$39:$AG$39,IF(ISNUMBER(SEARCH("B",C40:AG40)),$C$39:$AG$39,IF(ISNUMBER(SEARCH("CET",C40:AG40)),$C$39:$AG$39,IF(ISNUMBER(SEARCH("RTT",C40:AG40)),$C$39:$AG$39,""))))),3)&amp;"-","")&amp;IFERROR(SMALL(IF(ISNUMBER(SEARCH("CP",C40:AG40)),$C$39:$AG$39,IF(ISNUMBER(SEARCH("RD",C40:AG40)),$C$39:$AG$39,IF(ISNUMBER(SEARCH("B",C40:AG40)),$C$39:$AG$39,IF(ISNUMBER(SEARCH("CET",C40:AG40)),$C$39:$AG$39,IF(ISNUMBER(SEARCH("RTT",C40:AG40)),$C$39:$AG$39,""))))),4)&amp;"-","")&amp;IFERROR(SMALL(IF(ISNUMBER(SEARCH("CP",C40:AG40)),$C$39:$AG$39,IF(ISNUMBER(SEARCH("RD",C40:AG40)),$C$39:$AG$39,IF(ISNUMBER(SEARCH("B",C40:AG40)),$C$39:$AG$39,IF(ISNUMBER(SEARCH("CET",C40:AG40)),$C$39:$AG$39,IF(ISNUMBER(SEARCH("RTT",C40:AG40)),$C$39:$AG$39,""))))),5)&amp;"-","")&amp;IFERROR(SMALL(IF(ISNUMBER(SEARCH("CP",C40:AG40)),$C$39:$AG$39,IF(ISNUMBER(SEARCH("RD",C40:AG40)),$C$39:$AG$39,IF(ISNUMBER(SEARCH("B",C40:AG40)),$C$39:$AG$39,IF(ISNUMBER(SEARCH("CET",C40:AG40)),$C$39:$AG$39,IF(ISNUMBER(SEARCH("RTT",C40:AG40)),$C$39:$AG$39,""))))),6)&amp;"-","")&amp;IFERROR(SMALL(IF(ISNUMBER(SEARCH("CP",C40:AG40)),$C$39:$AG$39,IF(ISNUMBER(SEARCH("RD",C40:AG40)),$C$39:$AG$39,IF(ISNUMBER(SEARCH("B",C40:AG40)),$C$39:$AG$39,IF(ISNUMBER(SEARCH("CET",C40:AG40)),$C$39:$AG$39,IF(ISNUMBER(SEARCH("RTT",C40:AG40)),$C$39:$AG$39,""))))),7)&amp;"-","")&amp;IFERROR(SMALL(IF(ISNUMBER(SEARCH("CP",C40:AG40)),$C$39:$AG$39,IF(ISNUMBER(SEARCH("RD",C40:AG40)),$C$39:$AG$39,IF(ISNUMBER(SEARCH("B",C40:AG40)),$C$39:$AG$39,IF(ISNUMBER(SEARCH("CET",C40:AG40)),$C$39:$AG$39,IF(ISNUMBER(SEARCH("RTT",C40:AG40)),$C$39:$AG$39,""))))),8)&amp;"-","")&amp;IFERROR(SMALL(IF(ISNUMBER(SEARCH("CP",C40:AG40)),$C$39:$AG$39,IF(ISNUMBER(SEARCH("RD",C40:AG40)),$C$39:$AG$39,IF(ISNUMBER(SEARCH("B",C40:AG40)),$C$39:$AG$39,IF(ISNUMBER(SEARCH("CET",C40:AG40)),$C$39:$AG$39,IF(ISNUMBER(SEARCH("RTT",C40:AG40)),$C$39:$AG$39,""))))),9)&amp;"-","")&amp;IFERROR(SMALL(IF(ISNUMBER(SEARCH("CP",C40:AG40)),$C$39:$AG$39,IF(ISNUMBER(SEARCH("RD",C40:AG40)),$C$39:$AG$39,IF(ISNUMBER(SEARCH("B",C40:AG40)),$C$39:$AG$39,IF(ISNUMBER(SEARCH("CET",C40:AG40)),$C$39:$AG$39,IF(ISNUMBER(SEARCH("RTT",C40:AG40)),$C$39:$AG$39,""))))),10)&amp;"-","")&amp;IFERROR(SMALL(IF(ISNUMBER(SEARCH("CP",C40:AG40)),$C$39:$AG$39,IF(ISNUMBER(SEARCH("RD",C40:AG40)),$C$39:$AG$39,IF(ISNUMBER(SEARCH("B",C40:AG40)),$C$39:$AG$39,IF(ISNUMBER(SEARCH("CET",C40:AG40)),$C$39:$AG$39,IF(ISNUMBER(SEARCH("RTT",C40:AG40)),$C$39:$AG$39,""))))),11)&amp;"-","")&amp;IFERROR(SMALL(IF(ISNUMBER(SEARCH("CP",C40:AG40)),$C$39:$AG$39,IF(ISNUMBER(SEARCH("RD",C40:AG40)),$C$39:$AG$39,IF(ISNUMBER(SEARCH("B",C40:AG40)),$C$39:$AG$39,IF(ISNUMBER(SEARCH("CET",C40:AG40)),$C$39:$AG$39,IF(ISNUMBER(SEARCH("RTT",C40:AG40)),$C$39:$AG$39,""))))),12)&amp;"-","")&amp;IFERROR(SMALL(IF(ISNUMBER(SEARCH("CP",C40:AG40)),$C$39:$AG$39,IF(ISNUMBER(SEARCH("RD",C40:AG40)),$C$39:$AG$39,IF(ISNUMBER(SEARCH("B",C40:AG40)),$C$39:$AG$39,IF(ISNUMBER(SEARCH("CET",C40:AG40)),$C$39:$AG$39,IF(ISNUMBER(SEARCH("RTT",C40:AG40)),$C$39:$AG$39,""))))),13)&amp;"-","")&amp;IFERROR(SMALL(IF(ISNUMBER(SEARCH("CP",C40:AG40)),$C$39:$AG$39,IF(ISNUMBER(SEARCH("RD",C40:AG40)),$C$39:$AG$39,IF(ISNUMBER(SEARCH("B",C40:AG40)),$C$39:$AG$39,IF(ISNUMBER(SEARCH("CET",C40:AG40)),$C$39:$AG$39,IF(ISNUMBER(SEARCH("RTT",C40:AG40)),$C$39:$AG$39,""))))),14)&amp;"-","")&amp;IFERROR(SMALL(IF(ISNUMBER(SEARCH("CP",C40:AG40)),$C$39:$AG$39,IF(ISNUMBER(SEARCH("RD",C40:AG40)),$C$39:$AG$39,IF(ISNUMBER(SEARCH("B",C40:AG40)),$C$39:$AG$39,IF(ISNUMBER(SEARCH("CET",C40:AG40)),$C$39:$AG$39,IF(ISNUMBER(SEARCH("RTT",C40:AG40)),$C$39:$AG$39,""))))),15)&amp;"-","")</f>
        <v>2-3-</v>
      </c>
      <c r="I25" s="399"/>
      <c r="J25" s="399"/>
      <c r="K25" s="399"/>
      <c r="L25" s="399"/>
      <c r="M25" s="399"/>
      <c r="N25" s="399"/>
      <c r="O25" s="399"/>
      <c r="P25" s="399"/>
      <c r="Q25" s="399"/>
      <c r="R25" s="399"/>
      <c r="S25" s="399"/>
      <c r="T25" s="399"/>
      <c r="U25" s="399"/>
      <c r="V25" s="399"/>
      <c r="W25" s="399"/>
      <c r="X25" s="399"/>
      <c r="Y25" s="399"/>
      <c r="Z25" s="399"/>
      <c r="AA25" s="399"/>
      <c r="AB25" s="399"/>
      <c r="AC25" s="399"/>
      <c r="AD25" s="399"/>
      <c r="AE25" s="399"/>
      <c r="AF25" s="399"/>
      <c r="AG25" s="399"/>
      <c r="AH25" s="399"/>
      <c r="AI25" s="149"/>
      <c r="AJ25" s="149"/>
      <c r="AK25" s="149"/>
      <c r="AL25" s="150"/>
      <c r="AM25" s="151"/>
      <c r="AN25" s="151"/>
      <c r="AO25" s="152">
        <f>COUNTIF(C40:AG40,"B")</f>
        <v>0</v>
      </c>
      <c r="AP25" s="153">
        <f>COUNTIF(C40:AG40,"CET")</f>
        <v>0</v>
      </c>
      <c r="AQ25" s="154">
        <f>AO12-AP25</f>
        <v>10.5</v>
      </c>
      <c r="AR25" s="155">
        <f t="shared" ref="AR25:AR36" si="5">COUNTIF(C40:AG40,"CP")+(COUNTIF(C40:AG40,"RD/dCP")/2)+(COUNTIF(C40:AG40,"dCP")/2)</f>
        <v>2</v>
      </c>
      <c r="AS25" s="156">
        <f>AO15-AR25:AR36</f>
        <v>26</v>
      </c>
      <c r="AT25" s="157">
        <f t="shared" ref="AT25:AT36" si="6">COUNTIF(C40:AG40,"RD")+(COUNTIF(C40:AG40,"RD/dCP")/2)</f>
        <v>0</v>
      </c>
      <c r="AU25" s="158">
        <f>AO18-AT25</f>
        <v>1</v>
      </c>
      <c r="AV25" s="159">
        <f>COUNTIF(C40:AG40,"RTT")+(COUNTIF(C40:AG40,"dRTT")/2)</f>
        <v>0</v>
      </c>
      <c r="AW25" s="160">
        <f>AH40</f>
        <v>1.1693548387096775</v>
      </c>
      <c r="AX25" s="161">
        <f>(AO16+AO17+AW25)-AV25</f>
        <v>1.1693548387096775</v>
      </c>
      <c r="AZ25" s="162" t="e">
        <f>AX25-#REF!</f>
        <v>#REF!</v>
      </c>
      <c r="BB25" s="144">
        <f t="shared" si="1"/>
        <v>1</v>
      </c>
      <c r="BC25" s="145" t="str">
        <f t="array" ref="BC25">IFERROR(SMALL(IF(ISNUMBER(SEARCH("RTT",C42:AG42)),$C$39:$AG$39,""),1)&amp;"-","")&amp;IFERROR(SMALL(IF(ISNUMBER(SEARCH("RTT",C42:AG42)),$C$39:$AG$39,""),2)&amp;"-","")&amp;IFERROR(SMALL(IF(ISNUMBER(SEARCH("RTT",C42:AG42)),$C$39:$AG$39,""),3)&amp;"-","")&amp;IFERROR(SMALL(IF(ISNUMBER(SEARCH("RTT",C42:AG42)),$C$39:$AG$39,""),4)&amp;"-","")&amp;IFERROR(SMALL(IF(ISNUMBER(SEARCH("RTT",C42:AG42)),$C$39:$AG$39,""),5)&amp;"-","")&amp;IFERROR(SMALL(IF(ISNUMBER(SEARCH("RTT",C42:AG42)),$C$39:$AG$39,""),6)&amp;"-","")&amp;IFERROR(SMALL(IF(ISNUMBER(SEARCH("RTT",C42:AG42)),$C$39:$AG$39,""),7)&amp;"-","")&amp;IFERROR(SMALL(IF(ISNUMBER(SEARCH("RTT",C42:AG42)),$C$39:$AG$39,""),8)&amp;"-","")&amp;IFERROR(SMALL(IF(ISNUMBER(SEARCH("RTT",C42:AG42)),$C$39:$AG$39,""),9)&amp;"-","")&amp;IFERROR(SMALL(IF(ISNUMBER(SEARCH("RTT",C42:AG42)),$C$39:$AG$39,""),10)&amp;"-","")&amp;IFERROR(SMALL(IF(ISNUMBER(SEARCH("RTT",C42:AG42)),$C$39:$AG$39,""),11)&amp;"-","")&amp;IFERROR(SMALL(IF(ISNUMBER(SEARCH("RTT",C42:AG42)),$C$39:$AG$39,""),12)&amp;"-","")&amp;IFERROR(SMALL(IF(ISNUMBER(SEARCH("RTT",C42:AG42)),$C$39:$AG$39,""),13)&amp;"-","")&amp;IFERROR(SMALL(IF(ISNUMBER(SEARCH("RTT",C42:AG42)),$C$39:$AG$39,""),14)&amp;"-","")</f>
        <v/>
      </c>
      <c r="BD25" s="146">
        <f t="shared" ref="BD25:BD34" si="7">BG24+BE25</f>
        <v>8.1493548387096784</v>
      </c>
      <c r="BE25" s="139">
        <f t="shared" si="2"/>
        <v>1.25</v>
      </c>
      <c r="BF25" s="147">
        <f t="shared" si="3"/>
        <v>0</v>
      </c>
      <c r="BG25" s="146">
        <f t="shared" ref="BG25:BG34" si="8">BD25-BF25</f>
        <v>8.1493548387096784</v>
      </c>
      <c r="BH25" s="141"/>
      <c r="BI25" s="163"/>
      <c r="BJ25" s="164"/>
      <c r="BL25" s="148"/>
      <c r="BM25" s="427"/>
      <c r="BN25" s="427"/>
      <c r="BO25" s="429"/>
      <c r="BP25" s="429"/>
      <c r="BQ25" s="431"/>
      <c r="BR25" s="432"/>
      <c r="BS25" s="432"/>
      <c r="BT25" s="432"/>
      <c r="BU25" s="394" t="s">
        <v>135</v>
      </c>
      <c r="BV25" s="394" t="s">
        <v>136</v>
      </c>
    </row>
    <row r="26" spans="3:74" ht="40" customHeight="1" thickTop="1" thickBot="1">
      <c r="C26" s="395">
        <f t="shared" si="4"/>
        <v>43862</v>
      </c>
      <c r="D26" s="396"/>
      <c r="E26" s="396"/>
      <c r="F26" s="396"/>
      <c r="G26" s="397"/>
      <c r="H26" s="398" t="str">
        <f t="array" ref="H26">IFERROR(SMALL(IF(ISNUMBER(SEARCH("CP",C41:AG41)),$C$39:$AG$39,IF(ISNUMBER(SEARCH("RD",C41:AG41)),$C$39:$AG$39,IF(ISNUMBER(SEARCH("B",C41:AG41)),$C$39:$AG$39,IF(ISNUMBER(SEARCH("CET",C41:AG41)),$C$39:$AG$39,IF(ISNUMBER(SEARCH("RTT",C41:AG41)),$C$39:$AG$39,""))))),1)&amp;"-","")&amp;IFERROR(SMALL(IF(ISNUMBER(SEARCH("CP",C41:AG41)),$C$39:$AG$39,IF(ISNUMBER(SEARCH("RD",C41:AG41)),$C$39:$AG$39,IF(ISNUMBER(SEARCH("B",C41:AG41)),$C$39:$AG$39,IF(ISNUMBER(SEARCH("CET",C41:AG41)),$C$39:$AG$39,IF(ISNUMBER(SEARCH("RTT",C41:AG41)),$C$39:$AG$39,""))))),2)&amp;"-","")&amp;IFERROR(SMALL(IF(ISNUMBER(SEARCH("CP",C41:AG41)),$C$39:$AG$39,IF(ISNUMBER(SEARCH("RD",C41:AG41)),$C$39:$AG$39,IF(ISNUMBER(SEARCH("B",C41:AG41)),$C$39:$AG$39,IF(ISNUMBER(SEARCH("CET",C41:AG41)),$C$39:$AG$39,IF(ISNUMBER(SEARCH("RTT",C41:AG41)),$C$39:$AG$39,""))))),3)&amp;"-","")&amp;IFERROR(SMALL(IF(ISNUMBER(SEARCH("CP",C41:AG41)),$C$39:$AG$39,IF(ISNUMBER(SEARCH("RD",C41:AG41)),$C$39:$AG$39,IF(ISNUMBER(SEARCH("B",C41:AG41)),$C$39:$AG$39,IF(ISNUMBER(SEARCH("CET",C41:AG41)),$C$39:$AG$39,IF(ISNUMBER(SEARCH("RTT",C41:AG41)),$C$39:$AG$39,""))))),4)&amp;"-","")&amp;IFERROR(SMALL(IF(ISNUMBER(SEARCH("CP",C41:AG41)),$C$39:$AG$39,IF(ISNUMBER(SEARCH("RD",C41:AG41)),$C$39:$AG$39,IF(ISNUMBER(SEARCH("B",C41:AG41)),$C$39:$AG$39,IF(ISNUMBER(SEARCH("CET",C41:AG41)),$C$39:$AG$39,IF(ISNUMBER(SEARCH("RTT",C41:AG41)),$C$39:$AG$39,""))))),5)&amp;"-","")&amp;IFERROR(SMALL(IF(ISNUMBER(SEARCH("CP",C41:AG41)),$C$39:$AG$39,IF(ISNUMBER(SEARCH("RD",C41:AG41)),$C$39:$AG$39,IF(ISNUMBER(SEARCH("B",C41:AG41)),$C$39:$AG$39,IF(ISNUMBER(SEARCH("CET",C41:AG41)),$C$39:$AG$39,IF(ISNUMBER(SEARCH("RTT",C41:AG41)),$C$39:$AG$39,""))))),6)&amp;"-","")&amp;IFERROR(SMALL(IF(ISNUMBER(SEARCH("CP",C41:AG41)),$C$39:$AG$39,IF(ISNUMBER(SEARCH("RD",C41:AG41)),$C$39:$AG$39,IF(ISNUMBER(SEARCH("B",C41:AG41)),$C$39:$AG$39,IF(ISNUMBER(SEARCH("CET",C41:AG41)),$C$39:$AG$39,IF(ISNUMBER(SEARCH("RTT",C41:AG41)),$C$39:$AG$39,""))))),7)&amp;"-","")&amp;IFERROR(SMALL(IF(ISNUMBER(SEARCH("CP",C41:AG41)),$C$39:$AG$39,IF(ISNUMBER(SEARCH("RD",C41:AG41)),$C$39:$AG$39,IF(ISNUMBER(SEARCH("B",C41:AG41)),$C$39:$AG$39,IF(ISNUMBER(SEARCH("CET",C41:AG41)),$C$39:$AG$39,IF(ISNUMBER(SEARCH("RTT",C41:AG41)),$C$39:$AG$39,""))))),8)&amp;"-","")&amp;IFERROR(SMALL(IF(ISNUMBER(SEARCH("CP",C41:AG41)),$C$39:$AG$39,IF(ISNUMBER(SEARCH("RD",C41:AG41)),$C$39:$AG$39,IF(ISNUMBER(SEARCH("B",C41:AG41)),$C$39:$AG$39,IF(ISNUMBER(SEARCH("CET",C41:AG41)),$C$39:$AG$39,IF(ISNUMBER(SEARCH("RTT",C41:AG41)),$C$39:$AG$39,""))))),9)&amp;"-","")&amp;IFERROR(SMALL(IF(ISNUMBER(SEARCH("CP",C41:AG41)),$C$39:$AG$39,IF(ISNUMBER(SEARCH("RD",C41:AG41)),$C$39:$AG$39,IF(ISNUMBER(SEARCH("B",C41:AG41)),$C$39:$AG$39,IF(ISNUMBER(SEARCH("CET",C41:AG41)),$C$39:$AG$39,IF(ISNUMBER(SEARCH("RTT",C41:AG41)),$C$39:$AG$39,""))))),10)&amp;"-","")&amp;IFERROR(SMALL(IF(ISNUMBER(SEARCH("CP",C41:AG41)),$C$39:$AG$39,IF(ISNUMBER(SEARCH("RD",C41:AG41)),$C$39:$AG$39,IF(ISNUMBER(SEARCH("B",C41:AG41)),$C$39:$AG$39,IF(ISNUMBER(SEARCH("CET",C41:AG41)),$C$39:$AG$39,IF(ISNUMBER(SEARCH("RTT",C41:AG41)),$C$39:$AG$39,""))))),11)&amp;"-","")&amp;IFERROR(SMALL(IF(ISNUMBER(SEARCH("CP",C41:AG41)),$C$39:$AG$39,IF(ISNUMBER(SEARCH("RD",C41:AG41)),$C$39:$AG$39,IF(ISNUMBER(SEARCH("B",C41:AG41)),$C$39:$AG$39,IF(ISNUMBER(SEARCH("CET",C41:AG41)),$C$39:$AG$39,IF(ISNUMBER(SEARCH("RTT",C41:AG41)),$C$39:$AG$39,""))))),12)&amp;"-","")&amp;IFERROR(SMALL(IF(ISNUMBER(SEARCH("CP",C41:AG41)),$C$39:$AG$39,IF(ISNUMBER(SEARCH("RD",C41:AG41)),$C$39:$AG$39,IF(ISNUMBER(SEARCH("B",C41:AG41)),$C$39:$AG$39,IF(ISNUMBER(SEARCH("CET",C41:AG41)),$C$39:$AG$39,IF(ISNUMBER(SEARCH("RTT",C41:AG41)),$C$39:$AG$39,""))))),13)&amp;"-","")&amp;IFERROR(SMALL(IF(ISNUMBER(SEARCH("CP",C41:AG41)),$C$39:$AG$39,IF(ISNUMBER(SEARCH("RD",C41:AG41)),$C$39:$AG$39,IF(ISNUMBER(SEARCH("B",C41:AG41)),$C$39:$AG$39,IF(ISNUMBER(SEARCH("CET",C41:AG41)),$C$39:$AG$39,IF(ISNUMBER(SEARCH("RTT",C41:AG41)),$C$39:$AG$39,""))))),14)&amp;"-","")&amp;IFERROR(SMALL(IF(ISNUMBER(SEARCH("CP",C41:AG41)),$C$39:$AG$39,IF(ISNUMBER(SEARCH("RD",C41:AG41)),$C$39:$AG$39,IF(ISNUMBER(SEARCH("B",C41:AG41)),$C$39:$AG$39,IF(ISNUMBER(SEARCH("CET",C41:AG41)),$C$39:$AG$39,IF(ISNUMBER(SEARCH("RTT",C41:AG41)),$C$39:$AG$39,""))))),15)&amp;"-","")</f>
        <v>4-5-24-</v>
      </c>
      <c r="I26" s="399"/>
      <c r="J26" s="399"/>
      <c r="K26" s="399"/>
      <c r="L26" s="399"/>
      <c r="M26" s="399"/>
      <c r="N26" s="399"/>
      <c r="O26" s="399"/>
      <c r="P26" s="399"/>
      <c r="Q26" s="399"/>
      <c r="R26" s="399"/>
      <c r="S26" s="399"/>
      <c r="T26" s="399"/>
      <c r="U26" s="399"/>
      <c r="V26" s="399"/>
      <c r="W26" s="399"/>
      <c r="X26" s="399"/>
      <c r="Y26" s="399"/>
      <c r="Z26" s="399"/>
      <c r="AA26" s="399"/>
      <c r="AB26" s="399"/>
      <c r="AC26" s="399"/>
      <c r="AD26" s="399"/>
      <c r="AE26" s="399"/>
      <c r="AF26" s="399"/>
      <c r="AG26" s="399"/>
      <c r="AH26" s="399"/>
      <c r="AI26" s="149"/>
      <c r="AJ26" s="149"/>
      <c r="AK26" s="149"/>
      <c r="AL26" s="150"/>
      <c r="AM26" s="165"/>
      <c r="AN26" s="165"/>
      <c r="AO26" s="166">
        <f t="shared" ref="AO26:AO36" si="9">COUNTIF(C41:AG41,"B")</f>
        <v>1</v>
      </c>
      <c r="AP26" s="167">
        <f t="shared" ref="AP26:AP36" si="10">COUNTIF(C41:AG41,"CET")</f>
        <v>0</v>
      </c>
      <c r="AQ26" s="168">
        <f t="shared" ref="AQ26:AQ36" si="11">AQ25-AP26</f>
        <v>10.5</v>
      </c>
      <c r="AR26" s="169">
        <f t="shared" si="5"/>
        <v>2</v>
      </c>
      <c r="AS26" s="170">
        <f>AS25-AR26</f>
        <v>24</v>
      </c>
      <c r="AT26" s="171">
        <f t="shared" si="6"/>
        <v>0</v>
      </c>
      <c r="AU26" s="172">
        <f>AU25-AT26</f>
        <v>1</v>
      </c>
      <c r="AV26" s="173">
        <f t="shared" ref="AV26:AV36" si="12">COUNTIF(C41:AG41,"RTT")+(COUNTIF(C41:AG41,"dRTT")/2)</f>
        <v>0</v>
      </c>
      <c r="AW26" s="174">
        <f t="shared" ref="AW26:AW36" si="13">AH41</f>
        <v>1.25</v>
      </c>
      <c r="AX26" s="175">
        <f>(AX25+AW26)-AV26</f>
        <v>2.4193548387096775</v>
      </c>
      <c r="AZ26" s="176" t="e">
        <f>AX26-#REF!</f>
        <v>#REF!</v>
      </c>
      <c r="BB26" s="144">
        <f t="shared" si="1"/>
        <v>1</v>
      </c>
      <c r="BC26" s="145" t="str">
        <f t="array" ref="BC26">IFERROR(SMALL(IF(ISNUMBER(SEARCH("RTT",C43:AG43)),$C$39:$AG$39,""),1)&amp;"-","")&amp;IFERROR(SMALL(IF(ISNUMBER(SEARCH("RTT",C43:AG43)),$C$39:$AG$39,""),2)&amp;"-","")&amp;IFERROR(SMALL(IF(ISNUMBER(SEARCH("RTT",C43:AG43)),$C$39:$AG$39,""),3)&amp;"-","")&amp;IFERROR(SMALL(IF(ISNUMBER(SEARCH("RTT",C43:AG43)),$C$39:$AG$39,""),4)&amp;"-","")&amp;IFERROR(SMALL(IF(ISNUMBER(SEARCH("RTT",C43:AG43)),$C$39:$AG$39,""),5)&amp;"-","")&amp;IFERROR(SMALL(IF(ISNUMBER(SEARCH("RTT",C43:AG43)),$C$39:$AG$39,""),6)&amp;"-","")&amp;IFERROR(SMALL(IF(ISNUMBER(SEARCH("RTT",C43:AG43)),$C$39:$AG$39,""),7)&amp;"-","")&amp;IFERROR(SMALL(IF(ISNUMBER(SEARCH("RTT",C43:AG43)),$C$39:$AG$39,""),8)&amp;"-","")&amp;IFERROR(SMALL(IF(ISNUMBER(SEARCH("RTT",C43:AG43)),$C$39:$AG$39,""),9)&amp;"-","")&amp;IFERROR(SMALL(IF(ISNUMBER(SEARCH("RTT",C43:AG43)),$C$39:$AG$39,""),10)&amp;"-","")&amp;IFERROR(SMALL(IF(ISNUMBER(SEARCH("RTT",C43:AG43)),$C$39:$AG$39,""),11)&amp;"-","")&amp;IFERROR(SMALL(IF(ISNUMBER(SEARCH("RTT",C43:AG43)),$C$39:$AG$39,""),12)&amp;"-","")&amp;IFERROR(SMALL(IF(ISNUMBER(SEARCH("RTT",C43:AG43)),$C$39:$AG$39,""),13)&amp;"-","")&amp;IFERROR(SMALL(IF(ISNUMBER(SEARCH("RTT",C43:AG43)),$C$39:$AG$39,""),14)&amp;"-","")</f>
        <v/>
      </c>
      <c r="BD26" s="146">
        <f t="shared" si="7"/>
        <v>9.3993548387096784</v>
      </c>
      <c r="BE26" s="139">
        <f t="shared" si="2"/>
        <v>1.25</v>
      </c>
      <c r="BF26" s="147">
        <f t="shared" si="3"/>
        <v>0</v>
      </c>
      <c r="BG26" s="146">
        <f t="shared" si="8"/>
        <v>9.3993548387096784</v>
      </c>
      <c r="BH26" s="141"/>
      <c r="BI26" s="142"/>
      <c r="BJ26" s="143"/>
      <c r="BL26" s="90" t="s">
        <v>138</v>
      </c>
      <c r="BM26" s="400"/>
      <c r="BN26" s="401"/>
      <c r="BO26" s="402"/>
      <c r="BP26" s="403"/>
      <c r="BQ26" s="177"/>
      <c r="BR26" s="404">
        <f t="shared" ref="BR26:BR36" si="14">6-BQ26</f>
        <v>6</v>
      </c>
      <c r="BS26" s="405"/>
      <c r="BT26" s="406"/>
      <c r="BU26" s="178"/>
      <c r="BV26" s="178"/>
    </row>
    <row r="27" spans="3:74" ht="40" customHeight="1" thickTop="1" thickBot="1">
      <c r="C27" s="395">
        <f t="shared" si="4"/>
        <v>43891</v>
      </c>
      <c r="D27" s="396"/>
      <c r="E27" s="396"/>
      <c r="F27" s="396"/>
      <c r="G27" s="397"/>
      <c r="H27" s="398" t="str">
        <f t="array" ref="H27">IFERROR(SMALL(IF(ISNUMBER(SEARCH("CP",C42:AG42)),$C$39:$AG$39,IF(ISNUMBER(SEARCH("RD",C42:AG42)),$C$39:$AG$39,IF(ISNUMBER(SEARCH("B",C42:AG42)),$C$39:$AG$39,IF(ISNUMBER(SEARCH("CET",C42:AG42)),$C$39:$AG$39,IF(ISNUMBER(SEARCH("RTT",C42:AG42)),$C$39:$AG$39,""))))),1)&amp;"-","")&amp;IFERROR(SMALL(IF(ISNUMBER(SEARCH("CP",C42:AG42)),$C$39:$AG$39,IF(ISNUMBER(SEARCH("RD",C42:AG42)),$C$39:$AG$39,IF(ISNUMBER(SEARCH("B",C42:AG42)),$C$39:$AG$39,IF(ISNUMBER(SEARCH("CET",C42:AG42)),$C$39:$AG$39,IF(ISNUMBER(SEARCH("RTT",C42:AG42)),$C$39:$AG$39,""))))),2)&amp;"-","")&amp;IFERROR(SMALL(IF(ISNUMBER(SEARCH("CP",C42:AG42)),$C$39:$AG$39,IF(ISNUMBER(SEARCH("RD",C42:AG42)),$C$39:$AG$39,IF(ISNUMBER(SEARCH("B",C42:AG42)),$C$39:$AG$39,IF(ISNUMBER(SEARCH("CET",C42:AG42)),$C$39:$AG$39,IF(ISNUMBER(SEARCH("RTT",C42:AG42)),$C$39:$AG$39,""))))),3)&amp;"-","")&amp;IFERROR(SMALL(IF(ISNUMBER(SEARCH("CP",C42:AG42)),$C$39:$AG$39,IF(ISNUMBER(SEARCH("RD",C42:AG42)),$C$39:$AG$39,IF(ISNUMBER(SEARCH("B",C42:AG42)),$C$39:$AG$39,IF(ISNUMBER(SEARCH("CET",C42:AG42)),$C$39:$AG$39,IF(ISNUMBER(SEARCH("RTT",C42:AG42)),$C$39:$AG$39,""))))),4)&amp;"-","")&amp;IFERROR(SMALL(IF(ISNUMBER(SEARCH("CP",C42:AG42)),$C$39:$AG$39,IF(ISNUMBER(SEARCH("RD",C42:AG42)),$C$39:$AG$39,IF(ISNUMBER(SEARCH("B",C42:AG42)),$C$39:$AG$39,IF(ISNUMBER(SEARCH("CET",C42:AG42)),$C$39:$AG$39,IF(ISNUMBER(SEARCH("RTT",C42:AG42)),$C$39:$AG$39,""))))),5)&amp;"-","")&amp;IFERROR(SMALL(IF(ISNUMBER(SEARCH("CP",C42:AG42)),$C$39:$AG$39,IF(ISNUMBER(SEARCH("RD",C42:AG42)),$C$39:$AG$39,IF(ISNUMBER(SEARCH("B",C42:AG42)),$C$39:$AG$39,IF(ISNUMBER(SEARCH("CET",C42:AG42)),$C$39:$AG$39,IF(ISNUMBER(SEARCH("RTT",C42:AG42)),$C$39:$AG$39,""))))),6)&amp;"-","")&amp;IFERROR(SMALL(IF(ISNUMBER(SEARCH("CP",C42:AG42)),$C$39:$AG$39,IF(ISNUMBER(SEARCH("RD",C42:AG42)),$C$39:$AG$39,IF(ISNUMBER(SEARCH("B",C42:AG42)),$C$39:$AG$39,IF(ISNUMBER(SEARCH("CET",C42:AG42)),$C$39:$AG$39,IF(ISNUMBER(SEARCH("RTT",C42:AG42)),$C$39:$AG$39,""))))),7)&amp;"-","")&amp;IFERROR(SMALL(IF(ISNUMBER(SEARCH("CP",C42:AG42)),$C$39:$AG$39,IF(ISNUMBER(SEARCH("RD",C42:AG42)),$C$39:$AG$39,IF(ISNUMBER(SEARCH("B",C42:AG42)),$C$39:$AG$39,IF(ISNUMBER(SEARCH("CET",C42:AG42)),$C$39:$AG$39,IF(ISNUMBER(SEARCH("RTT",C42:AG42)),$C$39:$AG$39,""))))),8)&amp;"-","")&amp;IFERROR(SMALL(IF(ISNUMBER(SEARCH("CP",C42:AG42)),$C$39:$AG$39,IF(ISNUMBER(SEARCH("RD",C42:AG42)),$C$39:$AG$39,IF(ISNUMBER(SEARCH("B",C42:AG42)),$C$39:$AG$39,IF(ISNUMBER(SEARCH("CET",C42:AG42)),$C$39:$AG$39,IF(ISNUMBER(SEARCH("RTT",C42:AG42)),$C$39:$AG$39,""))))),9)&amp;"-","")&amp;IFERROR(SMALL(IF(ISNUMBER(SEARCH("CP",C42:AG42)),$C$39:$AG$39,IF(ISNUMBER(SEARCH("RD",C42:AG42)),$C$39:$AG$39,IF(ISNUMBER(SEARCH("B",C42:AG42)),$C$39:$AG$39,IF(ISNUMBER(SEARCH("CET",C42:AG42)),$C$39:$AG$39,IF(ISNUMBER(SEARCH("RTT",C42:AG42)),$C$39:$AG$39,""))))),10)&amp;"-","")&amp;IFERROR(SMALL(IF(ISNUMBER(SEARCH("CP",C42:AG42)),$C$39:$AG$39,IF(ISNUMBER(SEARCH("RD",C42:AG42)),$C$39:$AG$39,IF(ISNUMBER(SEARCH("B",C42:AG42)),$C$39:$AG$39,IF(ISNUMBER(SEARCH("CET",C42:AG42)),$C$39:$AG$39,IF(ISNUMBER(SEARCH("RTT",C42:AG42)),$C$39:$AG$39,""))))),11)&amp;"-","")&amp;IFERROR(SMALL(IF(ISNUMBER(SEARCH("CP",C42:AG42)),$C$39:$AG$39,IF(ISNUMBER(SEARCH("RD",C42:AG42)),$C$39:$AG$39,IF(ISNUMBER(SEARCH("B",C42:AG42)),$C$39:$AG$39,IF(ISNUMBER(SEARCH("CET",C42:AG42)),$C$39:$AG$39,IF(ISNUMBER(SEARCH("RTT",C42:AG42)),$C$39:$AG$39,""))))),12)&amp;"-","")&amp;IFERROR(SMALL(IF(ISNUMBER(SEARCH("CP",C42:AG42)),$C$39:$AG$39,IF(ISNUMBER(SEARCH("RD",C42:AG42)),$C$39:$AG$39,IF(ISNUMBER(SEARCH("B",C42:AG42)),$C$39:$AG$39,IF(ISNUMBER(SEARCH("CET",C42:AG42)),$C$39:$AG$39,IF(ISNUMBER(SEARCH("RTT",C42:AG42)),$C$39:$AG$39,""))))),13)&amp;"-","")&amp;IFERROR(SMALL(IF(ISNUMBER(SEARCH("CP",C42:AG42)),$C$39:$AG$39,IF(ISNUMBER(SEARCH("RD",C42:AG42)),$C$39:$AG$39,IF(ISNUMBER(SEARCH("B",C42:AG42)),$C$39:$AG$39,IF(ISNUMBER(SEARCH("CET",C42:AG42)),$C$39:$AG$39,IF(ISNUMBER(SEARCH("RTT",C42:AG42)),$C$39:$AG$39,""))))),14)&amp;"-","")&amp;IFERROR(SMALL(IF(ISNUMBER(SEARCH("CP",C42:AG42)),$C$39:$AG$39,IF(ISNUMBER(SEARCH("RD",C42:AG42)),$C$39:$AG$39,IF(ISNUMBER(SEARCH("B",C42:AG42)),$C$39:$AG$39,IF(ISNUMBER(SEARCH("CET",C42:AG42)),$C$39:$AG$39,IF(ISNUMBER(SEARCH("RTT",C42:AG42)),$C$39:$AG$39,""))))),15)&amp;"-","")</f>
        <v>12-13-</v>
      </c>
      <c r="I27" s="399"/>
      <c r="J27" s="399"/>
      <c r="K27" s="399"/>
      <c r="L27" s="399"/>
      <c r="M27" s="399"/>
      <c r="N27" s="399"/>
      <c r="O27" s="399"/>
      <c r="P27" s="399"/>
      <c r="Q27" s="399"/>
      <c r="R27" s="399"/>
      <c r="S27" s="399"/>
      <c r="T27" s="399"/>
      <c r="U27" s="399"/>
      <c r="V27" s="399"/>
      <c r="W27" s="399"/>
      <c r="X27" s="399"/>
      <c r="Y27" s="399"/>
      <c r="Z27" s="399"/>
      <c r="AA27" s="399"/>
      <c r="AB27" s="399"/>
      <c r="AC27" s="399"/>
      <c r="AD27" s="399"/>
      <c r="AE27" s="399"/>
      <c r="AF27" s="399"/>
      <c r="AG27" s="399"/>
      <c r="AH27" s="399"/>
      <c r="AI27" s="149"/>
      <c r="AJ27" s="149"/>
      <c r="AK27" s="149"/>
      <c r="AL27" s="150"/>
      <c r="AM27" s="165"/>
      <c r="AN27" s="165"/>
      <c r="AO27" s="166">
        <f t="shared" si="9"/>
        <v>0</v>
      </c>
      <c r="AP27" s="167">
        <f t="shared" si="10"/>
        <v>0</v>
      </c>
      <c r="AQ27" s="168">
        <f t="shared" si="11"/>
        <v>10.5</v>
      </c>
      <c r="AR27" s="169">
        <f t="shared" si="5"/>
        <v>2</v>
      </c>
      <c r="AS27" s="170">
        <f t="shared" ref="AS27:AS28" si="15">AS26-AR27</f>
        <v>22</v>
      </c>
      <c r="AT27" s="171">
        <f t="shared" si="6"/>
        <v>0</v>
      </c>
      <c r="AU27" s="172">
        <f t="shared" ref="AU27:AU36" si="16">AU26-AT27</f>
        <v>1</v>
      </c>
      <c r="AV27" s="173">
        <f t="shared" si="12"/>
        <v>0</v>
      </c>
      <c r="AW27" s="174">
        <f t="shared" si="13"/>
        <v>1.25</v>
      </c>
      <c r="AX27" s="175">
        <f t="shared" ref="AX27:AX36" si="17">(AX26+AW27)-AV27</f>
        <v>3.6693548387096775</v>
      </c>
      <c r="AZ27" s="176" t="e">
        <f>AX27-#REF!</f>
        <v>#REF!</v>
      </c>
      <c r="BB27" s="144">
        <f t="shared" si="1"/>
        <v>1</v>
      </c>
      <c r="BC27" s="145" t="str">
        <f t="array" ref="BC27">IFERROR(SMALL(IF(ISNUMBER(SEARCH("RTT",C44:AG44)),$C$39:$AG$39,""),1)&amp;"-","")&amp;IFERROR(SMALL(IF(ISNUMBER(SEARCH("RTT",C44:AG44)),$C$39:$AG$39,""),2)&amp;"-","")&amp;IFERROR(SMALL(IF(ISNUMBER(SEARCH("RTT",C44:AG44)),$C$39:$AG$39,""),3)&amp;"-","")&amp;IFERROR(SMALL(IF(ISNUMBER(SEARCH("RTT",C44:AG44)),$C$39:$AG$39,""),4)&amp;"-","")&amp;IFERROR(SMALL(IF(ISNUMBER(SEARCH("RTT",C44:AG44)),$C$39:$AG$39,""),5)&amp;"-","")&amp;IFERROR(SMALL(IF(ISNUMBER(SEARCH("RTT",C44:AG44)),$C$39:$AG$39,""),6)&amp;"-","")&amp;IFERROR(SMALL(IF(ISNUMBER(SEARCH("RTT",C44:AG44)),$C$39:$AG$39,""),7)&amp;"-","")&amp;IFERROR(SMALL(IF(ISNUMBER(SEARCH("RTT",C44:AG44)),$C$39:$AG$39,""),8)&amp;"-","")&amp;IFERROR(SMALL(IF(ISNUMBER(SEARCH("RTT",C44:AG44)),$C$39:$AG$39,""),9)&amp;"-","")&amp;IFERROR(SMALL(IF(ISNUMBER(SEARCH("RTT",C44:AG44)),$C$39:$AG$39,""),10)&amp;"-","")&amp;IFERROR(SMALL(IF(ISNUMBER(SEARCH("RTT",C44:AG44)),$C$39:$AG$39,""),11)&amp;"-","")&amp;IFERROR(SMALL(IF(ISNUMBER(SEARCH("RTT",C44:AG44)),$C$39:$AG$39,""),12)&amp;"-","")&amp;IFERROR(SMALL(IF(ISNUMBER(SEARCH("RTT",C44:AG44)),$C$39:$AG$39,""),13)&amp;"-","")&amp;IFERROR(SMALL(IF(ISNUMBER(SEARCH("RTT",C44:AG44)),$C$39:$AG$39,""),14)&amp;"-","")</f>
        <v/>
      </c>
      <c r="BD27" s="146">
        <f t="shared" si="7"/>
        <v>10.649354838709678</v>
      </c>
      <c r="BE27" s="139">
        <f t="shared" si="2"/>
        <v>1.25</v>
      </c>
      <c r="BF27" s="147">
        <f t="shared" si="3"/>
        <v>0</v>
      </c>
      <c r="BG27" s="146">
        <f t="shared" si="8"/>
        <v>10.649354838709678</v>
      </c>
      <c r="BH27" s="141"/>
      <c r="BI27" s="142"/>
      <c r="BJ27" s="143"/>
      <c r="BL27" s="90" t="s">
        <v>140</v>
      </c>
      <c r="BM27" s="437"/>
      <c r="BN27" s="438"/>
      <c r="BO27" s="341"/>
      <c r="BP27" s="342"/>
      <c r="BQ27" s="100"/>
      <c r="BR27" s="404">
        <f t="shared" si="14"/>
        <v>6</v>
      </c>
      <c r="BS27" s="405"/>
      <c r="BT27" s="406"/>
      <c r="BU27" s="101"/>
      <c r="BV27" s="101"/>
    </row>
    <row r="28" spans="3:74" ht="40" customHeight="1" thickTop="1" thickBot="1">
      <c r="C28" s="395">
        <f t="shared" si="4"/>
        <v>43922</v>
      </c>
      <c r="D28" s="396"/>
      <c r="E28" s="396"/>
      <c r="F28" s="396"/>
      <c r="G28" s="397"/>
      <c r="H28" s="398" t="str">
        <f t="array" ref="H28">IFERROR(SMALL(IF(ISNUMBER(SEARCH("CP",C43:AG43)),$C$39:$AG$39,IF(ISNUMBER(SEARCH("RD",C43:AG43)),$C$39:$AG$39,IF(ISNUMBER(SEARCH("B",C43:AG43)),$C$39:$AG$39,IF(ISNUMBER(SEARCH("CET",C43:AG43)),$C$39:$AG$39,IF(ISNUMBER(SEARCH("RTT",C43:AG43)),$C$39:$AG$39,""))))),1)&amp;"-","")&amp;IFERROR(SMALL(IF(ISNUMBER(SEARCH("CP",C43:AG43)),$C$39:$AG$39,IF(ISNUMBER(SEARCH("RD",C43:AG43)),$C$39:$AG$39,IF(ISNUMBER(SEARCH("B",C43:AG43)),$C$39:$AG$39,IF(ISNUMBER(SEARCH("CET",C43:AG43)),$C$39:$AG$39,IF(ISNUMBER(SEARCH("RTT",C43:AG43)),$C$39:$AG$39,""))))),2)&amp;"-","")&amp;IFERROR(SMALL(IF(ISNUMBER(SEARCH("CP",C43:AG43)),$C$39:$AG$39,IF(ISNUMBER(SEARCH("RD",C43:AG43)),$C$39:$AG$39,IF(ISNUMBER(SEARCH("B",C43:AG43)),$C$39:$AG$39,IF(ISNUMBER(SEARCH("CET",C43:AG43)),$C$39:$AG$39,IF(ISNUMBER(SEARCH("RTT",C43:AG43)),$C$39:$AG$39,""))))),3)&amp;"-","")&amp;IFERROR(SMALL(IF(ISNUMBER(SEARCH("CP",C43:AG43)),$C$39:$AG$39,IF(ISNUMBER(SEARCH("RD",C43:AG43)),$C$39:$AG$39,IF(ISNUMBER(SEARCH("B",C43:AG43)),$C$39:$AG$39,IF(ISNUMBER(SEARCH("CET",C43:AG43)),$C$39:$AG$39,IF(ISNUMBER(SEARCH("RTT",C43:AG43)),$C$39:$AG$39,""))))),4)&amp;"-","")&amp;IFERROR(SMALL(IF(ISNUMBER(SEARCH("CP",C43:AG43)),$C$39:$AG$39,IF(ISNUMBER(SEARCH("RD",C43:AG43)),$C$39:$AG$39,IF(ISNUMBER(SEARCH("B",C43:AG43)),$C$39:$AG$39,IF(ISNUMBER(SEARCH("CET",C43:AG43)),$C$39:$AG$39,IF(ISNUMBER(SEARCH("RTT",C43:AG43)),$C$39:$AG$39,""))))),5)&amp;"-","")&amp;IFERROR(SMALL(IF(ISNUMBER(SEARCH("CP",C43:AG43)),$C$39:$AG$39,IF(ISNUMBER(SEARCH("RD",C43:AG43)),$C$39:$AG$39,IF(ISNUMBER(SEARCH("B",C43:AG43)),$C$39:$AG$39,IF(ISNUMBER(SEARCH("CET",C43:AG43)),$C$39:$AG$39,IF(ISNUMBER(SEARCH("RTT",C43:AG43)),$C$39:$AG$39,""))))),6)&amp;"-","")&amp;IFERROR(SMALL(IF(ISNUMBER(SEARCH("CP",C43:AG43)),$C$39:$AG$39,IF(ISNUMBER(SEARCH("RD",C43:AG43)),$C$39:$AG$39,IF(ISNUMBER(SEARCH("B",C43:AG43)),$C$39:$AG$39,IF(ISNUMBER(SEARCH("CET",C43:AG43)),$C$39:$AG$39,IF(ISNUMBER(SEARCH("RTT",C43:AG43)),$C$39:$AG$39,""))))),7)&amp;"-","")&amp;IFERROR(SMALL(IF(ISNUMBER(SEARCH("CP",C43:AG43)),$C$39:$AG$39,IF(ISNUMBER(SEARCH("RD",C43:AG43)),$C$39:$AG$39,IF(ISNUMBER(SEARCH("B",C43:AG43)),$C$39:$AG$39,IF(ISNUMBER(SEARCH("CET",C43:AG43)),$C$39:$AG$39,IF(ISNUMBER(SEARCH("RTT",C43:AG43)),$C$39:$AG$39,""))))),8)&amp;"-","")&amp;IFERROR(SMALL(IF(ISNUMBER(SEARCH("CP",C43:AG43)),$C$39:$AG$39,IF(ISNUMBER(SEARCH("RD",C43:AG43)),$C$39:$AG$39,IF(ISNUMBER(SEARCH("B",C43:AG43)),$C$39:$AG$39,IF(ISNUMBER(SEARCH("CET",C43:AG43)),$C$39:$AG$39,IF(ISNUMBER(SEARCH("RTT",C43:AG43)),$C$39:$AG$39,""))))),9)&amp;"-","")&amp;IFERROR(SMALL(IF(ISNUMBER(SEARCH("CP",C43:AG43)),$C$39:$AG$39,IF(ISNUMBER(SEARCH("RD",C43:AG43)),$C$39:$AG$39,IF(ISNUMBER(SEARCH("B",C43:AG43)),$C$39:$AG$39,IF(ISNUMBER(SEARCH("CET",C43:AG43)),$C$39:$AG$39,IF(ISNUMBER(SEARCH("RTT",C43:AG43)),$C$39:$AG$39,""))))),10)&amp;"-","")&amp;IFERROR(SMALL(IF(ISNUMBER(SEARCH("CP",C43:AG43)),$C$39:$AG$39,IF(ISNUMBER(SEARCH("RD",C43:AG43)),$C$39:$AG$39,IF(ISNUMBER(SEARCH("B",C43:AG43)),$C$39:$AG$39,IF(ISNUMBER(SEARCH("CET",C43:AG43)),$C$39:$AG$39,IF(ISNUMBER(SEARCH("RTT",C43:AG43)),$C$39:$AG$39,""))))),11)&amp;"-","")&amp;IFERROR(SMALL(IF(ISNUMBER(SEARCH("CP",C43:AG43)),$C$39:$AG$39,IF(ISNUMBER(SEARCH("RD",C43:AG43)),$C$39:$AG$39,IF(ISNUMBER(SEARCH("B",C43:AG43)),$C$39:$AG$39,IF(ISNUMBER(SEARCH("CET",C43:AG43)),$C$39:$AG$39,IF(ISNUMBER(SEARCH("RTT",C43:AG43)),$C$39:$AG$39,""))))),12)&amp;"-","")&amp;IFERROR(SMALL(IF(ISNUMBER(SEARCH("CP",C43:AG43)),$C$39:$AG$39,IF(ISNUMBER(SEARCH("RD",C43:AG43)),$C$39:$AG$39,IF(ISNUMBER(SEARCH("B",C43:AG43)),$C$39:$AG$39,IF(ISNUMBER(SEARCH("CET",C43:AG43)),$C$39:$AG$39,IF(ISNUMBER(SEARCH("RTT",C43:AG43)),$C$39:$AG$39,""))))),13)&amp;"-","")&amp;IFERROR(SMALL(IF(ISNUMBER(SEARCH("CP",C43:AG43)),$C$39:$AG$39,IF(ISNUMBER(SEARCH("RD",C43:AG43)),$C$39:$AG$39,IF(ISNUMBER(SEARCH("B",C43:AG43)),$C$39:$AG$39,IF(ISNUMBER(SEARCH("CET",C43:AG43)),$C$39:$AG$39,IF(ISNUMBER(SEARCH("RTT",C43:AG43)),$C$39:$AG$39,""))))),14)&amp;"-","")&amp;IFERROR(SMALL(IF(ISNUMBER(SEARCH("CP",C43:AG43)),$C$39:$AG$39,IF(ISNUMBER(SEARCH("RD",C43:AG43)),$C$39:$AG$39,IF(ISNUMBER(SEARCH("B",C43:AG43)),$C$39:$AG$39,IF(ISNUMBER(SEARCH("CET",C43:AG43)),$C$39:$AG$39,IF(ISNUMBER(SEARCH("RTT",C43:AG43)),$C$39:$AG$39,""))))),15)&amp;"-","")</f>
        <v/>
      </c>
      <c r="I28" s="399"/>
      <c r="J28" s="399"/>
      <c r="K28" s="399"/>
      <c r="L28" s="399"/>
      <c r="M28" s="399"/>
      <c r="N28" s="399"/>
      <c r="O28" s="399"/>
      <c r="P28" s="399"/>
      <c r="Q28" s="399"/>
      <c r="R28" s="399"/>
      <c r="S28" s="399"/>
      <c r="T28" s="399"/>
      <c r="U28" s="399"/>
      <c r="V28" s="399"/>
      <c r="W28" s="399"/>
      <c r="X28" s="399"/>
      <c r="Y28" s="399"/>
      <c r="Z28" s="399"/>
      <c r="AA28" s="399"/>
      <c r="AB28" s="399"/>
      <c r="AC28" s="399"/>
      <c r="AD28" s="399"/>
      <c r="AE28" s="399"/>
      <c r="AF28" s="399"/>
      <c r="AG28" s="399"/>
      <c r="AH28" s="399"/>
      <c r="AI28" s="149"/>
      <c r="AJ28" s="149"/>
      <c r="AK28" s="149"/>
      <c r="AL28" s="150"/>
      <c r="AM28" s="165"/>
      <c r="AN28" s="165"/>
      <c r="AO28" s="166">
        <f t="shared" si="9"/>
        <v>0</v>
      </c>
      <c r="AP28" s="167">
        <f t="shared" si="10"/>
        <v>0</v>
      </c>
      <c r="AQ28" s="168">
        <f t="shared" si="11"/>
        <v>10.5</v>
      </c>
      <c r="AR28" s="169">
        <f t="shared" si="5"/>
        <v>0</v>
      </c>
      <c r="AS28" s="170">
        <f t="shared" si="15"/>
        <v>22</v>
      </c>
      <c r="AT28" s="171">
        <f t="shared" si="6"/>
        <v>0</v>
      </c>
      <c r="AU28" s="172">
        <f t="shared" si="16"/>
        <v>1</v>
      </c>
      <c r="AV28" s="173">
        <f t="shared" si="12"/>
        <v>0</v>
      </c>
      <c r="AW28" s="174">
        <f t="shared" si="13"/>
        <v>1.25</v>
      </c>
      <c r="AX28" s="175">
        <f t="shared" si="17"/>
        <v>4.9193548387096779</v>
      </c>
      <c r="AZ28" s="176" t="e">
        <f>AX28-#REF!</f>
        <v>#REF!</v>
      </c>
      <c r="BB28" s="144">
        <f t="shared" si="1"/>
        <v>1</v>
      </c>
      <c r="BC28" s="145" t="str">
        <f t="array" ref="BC28">IFERROR(SMALL(IF(ISNUMBER(SEARCH("RTT",C45:AG45)),$C$39:$AG$39,""),1)&amp;"-","")&amp;IFERROR(SMALL(IF(ISNUMBER(SEARCH("RTT",C45:AG45)),$C$39:$AG$39,""),2)&amp;"-","")&amp;IFERROR(SMALL(IF(ISNUMBER(SEARCH("RTT",C45:AG45)),$C$39:$AG$39,""),3)&amp;"-","")&amp;IFERROR(SMALL(IF(ISNUMBER(SEARCH("RTT",C45:AG45)),$C$39:$AG$39,""),4)&amp;"-","")&amp;IFERROR(SMALL(IF(ISNUMBER(SEARCH("RTT",C45:AG45)),$C$39:$AG$39,""),5)&amp;"-","")&amp;IFERROR(SMALL(IF(ISNUMBER(SEARCH("RTT",C45:AG45)),$C$39:$AG$39,""),6)&amp;"-","")&amp;IFERROR(SMALL(IF(ISNUMBER(SEARCH("RTT",C45:AG45)),$C$39:$AG$39,""),7)&amp;"-","")&amp;IFERROR(SMALL(IF(ISNUMBER(SEARCH("RTT",C45:AG45)),$C$39:$AG$39,""),8)&amp;"-","")&amp;IFERROR(SMALL(IF(ISNUMBER(SEARCH("RTT",C45:AG45)),$C$39:$AG$39,""),9)&amp;"-","")&amp;IFERROR(SMALL(IF(ISNUMBER(SEARCH("RTT",C45:AG45)),$C$39:$AG$39,""),10)&amp;"-","")&amp;IFERROR(SMALL(IF(ISNUMBER(SEARCH("RTT",C45:AG45)),$C$39:$AG$39,""),11)&amp;"-","")&amp;IFERROR(SMALL(IF(ISNUMBER(SEARCH("RTT",C45:AG45)),$C$39:$AG$39,""),12)&amp;"-","")&amp;IFERROR(SMALL(IF(ISNUMBER(SEARCH("RTT",C45:AG45)),$C$39:$AG$39,""),13)&amp;"-","")&amp;IFERROR(SMALL(IF(ISNUMBER(SEARCH("RTT",C45:AG45)),$C$39:$AG$39,""),14)&amp;"-","")</f>
        <v/>
      </c>
      <c r="BD28" s="146">
        <f t="shared" si="7"/>
        <v>11.899354838709678</v>
      </c>
      <c r="BE28" s="139">
        <f t="shared" si="2"/>
        <v>1.25</v>
      </c>
      <c r="BF28" s="147">
        <f t="shared" si="3"/>
        <v>0</v>
      </c>
      <c r="BG28" s="146">
        <f t="shared" si="8"/>
        <v>11.899354838709678</v>
      </c>
      <c r="BH28" s="141"/>
      <c r="BI28" s="142"/>
      <c r="BJ28" s="143"/>
      <c r="BL28" s="90" t="s">
        <v>143</v>
      </c>
      <c r="BM28" s="437"/>
      <c r="BN28" s="438"/>
      <c r="BO28" s="341"/>
      <c r="BP28" s="342"/>
      <c r="BQ28" s="100"/>
      <c r="BR28" s="404">
        <f t="shared" si="14"/>
        <v>6</v>
      </c>
      <c r="BS28" s="405"/>
      <c r="BT28" s="406"/>
      <c r="BU28" s="101"/>
      <c r="BV28" s="101"/>
    </row>
    <row r="29" spans="3:74" ht="40" customHeight="1" thickTop="1" thickBot="1">
      <c r="C29" s="395">
        <f t="shared" si="4"/>
        <v>43952</v>
      </c>
      <c r="D29" s="396"/>
      <c r="E29" s="396"/>
      <c r="F29" s="396"/>
      <c r="G29" s="397"/>
      <c r="H29" s="398" t="str">
        <f t="array" ref="H29">IFERROR(SMALL(IF(ISNUMBER(SEARCH("CP",C44:AG44)),$C$39:$AG$39,IF(ISNUMBER(SEARCH("RD",C44:AG44)),$C$39:$AG$39,IF(ISNUMBER(SEARCH("B",C44:AG44)),$C$39:$AG$39,IF(ISNUMBER(SEARCH("CET",C44:AG44)),$C$39:$AG$39,IF(ISNUMBER(SEARCH("RTT",C44:AG44)),$C$39:$AG$39,""))))),1)&amp;"-","")&amp;IFERROR(SMALL(IF(ISNUMBER(SEARCH("CP",C44:AG44)),$C$39:$AG$39,IF(ISNUMBER(SEARCH("RD",C44:AG44)),$C$39:$AG$39,IF(ISNUMBER(SEARCH("B",C44:AG44)),$C$39:$AG$39,IF(ISNUMBER(SEARCH("CET",C44:AG44)),$C$39:$AG$39,IF(ISNUMBER(SEARCH("RTT",C44:AG44)),$C$39:$AG$39,""))))),2)&amp;"-","")&amp;IFERROR(SMALL(IF(ISNUMBER(SEARCH("CP",C44:AG44)),$C$39:$AG$39,IF(ISNUMBER(SEARCH("RD",C44:AG44)),$C$39:$AG$39,IF(ISNUMBER(SEARCH("B",C44:AG44)),$C$39:$AG$39,IF(ISNUMBER(SEARCH("CET",C44:AG44)),$C$39:$AG$39,IF(ISNUMBER(SEARCH("RTT",C44:AG44)),$C$39:$AG$39,""))))),3)&amp;"-","")&amp;IFERROR(SMALL(IF(ISNUMBER(SEARCH("CP",C44:AG44)),$C$39:$AG$39,IF(ISNUMBER(SEARCH("RD",C44:AG44)),$C$39:$AG$39,IF(ISNUMBER(SEARCH("B",C44:AG44)),$C$39:$AG$39,IF(ISNUMBER(SEARCH("CET",C44:AG44)),$C$39:$AG$39,IF(ISNUMBER(SEARCH("RTT",C44:AG44)),$C$39:$AG$39,""))))),4)&amp;"-","")&amp;IFERROR(SMALL(IF(ISNUMBER(SEARCH("CP",C44:AG44)),$C$39:$AG$39,IF(ISNUMBER(SEARCH("RD",C44:AG44)),$C$39:$AG$39,IF(ISNUMBER(SEARCH("B",C44:AG44)),$C$39:$AG$39,IF(ISNUMBER(SEARCH("CET",C44:AG44)),$C$39:$AG$39,IF(ISNUMBER(SEARCH("RTT",C44:AG44)),$C$39:$AG$39,""))))),5)&amp;"-","")&amp;IFERROR(SMALL(IF(ISNUMBER(SEARCH("CP",C44:AG44)),$C$39:$AG$39,IF(ISNUMBER(SEARCH("RD",C44:AG44)),$C$39:$AG$39,IF(ISNUMBER(SEARCH("B",C44:AG44)),$C$39:$AG$39,IF(ISNUMBER(SEARCH("CET",C44:AG44)),$C$39:$AG$39,IF(ISNUMBER(SEARCH("RTT",C44:AG44)),$C$39:$AG$39,""))))),6)&amp;"-","")&amp;IFERROR(SMALL(IF(ISNUMBER(SEARCH("CP",C44:AG44)),$C$39:$AG$39,IF(ISNUMBER(SEARCH("RD",C44:AG44)),$C$39:$AG$39,IF(ISNUMBER(SEARCH("B",C44:AG44)),$C$39:$AG$39,IF(ISNUMBER(SEARCH("CET",C44:AG44)),$C$39:$AG$39,IF(ISNUMBER(SEARCH("RTT",C44:AG44)),$C$39:$AG$39,""))))),7)&amp;"-","")&amp;IFERROR(SMALL(IF(ISNUMBER(SEARCH("CP",C44:AG44)),$C$39:$AG$39,IF(ISNUMBER(SEARCH("RD",C44:AG44)),$C$39:$AG$39,IF(ISNUMBER(SEARCH("B",C44:AG44)),$C$39:$AG$39,IF(ISNUMBER(SEARCH("CET",C44:AG44)),$C$39:$AG$39,IF(ISNUMBER(SEARCH("RTT",C44:AG44)),$C$39:$AG$39,""))))),8)&amp;"-","")&amp;IFERROR(SMALL(IF(ISNUMBER(SEARCH("CP",C44:AG44)),$C$39:$AG$39,IF(ISNUMBER(SEARCH("RD",C44:AG44)),$C$39:$AG$39,IF(ISNUMBER(SEARCH("B",C44:AG44)),$C$39:$AG$39,IF(ISNUMBER(SEARCH("CET",C44:AG44)),$C$39:$AG$39,IF(ISNUMBER(SEARCH("RTT",C44:AG44)),$C$39:$AG$39,""))))),9)&amp;"-","")&amp;IFERROR(SMALL(IF(ISNUMBER(SEARCH("CP",C44:AG44)),$C$39:$AG$39,IF(ISNUMBER(SEARCH("RD",C44:AG44)),$C$39:$AG$39,IF(ISNUMBER(SEARCH("B",C44:AG44)),$C$39:$AG$39,IF(ISNUMBER(SEARCH("CET",C44:AG44)),$C$39:$AG$39,IF(ISNUMBER(SEARCH("RTT",C44:AG44)),$C$39:$AG$39,""))))),10)&amp;"-","")&amp;IFERROR(SMALL(IF(ISNUMBER(SEARCH("CP",C44:AG44)),$C$39:$AG$39,IF(ISNUMBER(SEARCH("RD",C44:AG44)),$C$39:$AG$39,IF(ISNUMBER(SEARCH("B",C44:AG44)),$C$39:$AG$39,IF(ISNUMBER(SEARCH("CET",C44:AG44)),$C$39:$AG$39,IF(ISNUMBER(SEARCH("RTT",C44:AG44)),$C$39:$AG$39,""))))),11)&amp;"-","")&amp;IFERROR(SMALL(IF(ISNUMBER(SEARCH("CP",C44:AG44)),$C$39:$AG$39,IF(ISNUMBER(SEARCH("RD",C44:AG44)),$C$39:$AG$39,IF(ISNUMBER(SEARCH("B",C44:AG44)),$C$39:$AG$39,IF(ISNUMBER(SEARCH("CET",C44:AG44)),$C$39:$AG$39,IF(ISNUMBER(SEARCH("RTT",C44:AG44)),$C$39:$AG$39,""))))),12)&amp;"-","")&amp;IFERROR(SMALL(IF(ISNUMBER(SEARCH("CP",C44:AG44)),$C$39:$AG$39,IF(ISNUMBER(SEARCH("RD",C44:AG44)),$C$39:$AG$39,IF(ISNUMBER(SEARCH("B",C44:AG44)),$C$39:$AG$39,IF(ISNUMBER(SEARCH("CET",C44:AG44)),$C$39:$AG$39,IF(ISNUMBER(SEARCH("RTT",C44:AG44)),$C$39:$AG$39,""))))),13)&amp;"-","")&amp;IFERROR(SMALL(IF(ISNUMBER(SEARCH("CP",C44:AG44)),$C$39:$AG$39,IF(ISNUMBER(SEARCH("RD",C44:AG44)),$C$39:$AG$39,IF(ISNUMBER(SEARCH("B",C44:AG44)),$C$39:$AG$39,IF(ISNUMBER(SEARCH("CET",C44:AG44)),$C$39:$AG$39,IF(ISNUMBER(SEARCH("RTT",C44:AG44)),$C$39:$AG$39,""))))),14)&amp;"-","")&amp;IFERROR(SMALL(IF(ISNUMBER(SEARCH("CP",C44:AG44)),$C$39:$AG$39,IF(ISNUMBER(SEARCH("RD",C44:AG44)),$C$39:$AG$39,IF(ISNUMBER(SEARCH("B",C44:AG44)),$C$39:$AG$39,IF(ISNUMBER(SEARCH("CET",C44:AG44)),$C$39:$AG$39,IF(ISNUMBER(SEARCH("RTT",C44:AG44)),$C$39:$AG$39,""))))),15)&amp;"-","")</f>
        <v/>
      </c>
      <c r="I29" s="399"/>
      <c r="J29" s="399"/>
      <c r="K29" s="399"/>
      <c r="L29" s="399"/>
      <c r="M29" s="399"/>
      <c r="N29" s="399"/>
      <c r="O29" s="399"/>
      <c r="P29" s="399"/>
      <c r="Q29" s="399"/>
      <c r="R29" s="399"/>
      <c r="S29" s="399"/>
      <c r="T29" s="399"/>
      <c r="U29" s="399"/>
      <c r="V29" s="399"/>
      <c r="W29" s="399"/>
      <c r="X29" s="399"/>
      <c r="Y29" s="399"/>
      <c r="Z29" s="399"/>
      <c r="AA29" s="399"/>
      <c r="AB29" s="399"/>
      <c r="AC29" s="399"/>
      <c r="AD29" s="399"/>
      <c r="AE29" s="399"/>
      <c r="AF29" s="399"/>
      <c r="AG29" s="399"/>
      <c r="AH29" s="399"/>
      <c r="AI29" s="149"/>
      <c r="AJ29" s="149"/>
      <c r="AK29" s="149"/>
      <c r="AL29" s="150"/>
      <c r="AM29" s="165"/>
      <c r="AN29" s="165"/>
      <c r="AO29" s="166">
        <f t="shared" si="9"/>
        <v>0</v>
      </c>
      <c r="AP29" s="167">
        <f t="shared" si="10"/>
        <v>0</v>
      </c>
      <c r="AQ29" s="168">
        <f t="shared" si="11"/>
        <v>10.5</v>
      </c>
      <c r="AR29" s="169">
        <f t="shared" si="5"/>
        <v>0</v>
      </c>
      <c r="AS29" s="170">
        <f>AS28-AR29</f>
        <v>22</v>
      </c>
      <c r="AT29" s="171">
        <f t="shared" si="6"/>
        <v>0</v>
      </c>
      <c r="AU29" s="172">
        <f t="shared" si="16"/>
        <v>1</v>
      </c>
      <c r="AV29" s="173">
        <f t="shared" si="12"/>
        <v>0</v>
      </c>
      <c r="AW29" s="174">
        <f t="shared" si="13"/>
        <v>1.25</v>
      </c>
      <c r="AX29" s="175">
        <f t="shared" si="17"/>
        <v>6.1693548387096779</v>
      </c>
      <c r="AZ29" s="176" t="e">
        <f>AX29-#REF!</f>
        <v>#REF!</v>
      </c>
      <c r="BB29" s="144">
        <f t="shared" si="1"/>
        <v>1</v>
      </c>
      <c r="BC29" s="145" t="str">
        <f t="array" ref="BC29">IFERROR(SMALL(IF(ISNUMBER(SEARCH("RTT",C46:AG46)),$C$39:$AG$39,""),1)&amp;"-","")&amp;IFERROR(SMALL(IF(ISNUMBER(SEARCH("RTT",C46:AG46)),$C$39:$AG$39,""),2)&amp;"-","")&amp;IFERROR(SMALL(IF(ISNUMBER(SEARCH("RTT",C46:AG46)),$C$39:$AG$39,""),3)&amp;"-","")&amp;IFERROR(SMALL(IF(ISNUMBER(SEARCH("RTT",C46:AG46)),$C$39:$AG$39,""),4)&amp;"-","")&amp;IFERROR(SMALL(IF(ISNUMBER(SEARCH("RTT",C46:AG46)),$C$39:$AG$39,""),5)&amp;"-","")&amp;IFERROR(SMALL(IF(ISNUMBER(SEARCH("RTT",C46:AG46)),$C$39:$AG$39,""),6)&amp;"-","")&amp;IFERROR(SMALL(IF(ISNUMBER(SEARCH("RTT",C46:AG46)),$C$39:$AG$39,""),7)&amp;"-","")&amp;IFERROR(SMALL(IF(ISNUMBER(SEARCH("RTT",C46:AG46)),$C$39:$AG$39,""),8)&amp;"-","")&amp;IFERROR(SMALL(IF(ISNUMBER(SEARCH("RTT",C46:AG46)),$C$39:$AG$39,""),9)&amp;"-","")&amp;IFERROR(SMALL(IF(ISNUMBER(SEARCH("RTT",C46:AG46)),$C$39:$AG$39,""),10)&amp;"-","")&amp;IFERROR(SMALL(IF(ISNUMBER(SEARCH("RTT",C46:AG46)),$C$39:$AG$39,""),11)&amp;"-","")&amp;IFERROR(SMALL(IF(ISNUMBER(SEARCH("RTT",C46:AG46)),$C$39:$AG$39,""),12)&amp;"-","")&amp;IFERROR(SMALL(IF(ISNUMBER(SEARCH("RTT",C46:AG46)),$C$39:$AG$39,""),13)&amp;"-","")&amp;IFERROR(SMALL(IF(ISNUMBER(SEARCH("RTT",C46:AG46)),$C$39:$AG$39,""),14)&amp;"-","")</f>
        <v/>
      </c>
      <c r="BD29" s="146">
        <f t="shared" si="7"/>
        <v>13.149354838709678</v>
      </c>
      <c r="BE29" s="139">
        <f t="shared" si="2"/>
        <v>1.25</v>
      </c>
      <c r="BF29" s="147">
        <f t="shared" si="3"/>
        <v>0</v>
      </c>
      <c r="BG29" s="146">
        <f t="shared" si="8"/>
        <v>13.149354838709678</v>
      </c>
      <c r="BH29" s="141"/>
      <c r="BI29" s="142"/>
      <c r="BJ29" s="143"/>
      <c r="BL29" s="90" t="s">
        <v>145</v>
      </c>
      <c r="BM29" s="437"/>
      <c r="BN29" s="438"/>
      <c r="BO29" s="341"/>
      <c r="BP29" s="342"/>
      <c r="BQ29" s="100"/>
      <c r="BR29" s="404">
        <f t="shared" si="14"/>
        <v>6</v>
      </c>
      <c r="BS29" s="405"/>
      <c r="BT29" s="406"/>
      <c r="BU29" s="101"/>
      <c r="BV29" s="101"/>
    </row>
    <row r="30" spans="3:74" ht="40" customHeight="1" thickTop="1" thickBot="1">
      <c r="C30" s="395">
        <f t="shared" si="4"/>
        <v>43983</v>
      </c>
      <c r="D30" s="396"/>
      <c r="E30" s="396"/>
      <c r="F30" s="396"/>
      <c r="G30" s="397"/>
      <c r="H30" s="398" t="str">
        <f t="array" ref="H30">IFERROR(SMALL(IF(ISNUMBER(SEARCH("CP",C45:AG45)),$C$39:$AG$39,IF(ISNUMBER(SEARCH("RD",C45:AG45)),$C$39:$AG$39,IF(ISNUMBER(SEARCH("B",C45:AG45)),$C$39:$AG$39,IF(ISNUMBER(SEARCH("CET",C45:AG45)),$C$39:$AG$39,IF(ISNUMBER(SEARCH("RTT",C45:AG45)),$C$39:$AG$39,""))))),1)&amp;"-","")&amp;IFERROR(SMALL(IF(ISNUMBER(SEARCH("CP",C45:AG45)),$C$39:$AG$39,IF(ISNUMBER(SEARCH("RD",C45:AG45)),$C$39:$AG$39,IF(ISNUMBER(SEARCH("B",C45:AG45)),$C$39:$AG$39,IF(ISNUMBER(SEARCH("CET",C45:AG45)),$C$39:$AG$39,IF(ISNUMBER(SEARCH("RTT",C45:AG45)),$C$39:$AG$39,""))))),2)&amp;"-","")&amp;IFERROR(SMALL(IF(ISNUMBER(SEARCH("CP",C45:AG45)),$C$39:$AG$39,IF(ISNUMBER(SEARCH("RD",C45:AG45)),$C$39:$AG$39,IF(ISNUMBER(SEARCH("B",C45:AG45)),$C$39:$AG$39,IF(ISNUMBER(SEARCH("CET",C45:AG45)),$C$39:$AG$39,IF(ISNUMBER(SEARCH("RTT",C45:AG45)),$C$39:$AG$39,""))))),3)&amp;"-","")&amp;IFERROR(SMALL(IF(ISNUMBER(SEARCH("CP",C45:AG45)),$C$39:$AG$39,IF(ISNUMBER(SEARCH("RD",C45:AG45)),$C$39:$AG$39,IF(ISNUMBER(SEARCH("B",C45:AG45)),$C$39:$AG$39,IF(ISNUMBER(SEARCH("CET",C45:AG45)),$C$39:$AG$39,IF(ISNUMBER(SEARCH("RTT",C45:AG45)),$C$39:$AG$39,""))))),4)&amp;"-","")&amp;IFERROR(SMALL(IF(ISNUMBER(SEARCH("CP",C45:AG45)),$C$39:$AG$39,IF(ISNUMBER(SEARCH("RD",C45:AG45)),$C$39:$AG$39,IF(ISNUMBER(SEARCH("B",C45:AG45)),$C$39:$AG$39,IF(ISNUMBER(SEARCH("CET",C45:AG45)),$C$39:$AG$39,IF(ISNUMBER(SEARCH("RTT",C45:AG45)),$C$39:$AG$39,""))))),5)&amp;"-","")&amp;IFERROR(SMALL(IF(ISNUMBER(SEARCH("CP",C45:AG45)),$C$39:$AG$39,IF(ISNUMBER(SEARCH("RD",C45:AG45)),$C$39:$AG$39,IF(ISNUMBER(SEARCH("B",C45:AG45)),$C$39:$AG$39,IF(ISNUMBER(SEARCH("CET",C45:AG45)),$C$39:$AG$39,IF(ISNUMBER(SEARCH("RTT",C45:AG45)),$C$39:$AG$39,""))))),6)&amp;"-","")&amp;IFERROR(SMALL(IF(ISNUMBER(SEARCH("CP",C45:AG45)),$C$39:$AG$39,IF(ISNUMBER(SEARCH("RD",C45:AG45)),$C$39:$AG$39,IF(ISNUMBER(SEARCH("B",C45:AG45)),$C$39:$AG$39,IF(ISNUMBER(SEARCH("CET",C45:AG45)),$C$39:$AG$39,IF(ISNUMBER(SEARCH("RTT",C45:AG45)),$C$39:$AG$39,""))))),7)&amp;"-","")&amp;IFERROR(SMALL(IF(ISNUMBER(SEARCH("CP",C45:AG45)),$C$39:$AG$39,IF(ISNUMBER(SEARCH("RD",C45:AG45)),$C$39:$AG$39,IF(ISNUMBER(SEARCH("B",C45:AG45)),$C$39:$AG$39,IF(ISNUMBER(SEARCH("CET",C45:AG45)),$C$39:$AG$39,IF(ISNUMBER(SEARCH("RTT",C45:AG45)),$C$39:$AG$39,""))))),8)&amp;"-","")&amp;IFERROR(SMALL(IF(ISNUMBER(SEARCH("CP",C45:AG45)),$C$39:$AG$39,IF(ISNUMBER(SEARCH("RD",C45:AG45)),$C$39:$AG$39,IF(ISNUMBER(SEARCH("B",C45:AG45)),$C$39:$AG$39,IF(ISNUMBER(SEARCH("CET",C45:AG45)),$C$39:$AG$39,IF(ISNUMBER(SEARCH("RTT",C45:AG45)),$C$39:$AG$39,""))))),9)&amp;"-","")&amp;IFERROR(SMALL(IF(ISNUMBER(SEARCH("CP",C45:AG45)),$C$39:$AG$39,IF(ISNUMBER(SEARCH("RD",C45:AG45)),$C$39:$AG$39,IF(ISNUMBER(SEARCH("B",C45:AG45)),$C$39:$AG$39,IF(ISNUMBER(SEARCH("CET",C45:AG45)),$C$39:$AG$39,IF(ISNUMBER(SEARCH("RTT",C45:AG45)),$C$39:$AG$39,""))))),10)&amp;"-","")&amp;IFERROR(SMALL(IF(ISNUMBER(SEARCH("CP",C45:AG45)),$C$39:$AG$39,IF(ISNUMBER(SEARCH("RD",C45:AG45)),$C$39:$AG$39,IF(ISNUMBER(SEARCH("B",C45:AG45)),$C$39:$AG$39,IF(ISNUMBER(SEARCH("CET",C45:AG45)),$C$39:$AG$39,IF(ISNUMBER(SEARCH("RTT",C45:AG45)),$C$39:$AG$39,""))))),11)&amp;"-","")&amp;IFERROR(SMALL(IF(ISNUMBER(SEARCH("CP",C45:AG45)),$C$39:$AG$39,IF(ISNUMBER(SEARCH("RD",C45:AG45)),$C$39:$AG$39,IF(ISNUMBER(SEARCH("B",C45:AG45)),$C$39:$AG$39,IF(ISNUMBER(SEARCH("CET",C45:AG45)),$C$39:$AG$39,IF(ISNUMBER(SEARCH("RTT",C45:AG45)),$C$39:$AG$39,""))))),12)&amp;"-","")&amp;IFERROR(SMALL(IF(ISNUMBER(SEARCH("CP",C45:AG45)),$C$39:$AG$39,IF(ISNUMBER(SEARCH("RD",C45:AG45)),$C$39:$AG$39,IF(ISNUMBER(SEARCH("B",C45:AG45)),$C$39:$AG$39,IF(ISNUMBER(SEARCH("CET",C45:AG45)),$C$39:$AG$39,IF(ISNUMBER(SEARCH("RTT",C45:AG45)),$C$39:$AG$39,""))))),13)&amp;"-","")&amp;IFERROR(SMALL(IF(ISNUMBER(SEARCH("CP",C45:AG45)),$C$39:$AG$39,IF(ISNUMBER(SEARCH("RD",C45:AG45)),$C$39:$AG$39,IF(ISNUMBER(SEARCH("B",C45:AG45)),$C$39:$AG$39,IF(ISNUMBER(SEARCH("CET",C45:AG45)),$C$39:$AG$39,IF(ISNUMBER(SEARCH("RTT",C45:AG45)),$C$39:$AG$39,""))))),14)&amp;"-","")&amp;IFERROR(SMALL(IF(ISNUMBER(SEARCH("CP",C45:AG45)),$C$39:$AG$39,IF(ISNUMBER(SEARCH("RD",C45:AG45)),$C$39:$AG$39,IF(ISNUMBER(SEARCH("B",C45:AG45)),$C$39:$AG$39,IF(ISNUMBER(SEARCH("CET",C45:AG45)),$C$39:$AG$39,IF(ISNUMBER(SEARCH("RTT",C45:AG45)),$C$39:$AG$39,""))))),15)&amp;"-","")</f>
        <v/>
      </c>
      <c r="I30" s="399"/>
      <c r="J30" s="399"/>
      <c r="K30" s="399"/>
      <c r="L30" s="399"/>
      <c r="M30" s="399"/>
      <c r="N30" s="399"/>
      <c r="O30" s="399"/>
      <c r="P30" s="399"/>
      <c r="Q30" s="399"/>
      <c r="R30" s="399"/>
      <c r="S30" s="399"/>
      <c r="T30" s="399"/>
      <c r="U30" s="399"/>
      <c r="V30" s="399"/>
      <c r="W30" s="399"/>
      <c r="X30" s="399"/>
      <c r="Y30" s="399"/>
      <c r="Z30" s="399"/>
      <c r="AA30" s="399"/>
      <c r="AB30" s="399"/>
      <c r="AC30" s="399"/>
      <c r="AD30" s="399"/>
      <c r="AE30" s="399"/>
      <c r="AF30" s="399"/>
      <c r="AG30" s="399"/>
      <c r="AH30" s="399"/>
      <c r="AI30" s="149"/>
      <c r="AJ30" s="149"/>
      <c r="AK30" s="149"/>
      <c r="AL30" s="150"/>
      <c r="AM30" s="165"/>
      <c r="AN30" s="165"/>
      <c r="AO30" s="166">
        <f t="shared" si="9"/>
        <v>0</v>
      </c>
      <c r="AP30" s="167">
        <f t="shared" si="10"/>
        <v>0</v>
      </c>
      <c r="AQ30" s="168">
        <f t="shared" si="11"/>
        <v>10.5</v>
      </c>
      <c r="AR30" s="169">
        <f t="shared" si="5"/>
        <v>0</v>
      </c>
      <c r="AS30" s="170">
        <f>AS29-AR30</f>
        <v>22</v>
      </c>
      <c r="AT30" s="171">
        <f t="shared" si="6"/>
        <v>0</v>
      </c>
      <c r="AU30" s="172">
        <f t="shared" si="16"/>
        <v>1</v>
      </c>
      <c r="AV30" s="173">
        <f t="shared" si="12"/>
        <v>0</v>
      </c>
      <c r="AW30" s="174">
        <f t="shared" si="13"/>
        <v>1.25</v>
      </c>
      <c r="AX30" s="175">
        <f t="shared" si="17"/>
        <v>7.4193548387096779</v>
      </c>
      <c r="AZ30" s="176" t="e">
        <f>AX30-#REF!</f>
        <v>#REF!</v>
      </c>
      <c r="BB30" s="144">
        <f t="shared" si="1"/>
        <v>1</v>
      </c>
      <c r="BC30" s="145" t="str">
        <f t="array" ref="BC30">IFERROR(SMALL(IF(ISNUMBER(SEARCH("RTT",C47:AG47)),$C$39:$AG$39,""),1)&amp;"-","")&amp;IFERROR(SMALL(IF(ISNUMBER(SEARCH("RTT",C47:AG47)),$C$39:$AG$39,""),2)&amp;"-","")&amp;IFERROR(SMALL(IF(ISNUMBER(SEARCH("RTT",C47:AG47)),$C$39:$AG$39,""),3)&amp;"-","")&amp;IFERROR(SMALL(IF(ISNUMBER(SEARCH("RTT",C47:AG47)),$C$39:$AG$39,""),4)&amp;"-","")&amp;IFERROR(SMALL(IF(ISNUMBER(SEARCH("RTT",C47:AG47)),$C$39:$AG$39,""),5)&amp;"-","")&amp;IFERROR(SMALL(IF(ISNUMBER(SEARCH("RTT",C47:AG47)),$C$39:$AG$39,""),6)&amp;"-","")&amp;IFERROR(SMALL(IF(ISNUMBER(SEARCH("RTT",C47:AG47)),$C$39:$AG$39,""),7)&amp;"-","")&amp;IFERROR(SMALL(IF(ISNUMBER(SEARCH("RTT",C47:AG47)),$C$39:$AG$39,""),8)&amp;"-","")&amp;IFERROR(SMALL(IF(ISNUMBER(SEARCH("RTT",C47:AG47)),$C$39:$AG$39,""),9)&amp;"-","")&amp;IFERROR(SMALL(IF(ISNUMBER(SEARCH("RTT",C47:AG47)),$C$39:$AG$39,""),10)&amp;"-","")&amp;IFERROR(SMALL(IF(ISNUMBER(SEARCH("RTT",C47:AG47)),$C$39:$AG$39,""),11)&amp;"-","")&amp;IFERROR(SMALL(IF(ISNUMBER(SEARCH("RTT",C47:AG47)),$C$39:$AG$39,""),12)&amp;"-","")&amp;IFERROR(SMALL(IF(ISNUMBER(SEARCH("RTT",C47:AG47)),$C$39:$AG$39,""),13)&amp;"-","")&amp;IFERROR(SMALL(IF(ISNUMBER(SEARCH("RTT",C47:AG47)),$C$39:$AG$39,""),14)&amp;"-","")</f>
        <v/>
      </c>
      <c r="BD30" s="146">
        <f t="shared" si="7"/>
        <v>14.399354838709678</v>
      </c>
      <c r="BE30" s="139">
        <f t="shared" si="2"/>
        <v>1.25</v>
      </c>
      <c r="BF30" s="147">
        <f t="shared" si="3"/>
        <v>0</v>
      </c>
      <c r="BG30" s="146">
        <f t="shared" si="8"/>
        <v>14.399354838709678</v>
      </c>
      <c r="BH30" s="141"/>
      <c r="BI30" s="142"/>
      <c r="BJ30" s="143"/>
      <c r="BL30" s="90" t="s">
        <v>149</v>
      </c>
      <c r="BM30" s="437"/>
      <c r="BN30" s="438"/>
      <c r="BO30" s="341"/>
      <c r="BP30" s="342"/>
      <c r="BQ30" s="100"/>
      <c r="BR30" s="404">
        <f t="shared" si="14"/>
        <v>6</v>
      </c>
      <c r="BS30" s="405"/>
      <c r="BT30" s="406"/>
      <c r="BU30" s="101"/>
      <c r="BV30" s="101"/>
    </row>
    <row r="31" spans="3:74" ht="40" customHeight="1" thickTop="1" thickBot="1">
      <c r="C31" s="395">
        <f t="shared" si="4"/>
        <v>44013</v>
      </c>
      <c r="D31" s="396"/>
      <c r="E31" s="396"/>
      <c r="F31" s="396"/>
      <c r="G31" s="397"/>
      <c r="H31" s="398" t="str">
        <f t="array" ref="H31">IFERROR(SMALL(IF(ISNUMBER(SEARCH("CP",C46:AG46)),$C$39:$AG$39,IF(ISNUMBER(SEARCH("RD",C46:AG46)),$C$39:$AG$39,IF(ISNUMBER(SEARCH("B",C46:AG46)),$C$39:$AG$39,IF(ISNUMBER(SEARCH("CET",C46:AG46)),$C$39:$AG$39,IF(ISNUMBER(SEARCH("RTT",C46:AG46)),$C$39:$AG$39,""))))),1)&amp;"-","")&amp;IFERROR(SMALL(IF(ISNUMBER(SEARCH("CP",C46:AG46)),$C$39:$AG$39,IF(ISNUMBER(SEARCH("RD",C46:AG46)),$C$39:$AG$39,IF(ISNUMBER(SEARCH("B",C46:AG46)),$C$39:$AG$39,IF(ISNUMBER(SEARCH("CET",C46:AG46)),$C$39:$AG$39,IF(ISNUMBER(SEARCH("RTT",C46:AG46)),$C$39:$AG$39,""))))),2)&amp;"-","")&amp;IFERROR(SMALL(IF(ISNUMBER(SEARCH("CP",C46:AG46)),$C$39:$AG$39,IF(ISNUMBER(SEARCH("RD",C46:AG46)),$C$39:$AG$39,IF(ISNUMBER(SEARCH("B",C46:AG46)),$C$39:$AG$39,IF(ISNUMBER(SEARCH("CET",C46:AG46)),$C$39:$AG$39,IF(ISNUMBER(SEARCH("RTT",C46:AG46)),$C$39:$AG$39,""))))),3)&amp;"-","")&amp;IFERROR(SMALL(IF(ISNUMBER(SEARCH("CP",C46:AG46)),$C$39:$AG$39,IF(ISNUMBER(SEARCH("RD",C46:AG46)),$C$39:$AG$39,IF(ISNUMBER(SEARCH("B",C46:AG46)),$C$39:$AG$39,IF(ISNUMBER(SEARCH("CET",C46:AG46)),$C$39:$AG$39,IF(ISNUMBER(SEARCH("RTT",C46:AG46)),$C$39:$AG$39,""))))),4)&amp;"-","")&amp;IFERROR(SMALL(IF(ISNUMBER(SEARCH("CP",C46:AG46)),$C$39:$AG$39,IF(ISNUMBER(SEARCH("RD",C46:AG46)),$C$39:$AG$39,IF(ISNUMBER(SEARCH("B",C46:AG46)),$C$39:$AG$39,IF(ISNUMBER(SEARCH("CET",C46:AG46)),$C$39:$AG$39,IF(ISNUMBER(SEARCH("RTT",C46:AG46)),$C$39:$AG$39,""))))),5)&amp;"-","")&amp;IFERROR(SMALL(IF(ISNUMBER(SEARCH("CP",C46:AG46)),$C$39:$AG$39,IF(ISNUMBER(SEARCH("RD",C46:AG46)),$C$39:$AG$39,IF(ISNUMBER(SEARCH("B",C46:AG46)),$C$39:$AG$39,IF(ISNUMBER(SEARCH("CET",C46:AG46)),$C$39:$AG$39,IF(ISNUMBER(SEARCH("RTT",C46:AG46)),$C$39:$AG$39,""))))),6)&amp;"-","")&amp;IFERROR(SMALL(IF(ISNUMBER(SEARCH("CP",C46:AG46)),$C$39:$AG$39,IF(ISNUMBER(SEARCH("RD",C46:AG46)),$C$39:$AG$39,IF(ISNUMBER(SEARCH("B",C46:AG46)),$C$39:$AG$39,IF(ISNUMBER(SEARCH("CET",C46:AG46)),$C$39:$AG$39,IF(ISNUMBER(SEARCH("RTT",C46:AG46)),$C$39:$AG$39,""))))),7)&amp;"-","")&amp;IFERROR(SMALL(IF(ISNUMBER(SEARCH("CP",C46:AG46)),$C$39:$AG$39,IF(ISNUMBER(SEARCH("RD",C46:AG46)),$C$39:$AG$39,IF(ISNUMBER(SEARCH("B",C46:AG46)),$C$39:$AG$39,IF(ISNUMBER(SEARCH("CET",C46:AG46)),$C$39:$AG$39,IF(ISNUMBER(SEARCH("RTT",C46:AG46)),$C$39:$AG$39,""))))),8)&amp;"-","")&amp;IFERROR(SMALL(IF(ISNUMBER(SEARCH("CP",C46:AG46)),$C$39:$AG$39,IF(ISNUMBER(SEARCH("RD",C46:AG46)),$C$39:$AG$39,IF(ISNUMBER(SEARCH("B",C46:AG46)),$C$39:$AG$39,IF(ISNUMBER(SEARCH("CET",C46:AG46)),$C$39:$AG$39,IF(ISNUMBER(SEARCH("RTT",C46:AG46)),$C$39:$AG$39,""))))),9)&amp;"-","")&amp;IFERROR(SMALL(IF(ISNUMBER(SEARCH("CP",C46:AG46)),$C$39:$AG$39,IF(ISNUMBER(SEARCH("RD",C46:AG46)),$C$39:$AG$39,IF(ISNUMBER(SEARCH("B",C46:AG46)),$C$39:$AG$39,IF(ISNUMBER(SEARCH("CET",C46:AG46)),$C$39:$AG$39,IF(ISNUMBER(SEARCH("RTT",C46:AG46)),$C$39:$AG$39,""))))),10)&amp;"-","")&amp;IFERROR(SMALL(IF(ISNUMBER(SEARCH("CP",C46:AG46)),$C$39:$AG$39,IF(ISNUMBER(SEARCH("RD",C46:AG46)),$C$39:$AG$39,IF(ISNUMBER(SEARCH("B",C46:AG46)),$C$39:$AG$39,IF(ISNUMBER(SEARCH("CET",C46:AG46)),$C$39:$AG$39,IF(ISNUMBER(SEARCH("RTT",C46:AG46)),$C$39:$AG$39,""))))),11)&amp;"-","")&amp;IFERROR(SMALL(IF(ISNUMBER(SEARCH("CP",C46:AG46)),$C$39:$AG$39,IF(ISNUMBER(SEARCH("RD",C46:AG46)),$C$39:$AG$39,IF(ISNUMBER(SEARCH("B",C46:AG46)),$C$39:$AG$39,IF(ISNUMBER(SEARCH("CET",C46:AG46)),$C$39:$AG$39,IF(ISNUMBER(SEARCH("RTT",C46:AG46)),$C$39:$AG$39,""))))),12)&amp;"-","")&amp;IFERROR(SMALL(IF(ISNUMBER(SEARCH("CP",C46:AG46)),$C$39:$AG$39,IF(ISNUMBER(SEARCH("RD",C46:AG46)),$C$39:$AG$39,IF(ISNUMBER(SEARCH("B",C46:AG46)),$C$39:$AG$39,IF(ISNUMBER(SEARCH("CET",C46:AG46)),$C$39:$AG$39,IF(ISNUMBER(SEARCH("RTT",C46:AG46)),$C$39:$AG$39,""))))),13)&amp;"-","")&amp;IFERROR(SMALL(IF(ISNUMBER(SEARCH("CP",C46:AG46)),$C$39:$AG$39,IF(ISNUMBER(SEARCH("RD",C46:AG46)),$C$39:$AG$39,IF(ISNUMBER(SEARCH("B",C46:AG46)),$C$39:$AG$39,IF(ISNUMBER(SEARCH("CET",C46:AG46)),$C$39:$AG$39,IF(ISNUMBER(SEARCH("RTT",C46:AG46)),$C$39:$AG$39,""))))),14)&amp;"-","")&amp;IFERROR(SMALL(IF(ISNUMBER(SEARCH("CP",C46:AG46)),$C$39:$AG$39,IF(ISNUMBER(SEARCH("RD",C46:AG46)),$C$39:$AG$39,IF(ISNUMBER(SEARCH("B",C46:AG46)),$C$39:$AG$39,IF(ISNUMBER(SEARCH("CET",C46:AG46)),$C$39:$AG$39,IF(ISNUMBER(SEARCH("RTT",C46:AG46)),$C$39:$AG$39,""))))),15)&amp;"-","")</f>
        <v/>
      </c>
      <c r="I31" s="399"/>
      <c r="J31" s="399"/>
      <c r="K31" s="399"/>
      <c r="L31" s="399"/>
      <c r="M31" s="399"/>
      <c r="N31" s="399"/>
      <c r="O31" s="399"/>
      <c r="P31" s="399"/>
      <c r="Q31" s="399"/>
      <c r="R31" s="399"/>
      <c r="S31" s="399"/>
      <c r="T31" s="399"/>
      <c r="U31" s="399"/>
      <c r="V31" s="399"/>
      <c r="W31" s="399"/>
      <c r="X31" s="399"/>
      <c r="Y31" s="399"/>
      <c r="Z31" s="399"/>
      <c r="AA31" s="399"/>
      <c r="AB31" s="399"/>
      <c r="AC31" s="399"/>
      <c r="AD31" s="399"/>
      <c r="AE31" s="399"/>
      <c r="AF31" s="399"/>
      <c r="AG31" s="399"/>
      <c r="AH31" s="399"/>
      <c r="AI31" s="149"/>
      <c r="AJ31" s="149"/>
      <c r="AK31" s="149"/>
      <c r="AL31" s="150"/>
      <c r="AM31" s="165"/>
      <c r="AN31" s="165"/>
      <c r="AO31" s="166">
        <f t="shared" si="9"/>
        <v>0</v>
      </c>
      <c r="AP31" s="167">
        <f t="shared" si="10"/>
        <v>0</v>
      </c>
      <c r="AQ31" s="168">
        <f t="shared" si="11"/>
        <v>10.5</v>
      </c>
      <c r="AR31" s="169">
        <f t="shared" si="5"/>
        <v>0</v>
      </c>
      <c r="AS31" s="170">
        <f t="shared" ref="AS31:AS36" si="18">AS30-AR31</f>
        <v>22</v>
      </c>
      <c r="AT31" s="171">
        <f t="shared" si="6"/>
        <v>0</v>
      </c>
      <c r="AU31" s="172">
        <f t="shared" si="16"/>
        <v>1</v>
      </c>
      <c r="AV31" s="173">
        <f t="shared" si="12"/>
        <v>0</v>
      </c>
      <c r="AW31" s="174">
        <f t="shared" si="13"/>
        <v>1.25</v>
      </c>
      <c r="AX31" s="175">
        <f t="shared" si="17"/>
        <v>8.6693548387096779</v>
      </c>
      <c r="AZ31" s="176" t="e">
        <f>AX31-#REF!</f>
        <v>#REF!</v>
      </c>
      <c r="BB31" s="144">
        <f t="shared" si="1"/>
        <v>1</v>
      </c>
      <c r="BC31" s="145" t="str">
        <f t="array" ref="BC31">IFERROR(SMALL(IF(ISNUMBER(SEARCH("RTT",C48:AG48)),$C$39:$AG$39,""),1)&amp;"-","")&amp;IFERROR(SMALL(IF(ISNUMBER(SEARCH("RTT",C48:AG48)),$C$39:$AG$39,""),2)&amp;"-","")&amp;IFERROR(SMALL(IF(ISNUMBER(SEARCH("RTT",C48:AG48)),$C$39:$AG$39,""),3)&amp;"-","")&amp;IFERROR(SMALL(IF(ISNUMBER(SEARCH("RTT",C48:AG48)),$C$39:$AG$39,""),4)&amp;"-","")&amp;IFERROR(SMALL(IF(ISNUMBER(SEARCH("RTT",C48:AG48)),$C$39:$AG$39,""),5)&amp;"-","")&amp;IFERROR(SMALL(IF(ISNUMBER(SEARCH("RTT",C48:AG48)),$C$39:$AG$39,""),6)&amp;"-","")&amp;IFERROR(SMALL(IF(ISNUMBER(SEARCH("RTT",C48:AG48)),$C$39:$AG$39,""),7)&amp;"-","")&amp;IFERROR(SMALL(IF(ISNUMBER(SEARCH("RTT",C48:AG48)),$C$39:$AG$39,""),8)&amp;"-","")&amp;IFERROR(SMALL(IF(ISNUMBER(SEARCH("RTT",C48:AG48)),$C$39:$AG$39,""),9)&amp;"-","")&amp;IFERROR(SMALL(IF(ISNUMBER(SEARCH("RTT",C48:AG48)),$C$39:$AG$39,""),10)&amp;"-","")&amp;IFERROR(SMALL(IF(ISNUMBER(SEARCH("RTT",C48:AG48)),$C$39:$AG$39,""),11)&amp;"-","")&amp;IFERROR(SMALL(IF(ISNUMBER(SEARCH("RTT",C48:AG48)),$C$39:$AG$39,""),12)&amp;"-","")&amp;IFERROR(SMALL(IF(ISNUMBER(SEARCH("RTT",C48:AG48)),$C$39:$AG$39,""),13)&amp;"-","")&amp;IFERROR(SMALL(IF(ISNUMBER(SEARCH("RTT",C48:AG48)),$C$39:$AG$39,""),14)&amp;"-","")</f>
        <v/>
      </c>
      <c r="BD31" s="146">
        <f t="shared" si="7"/>
        <v>15.649354838709678</v>
      </c>
      <c r="BE31" s="139">
        <f t="shared" si="2"/>
        <v>1.25</v>
      </c>
      <c r="BF31" s="147">
        <f t="shared" si="3"/>
        <v>0</v>
      </c>
      <c r="BG31" s="146">
        <f t="shared" si="8"/>
        <v>15.649354838709678</v>
      </c>
      <c r="BH31" s="141"/>
      <c r="BI31" s="142"/>
      <c r="BJ31" s="143"/>
      <c r="BL31" s="90" t="s">
        <v>151</v>
      </c>
      <c r="BM31" s="437"/>
      <c r="BN31" s="438"/>
      <c r="BO31" s="341"/>
      <c r="BP31" s="342"/>
      <c r="BQ31" s="100"/>
      <c r="BR31" s="404">
        <f t="shared" si="14"/>
        <v>6</v>
      </c>
      <c r="BS31" s="405"/>
      <c r="BT31" s="406"/>
      <c r="BU31" s="101"/>
      <c r="BV31" s="101"/>
    </row>
    <row r="32" spans="3:74" ht="40" customHeight="1" thickTop="1" thickBot="1">
      <c r="C32" s="395">
        <f t="shared" si="4"/>
        <v>44044</v>
      </c>
      <c r="D32" s="396"/>
      <c r="E32" s="396"/>
      <c r="F32" s="396"/>
      <c r="G32" s="397"/>
      <c r="H32" s="398" t="str">
        <f t="array" ref="H32">IFERROR(SMALL(IF(ISNUMBER(SEARCH("CP",C47:AG47)),$C$39:$AG$39,IF(ISNUMBER(SEARCH("RD",C47:AG47)),$C$39:$AG$39,IF(ISNUMBER(SEARCH("B",C47:AG47)),$C$39:$AG$39,IF(ISNUMBER(SEARCH("CET",C47:AG47)),$C$39:$AG$39,IF(ISNUMBER(SEARCH("RTT",C47:AG47)),$C$39:$AG$39,""))))),1)&amp;"-","")&amp;IFERROR(SMALL(IF(ISNUMBER(SEARCH("CP",C47:AG47)),$C$39:$AG$39,IF(ISNUMBER(SEARCH("RD",C47:AG47)),$C$39:$AG$39,IF(ISNUMBER(SEARCH("B",C47:AG47)),$C$39:$AG$39,IF(ISNUMBER(SEARCH("CET",C47:AG47)),$C$39:$AG$39,IF(ISNUMBER(SEARCH("RTT",C47:AG47)),$C$39:$AG$39,""))))),2)&amp;"-","")&amp;IFERROR(SMALL(IF(ISNUMBER(SEARCH("CP",C47:AG47)),$C$39:$AG$39,IF(ISNUMBER(SEARCH("RD",C47:AG47)),$C$39:$AG$39,IF(ISNUMBER(SEARCH("B",C47:AG47)),$C$39:$AG$39,IF(ISNUMBER(SEARCH("CET",C47:AG47)),$C$39:$AG$39,IF(ISNUMBER(SEARCH("RTT",C47:AG47)),$C$39:$AG$39,""))))),3)&amp;"-","")&amp;IFERROR(SMALL(IF(ISNUMBER(SEARCH("CP",C47:AG47)),$C$39:$AG$39,IF(ISNUMBER(SEARCH("RD",C47:AG47)),$C$39:$AG$39,IF(ISNUMBER(SEARCH("B",C47:AG47)),$C$39:$AG$39,IF(ISNUMBER(SEARCH("CET",C47:AG47)),$C$39:$AG$39,IF(ISNUMBER(SEARCH("RTT",C47:AG47)),$C$39:$AG$39,""))))),4)&amp;"-","")&amp;IFERROR(SMALL(IF(ISNUMBER(SEARCH("CP",C47:AG47)),$C$39:$AG$39,IF(ISNUMBER(SEARCH("RD",C47:AG47)),$C$39:$AG$39,IF(ISNUMBER(SEARCH("B",C47:AG47)),$C$39:$AG$39,IF(ISNUMBER(SEARCH("CET",C47:AG47)),$C$39:$AG$39,IF(ISNUMBER(SEARCH("RTT",C47:AG47)),$C$39:$AG$39,""))))),5)&amp;"-","")&amp;IFERROR(SMALL(IF(ISNUMBER(SEARCH("CP",C47:AG47)),$C$39:$AG$39,IF(ISNUMBER(SEARCH("RD",C47:AG47)),$C$39:$AG$39,IF(ISNUMBER(SEARCH("B",C47:AG47)),$C$39:$AG$39,IF(ISNUMBER(SEARCH("CET",C47:AG47)),$C$39:$AG$39,IF(ISNUMBER(SEARCH("RTT",C47:AG47)),$C$39:$AG$39,""))))),6)&amp;"-","")&amp;IFERROR(SMALL(IF(ISNUMBER(SEARCH("CP",C47:AG47)),$C$39:$AG$39,IF(ISNUMBER(SEARCH("RD",C47:AG47)),$C$39:$AG$39,IF(ISNUMBER(SEARCH("B",C47:AG47)),$C$39:$AG$39,IF(ISNUMBER(SEARCH("CET",C47:AG47)),$C$39:$AG$39,IF(ISNUMBER(SEARCH("RTT",C47:AG47)),$C$39:$AG$39,""))))),7)&amp;"-","")&amp;IFERROR(SMALL(IF(ISNUMBER(SEARCH("CP",C47:AG47)),$C$39:$AG$39,IF(ISNUMBER(SEARCH("RD",C47:AG47)),$C$39:$AG$39,IF(ISNUMBER(SEARCH("B",C47:AG47)),$C$39:$AG$39,IF(ISNUMBER(SEARCH("CET",C47:AG47)),$C$39:$AG$39,IF(ISNUMBER(SEARCH("RTT",C47:AG47)),$C$39:$AG$39,""))))),8)&amp;"-","")&amp;IFERROR(SMALL(IF(ISNUMBER(SEARCH("CP",C47:AG47)),$C$39:$AG$39,IF(ISNUMBER(SEARCH("RD",C47:AG47)),$C$39:$AG$39,IF(ISNUMBER(SEARCH("B",C47:AG47)),$C$39:$AG$39,IF(ISNUMBER(SEARCH("CET",C47:AG47)),$C$39:$AG$39,IF(ISNUMBER(SEARCH("RTT",C47:AG47)),$C$39:$AG$39,""))))),9)&amp;"-","")&amp;IFERROR(SMALL(IF(ISNUMBER(SEARCH("CP",C47:AG47)),$C$39:$AG$39,IF(ISNUMBER(SEARCH("RD",C47:AG47)),$C$39:$AG$39,IF(ISNUMBER(SEARCH("B",C47:AG47)),$C$39:$AG$39,IF(ISNUMBER(SEARCH("CET",C47:AG47)),$C$39:$AG$39,IF(ISNUMBER(SEARCH("RTT",C47:AG47)),$C$39:$AG$39,""))))),10)&amp;"-","")&amp;IFERROR(SMALL(IF(ISNUMBER(SEARCH("CP",C47:AG47)),$C$39:$AG$39,IF(ISNUMBER(SEARCH("RD",C47:AG47)),$C$39:$AG$39,IF(ISNUMBER(SEARCH("B",C47:AG47)),$C$39:$AG$39,IF(ISNUMBER(SEARCH("CET",C47:AG47)),$C$39:$AG$39,IF(ISNUMBER(SEARCH("RTT",C47:AG47)),$C$39:$AG$39,""))))),11)&amp;"-","")&amp;IFERROR(SMALL(IF(ISNUMBER(SEARCH("CP",C47:AG47)),$C$39:$AG$39,IF(ISNUMBER(SEARCH("RD",C47:AG47)),$C$39:$AG$39,IF(ISNUMBER(SEARCH("B",C47:AG47)),$C$39:$AG$39,IF(ISNUMBER(SEARCH("CET",C47:AG47)),$C$39:$AG$39,IF(ISNUMBER(SEARCH("RTT",C47:AG47)),$C$39:$AG$39,""))))),12)&amp;"-","")&amp;IFERROR(SMALL(IF(ISNUMBER(SEARCH("CP",C47:AG47)),$C$39:$AG$39,IF(ISNUMBER(SEARCH("RD",C47:AG47)),$C$39:$AG$39,IF(ISNUMBER(SEARCH("B",C47:AG47)),$C$39:$AG$39,IF(ISNUMBER(SEARCH("CET",C47:AG47)),$C$39:$AG$39,IF(ISNUMBER(SEARCH("RTT",C47:AG47)),$C$39:$AG$39,""))))),13)&amp;"-","")&amp;IFERROR(SMALL(IF(ISNUMBER(SEARCH("CP",C47:AG47)),$C$39:$AG$39,IF(ISNUMBER(SEARCH("RD",C47:AG47)),$C$39:$AG$39,IF(ISNUMBER(SEARCH("B",C47:AG47)),$C$39:$AG$39,IF(ISNUMBER(SEARCH("CET",C47:AG47)),$C$39:$AG$39,IF(ISNUMBER(SEARCH("RTT",C47:AG47)),$C$39:$AG$39,""))))),14)&amp;"-","")&amp;IFERROR(SMALL(IF(ISNUMBER(SEARCH("CP",C47:AG47)),$C$39:$AG$39,IF(ISNUMBER(SEARCH("RD",C47:AG47)),$C$39:$AG$39,IF(ISNUMBER(SEARCH("B",C47:AG47)),$C$39:$AG$39,IF(ISNUMBER(SEARCH("CET",C47:AG47)),$C$39:$AG$39,IF(ISNUMBER(SEARCH("RTT",C47:AG47)),$C$39:$AG$39,""))))),15)&amp;"-","")</f>
        <v/>
      </c>
      <c r="I32" s="399"/>
      <c r="J32" s="399"/>
      <c r="K32" s="399"/>
      <c r="L32" s="399"/>
      <c r="M32" s="399"/>
      <c r="N32" s="399"/>
      <c r="O32" s="399"/>
      <c r="P32" s="399"/>
      <c r="Q32" s="399"/>
      <c r="R32" s="399"/>
      <c r="S32" s="399"/>
      <c r="T32" s="399"/>
      <c r="U32" s="399"/>
      <c r="V32" s="399"/>
      <c r="W32" s="399"/>
      <c r="X32" s="399"/>
      <c r="Y32" s="399"/>
      <c r="Z32" s="399"/>
      <c r="AA32" s="399"/>
      <c r="AB32" s="399"/>
      <c r="AC32" s="399"/>
      <c r="AD32" s="399"/>
      <c r="AE32" s="399"/>
      <c r="AF32" s="399"/>
      <c r="AG32" s="399"/>
      <c r="AH32" s="399"/>
      <c r="AI32" s="149"/>
      <c r="AJ32" s="149"/>
      <c r="AK32" s="149"/>
      <c r="AL32" s="150"/>
      <c r="AM32" s="165"/>
      <c r="AN32" s="165"/>
      <c r="AO32" s="166">
        <f t="shared" si="9"/>
        <v>0</v>
      </c>
      <c r="AP32" s="167">
        <f t="shared" si="10"/>
        <v>0</v>
      </c>
      <c r="AQ32" s="168">
        <f t="shared" si="11"/>
        <v>10.5</v>
      </c>
      <c r="AR32" s="169">
        <f t="shared" si="5"/>
        <v>0</v>
      </c>
      <c r="AS32" s="170">
        <f t="shared" si="18"/>
        <v>22</v>
      </c>
      <c r="AT32" s="171">
        <f t="shared" si="6"/>
        <v>0</v>
      </c>
      <c r="AU32" s="172">
        <f t="shared" si="16"/>
        <v>1</v>
      </c>
      <c r="AV32" s="173">
        <f t="shared" si="12"/>
        <v>0</v>
      </c>
      <c r="AW32" s="174">
        <f t="shared" si="13"/>
        <v>1.25</v>
      </c>
      <c r="AX32" s="175">
        <f t="shared" si="17"/>
        <v>9.9193548387096779</v>
      </c>
      <c r="AZ32" s="176" t="e">
        <f>AX32-#REF!</f>
        <v>#REF!</v>
      </c>
      <c r="BB32" s="144">
        <f t="shared" si="1"/>
        <v>1</v>
      </c>
      <c r="BC32" s="145" t="str">
        <f t="array" ref="BC32">IFERROR(SMALL(IF(ISNUMBER(SEARCH("RTT",C49:AG49)),$C$39:$AG$39,""),1)&amp;"-","")&amp;IFERROR(SMALL(IF(ISNUMBER(SEARCH("RTT",C49:AG49)),$C$39:$AG$39,""),2)&amp;"-","")&amp;IFERROR(SMALL(IF(ISNUMBER(SEARCH("RTT",C49:AG49)),$C$39:$AG$39,""),3)&amp;"-","")&amp;IFERROR(SMALL(IF(ISNUMBER(SEARCH("RTT",C49:AG49)),$C$39:$AG$39,""),4)&amp;"-","")&amp;IFERROR(SMALL(IF(ISNUMBER(SEARCH("RTT",C49:AG49)),$C$39:$AG$39,""),5)&amp;"-","")&amp;IFERROR(SMALL(IF(ISNUMBER(SEARCH("RTT",C49:AG49)),$C$39:$AG$39,""),6)&amp;"-","")&amp;IFERROR(SMALL(IF(ISNUMBER(SEARCH("RTT",C49:AG49)),$C$39:$AG$39,""),7)&amp;"-","")&amp;IFERROR(SMALL(IF(ISNUMBER(SEARCH("RTT",C49:AG49)),$C$39:$AG$39,""),8)&amp;"-","")&amp;IFERROR(SMALL(IF(ISNUMBER(SEARCH("RTT",C49:AG49)),$C$39:$AG$39,""),9)&amp;"-","")&amp;IFERROR(SMALL(IF(ISNUMBER(SEARCH("RTT",C49:AG49)),$C$39:$AG$39,""),10)&amp;"-","")&amp;IFERROR(SMALL(IF(ISNUMBER(SEARCH("RTT",C49:AG49)),$C$39:$AG$39,""),11)&amp;"-","")&amp;IFERROR(SMALL(IF(ISNUMBER(SEARCH("RTT",C49:AG49)),$C$39:$AG$39,""),12)&amp;"-","")&amp;IFERROR(SMALL(IF(ISNUMBER(SEARCH("RTT",C49:AG49)),$C$39:$AG$39,""),13)&amp;"-","")&amp;IFERROR(SMALL(IF(ISNUMBER(SEARCH("RTT",C49:AG49)),$C$39:$AG$39,""),14)&amp;"-","")</f>
        <v/>
      </c>
      <c r="BD32" s="146">
        <f t="shared" si="7"/>
        <v>16.899354838709677</v>
      </c>
      <c r="BE32" s="139">
        <f t="shared" si="2"/>
        <v>1.25</v>
      </c>
      <c r="BF32" s="147">
        <f t="shared" si="3"/>
        <v>0</v>
      </c>
      <c r="BG32" s="146">
        <f t="shared" si="8"/>
        <v>16.899354838709677</v>
      </c>
      <c r="BH32" s="141"/>
      <c r="BI32" s="142"/>
      <c r="BJ32" s="143"/>
      <c r="BL32" s="90" t="s">
        <v>156</v>
      </c>
      <c r="BM32" s="437"/>
      <c r="BN32" s="438"/>
      <c r="BO32" s="341"/>
      <c r="BP32" s="342"/>
      <c r="BQ32" s="100"/>
      <c r="BR32" s="404">
        <f t="shared" si="14"/>
        <v>6</v>
      </c>
      <c r="BS32" s="405"/>
      <c r="BT32" s="406"/>
      <c r="BU32" s="101"/>
      <c r="BV32" s="101"/>
    </row>
    <row r="33" spans="1:74" ht="40" customHeight="1" thickTop="1" thickBot="1">
      <c r="C33" s="395">
        <f t="shared" si="4"/>
        <v>44075</v>
      </c>
      <c r="D33" s="396"/>
      <c r="E33" s="396"/>
      <c r="F33" s="396"/>
      <c r="G33" s="397"/>
      <c r="H33" s="398" t="str">
        <f t="array" ref="H33">IFERROR(SMALL(IF(ISNUMBER(SEARCH("CP",C48:AG48)),$C$39:$AG$39,IF(ISNUMBER(SEARCH("RD",C48:AG48)),$C$39:$AG$39,IF(ISNUMBER(SEARCH("B",C48:AG48)),$C$39:$AG$39,IF(ISNUMBER(SEARCH("CET",C48:AG48)),$C$39:$AG$39,IF(ISNUMBER(SEARCH("RTT",C48:AG48)),$C$39:$AG$39,""))))),1)&amp;"-","")&amp;IFERROR(SMALL(IF(ISNUMBER(SEARCH("CP",C48:AG48)),$C$39:$AG$39,IF(ISNUMBER(SEARCH("RD",C48:AG48)),$C$39:$AG$39,IF(ISNUMBER(SEARCH("B",C48:AG48)),$C$39:$AG$39,IF(ISNUMBER(SEARCH("CET",C48:AG48)),$C$39:$AG$39,IF(ISNUMBER(SEARCH("RTT",C48:AG48)),$C$39:$AG$39,""))))),2)&amp;"-","")&amp;IFERROR(SMALL(IF(ISNUMBER(SEARCH("CP",C48:AG48)),$C$39:$AG$39,IF(ISNUMBER(SEARCH("RD",C48:AG48)),$C$39:$AG$39,IF(ISNUMBER(SEARCH("B",C48:AG48)),$C$39:$AG$39,IF(ISNUMBER(SEARCH("CET",C48:AG48)),$C$39:$AG$39,IF(ISNUMBER(SEARCH("RTT",C48:AG48)),$C$39:$AG$39,""))))),3)&amp;"-","")&amp;IFERROR(SMALL(IF(ISNUMBER(SEARCH("CP",C48:AG48)),$C$39:$AG$39,IF(ISNUMBER(SEARCH("RD",C48:AG48)),$C$39:$AG$39,IF(ISNUMBER(SEARCH("B",C48:AG48)),$C$39:$AG$39,IF(ISNUMBER(SEARCH("CET",C48:AG48)),$C$39:$AG$39,IF(ISNUMBER(SEARCH("RTT",C48:AG48)),$C$39:$AG$39,""))))),4)&amp;"-","")&amp;IFERROR(SMALL(IF(ISNUMBER(SEARCH("CP",C48:AG48)),$C$39:$AG$39,IF(ISNUMBER(SEARCH("RD",C48:AG48)),$C$39:$AG$39,IF(ISNUMBER(SEARCH("B",C48:AG48)),$C$39:$AG$39,IF(ISNUMBER(SEARCH("CET",C48:AG48)),$C$39:$AG$39,IF(ISNUMBER(SEARCH("RTT",C48:AG48)),$C$39:$AG$39,""))))),5)&amp;"-","")&amp;IFERROR(SMALL(IF(ISNUMBER(SEARCH("CP",C48:AG48)),$C$39:$AG$39,IF(ISNUMBER(SEARCH("RD",C48:AG48)),$C$39:$AG$39,IF(ISNUMBER(SEARCH("B",C48:AG48)),$C$39:$AG$39,IF(ISNUMBER(SEARCH("CET",C48:AG48)),$C$39:$AG$39,IF(ISNUMBER(SEARCH("RTT",C48:AG48)),$C$39:$AG$39,""))))),6)&amp;"-","")&amp;IFERROR(SMALL(IF(ISNUMBER(SEARCH("CP",C48:AG48)),$C$39:$AG$39,IF(ISNUMBER(SEARCH("RD",C48:AG48)),$C$39:$AG$39,IF(ISNUMBER(SEARCH("B",C48:AG48)),$C$39:$AG$39,IF(ISNUMBER(SEARCH("CET",C48:AG48)),$C$39:$AG$39,IF(ISNUMBER(SEARCH("RTT",C48:AG48)),$C$39:$AG$39,""))))),7)&amp;"-","")&amp;IFERROR(SMALL(IF(ISNUMBER(SEARCH("CP",C48:AG48)),$C$39:$AG$39,IF(ISNUMBER(SEARCH("RD",C48:AG48)),$C$39:$AG$39,IF(ISNUMBER(SEARCH("B",C48:AG48)),$C$39:$AG$39,IF(ISNUMBER(SEARCH("CET",C48:AG48)),$C$39:$AG$39,IF(ISNUMBER(SEARCH("RTT",C48:AG48)),$C$39:$AG$39,""))))),8)&amp;"-","")&amp;IFERROR(SMALL(IF(ISNUMBER(SEARCH("CP",C48:AG48)),$C$39:$AG$39,IF(ISNUMBER(SEARCH("RD",C48:AG48)),$C$39:$AG$39,IF(ISNUMBER(SEARCH("B",C48:AG48)),$C$39:$AG$39,IF(ISNUMBER(SEARCH("CET",C48:AG48)),$C$39:$AG$39,IF(ISNUMBER(SEARCH("RTT",C48:AG48)),$C$39:$AG$39,""))))),9)&amp;"-","")&amp;IFERROR(SMALL(IF(ISNUMBER(SEARCH("CP",C48:AG48)),$C$39:$AG$39,IF(ISNUMBER(SEARCH("RD",C48:AG48)),$C$39:$AG$39,IF(ISNUMBER(SEARCH("B",C48:AG48)),$C$39:$AG$39,IF(ISNUMBER(SEARCH("CET",C48:AG48)),$C$39:$AG$39,IF(ISNUMBER(SEARCH("RTT",C48:AG48)),$C$39:$AG$39,""))))),10)&amp;"-","")&amp;IFERROR(SMALL(IF(ISNUMBER(SEARCH("CP",C48:AG48)),$C$39:$AG$39,IF(ISNUMBER(SEARCH("RD",C48:AG48)),$C$39:$AG$39,IF(ISNUMBER(SEARCH("B",C48:AG48)),$C$39:$AG$39,IF(ISNUMBER(SEARCH("CET",C48:AG48)),$C$39:$AG$39,IF(ISNUMBER(SEARCH("RTT",C48:AG48)),$C$39:$AG$39,""))))),11)&amp;"-","")&amp;IFERROR(SMALL(IF(ISNUMBER(SEARCH("CP",C48:AG48)),$C$39:$AG$39,IF(ISNUMBER(SEARCH("RD",C48:AG48)),$C$39:$AG$39,IF(ISNUMBER(SEARCH("B",C48:AG48)),$C$39:$AG$39,IF(ISNUMBER(SEARCH("CET",C48:AG48)),$C$39:$AG$39,IF(ISNUMBER(SEARCH("RTT",C48:AG48)),$C$39:$AG$39,""))))),12)&amp;"-","")&amp;IFERROR(SMALL(IF(ISNUMBER(SEARCH("CP",C48:AG48)),$C$39:$AG$39,IF(ISNUMBER(SEARCH("RD",C48:AG48)),$C$39:$AG$39,IF(ISNUMBER(SEARCH("B",C48:AG48)),$C$39:$AG$39,IF(ISNUMBER(SEARCH("CET",C48:AG48)),$C$39:$AG$39,IF(ISNUMBER(SEARCH("RTT",C48:AG48)),$C$39:$AG$39,""))))),13)&amp;"-","")&amp;IFERROR(SMALL(IF(ISNUMBER(SEARCH("CP",C48:AG48)),$C$39:$AG$39,IF(ISNUMBER(SEARCH("RD",C48:AG48)),$C$39:$AG$39,IF(ISNUMBER(SEARCH("B",C48:AG48)),$C$39:$AG$39,IF(ISNUMBER(SEARCH("CET",C48:AG48)),$C$39:$AG$39,IF(ISNUMBER(SEARCH("RTT",C48:AG48)),$C$39:$AG$39,""))))),14)&amp;"-","")&amp;IFERROR(SMALL(IF(ISNUMBER(SEARCH("CP",C48:AG48)),$C$39:$AG$39,IF(ISNUMBER(SEARCH("RD",C48:AG48)),$C$39:$AG$39,IF(ISNUMBER(SEARCH("B",C48:AG48)),$C$39:$AG$39,IF(ISNUMBER(SEARCH("CET",C48:AG48)),$C$39:$AG$39,IF(ISNUMBER(SEARCH("RTT",C48:AG48)),$C$39:$AG$39,""))))),15)&amp;"-","")</f>
        <v/>
      </c>
      <c r="I33" s="399"/>
      <c r="J33" s="399"/>
      <c r="K33" s="399"/>
      <c r="L33" s="399"/>
      <c r="M33" s="399"/>
      <c r="N33" s="399"/>
      <c r="O33" s="399"/>
      <c r="P33" s="399"/>
      <c r="Q33" s="399"/>
      <c r="R33" s="399"/>
      <c r="S33" s="399"/>
      <c r="T33" s="399"/>
      <c r="U33" s="399"/>
      <c r="V33" s="399"/>
      <c r="W33" s="399"/>
      <c r="X33" s="399"/>
      <c r="Y33" s="399"/>
      <c r="Z33" s="399"/>
      <c r="AA33" s="399"/>
      <c r="AB33" s="399"/>
      <c r="AC33" s="399"/>
      <c r="AD33" s="399"/>
      <c r="AE33" s="399"/>
      <c r="AF33" s="399"/>
      <c r="AG33" s="399"/>
      <c r="AH33" s="399"/>
      <c r="AI33" s="149"/>
      <c r="AJ33" s="149"/>
      <c r="AK33" s="149"/>
      <c r="AL33" s="150"/>
      <c r="AM33" s="165"/>
      <c r="AN33" s="165"/>
      <c r="AO33" s="166">
        <f t="shared" si="9"/>
        <v>0</v>
      </c>
      <c r="AP33" s="167">
        <f t="shared" si="10"/>
        <v>0</v>
      </c>
      <c r="AQ33" s="168">
        <f t="shared" si="11"/>
        <v>10.5</v>
      </c>
      <c r="AR33" s="169">
        <f t="shared" si="5"/>
        <v>0</v>
      </c>
      <c r="AS33" s="170">
        <f t="shared" si="18"/>
        <v>22</v>
      </c>
      <c r="AT33" s="171">
        <f t="shared" si="6"/>
        <v>0</v>
      </c>
      <c r="AU33" s="172">
        <f t="shared" si="16"/>
        <v>1</v>
      </c>
      <c r="AV33" s="173">
        <f t="shared" si="12"/>
        <v>0</v>
      </c>
      <c r="AW33" s="174">
        <f t="shared" si="13"/>
        <v>1.25</v>
      </c>
      <c r="AX33" s="175">
        <f t="shared" si="17"/>
        <v>11.169354838709678</v>
      </c>
      <c r="AZ33" s="176" t="e">
        <f>AX33-#REF!</f>
        <v>#REF!</v>
      </c>
      <c r="BB33" s="136">
        <f t="shared" si="1"/>
        <v>1</v>
      </c>
      <c r="BC33" s="145" t="str">
        <f t="array" ref="BC33">IFERROR(SMALL(IF(ISNUMBER(SEARCH("RTT",C50:AG50)),$C$39:$AG$39,""),1)&amp;"-","")&amp;IFERROR(SMALL(IF(ISNUMBER(SEARCH("RTT",C50:AG50)),$C$39:$AG$39,""),2)&amp;"-","")&amp;IFERROR(SMALL(IF(ISNUMBER(SEARCH("RTT",C50:AG50)),$C$39:$AG$39,""),3)&amp;"-","")&amp;IFERROR(SMALL(IF(ISNUMBER(SEARCH("RTT",C50:AG50)),$C$39:$AG$39,""),4)&amp;"-","")&amp;IFERROR(SMALL(IF(ISNUMBER(SEARCH("RTT",C50:AG50)),$C$39:$AG$39,""),5)&amp;"-","")&amp;IFERROR(SMALL(IF(ISNUMBER(SEARCH("RTT",C50:AG50)),$C$39:$AG$39,""),6)&amp;"-","")&amp;IFERROR(SMALL(IF(ISNUMBER(SEARCH("RTT",C50:AG50)),$C$39:$AG$39,""),7)&amp;"-","")&amp;IFERROR(SMALL(IF(ISNUMBER(SEARCH("RTT",C50:AG50)),$C$39:$AG$39,""),8)&amp;"-","")&amp;IFERROR(SMALL(IF(ISNUMBER(SEARCH("RTT",C50:AG50)),$C$39:$AG$39,""),9)&amp;"-","")&amp;IFERROR(SMALL(IF(ISNUMBER(SEARCH("RTT",C50:AG50)),$C$39:$AG$39,""),10)&amp;"-","")&amp;IFERROR(SMALL(IF(ISNUMBER(SEARCH("RTT",C50:AG50)),$C$39:$AG$39,""),11)&amp;"-","")&amp;IFERROR(SMALL(IF(ISNUMBER(SEARCH("RTT",C50:AG50)),$C$39:$AG$39,""),12)&amp;"-","")&amp;IFERROR(SMALL(IF(ISNUMBER(SEARCH("RTT",C50:AG50)),$C$39:$AG$39,""),13)&amp;"-","")&amp;IFERROR(SMALL(IF(ISNUMBER(SEARCH("RTT",C50:AG50)),$C$39:$AG$39,""),14)&amp;"-","")</f>
        <v/>
      </c>
      <c r="BD33" s="146">
        <f t="shared" si="7"/>
        <v>18.149354838709677</v>
      </c>
      <c r="BE33" s="139">
        <f t="shared" si="2"/>
        <v>1.25</v>
      </c>
      <c r="BF33" s="147">
        <f t="shared" si="3"/>
        <v>0</v>
      </c>
      <c r="BG33" s="146">
        <f t="shared" si="8"/>
        <v>18.149354838709677</v>
      </c>
      <c r="BH33" s="179"/>
      <c r="BI33" s="180"/>
      <c r="BJ33" s="181"/>
      <c r="BL33" s="90" t="s">
        <v>163</v>
      </c>
      <c r="BM33" s="437"/>
      <c r="BN33" s="438"/>
      <c r="BO33" s="341"/>
      <c r="BP33" s="342"/>
      <c r="BQ33" s="100"/>
      <c r="BR33" s="404">
        <f t="shared" si="14"/>
        <v>6</v>
      </c>
      <c r="BS33" s="405"/>
      <c r="BT33" s="406"/>
      <c r="BU33" s="101"/>
      <c r="BV33" s="101"/>
    </row>
    <row r="34" spans="1:74" ht="40" customHeight="1" thickBot="1">
      <c r="C34" s="395">
        <f t="shared" si="4"/>
        <v>44105</v>
      </c>
      <c r="D34" s="396"/>
      <c r="E34" s="396"/>
      <c r="F34" s="396"/>
      <c r="G34" s="397"/>
      <c r="H34" s="398" t="str">
        <f t="array" ref="H34">IFERROR(SMALL(IF(ISNUMBER(SEARCH("CP",C49:AG49)),$C$39:$AG$39,IF(ISNUMBER(SEARCH("RD",C49:AG49)),$C$39:$AG$39,IF(ISNUMBER(SEARCH("B",C49:AG49)),$C$39:$AG$39,IF(ISNUMBER(SEARCH("CET",C49:AG49)),$C$39:$AG$39,IF(ISNUMBER(SEARCH("RTT",C49:AG49)),$C$39:$AG$39,""))))),1)&amp;"-","")&amp;IFERROR(SMALL(IF(ISNUMBER(SEARCH("CP",C49:AG49)),$C$39:$AG$39,IF(ISNUMBER(SEARCH("RD",C49:AG49)),$C$39:$AG$39,IF(ISNUMBER(SEARCH("B",C49:AG49)),$C$39:$AG$39,IF(ISNUMBER(SEARCH("CET",C49:AG49)),$C$39:$AG$39,IF(ISNUMBER(SEARCH("RTT",C49:AG49)),$C$39:$AG$39,""))))),2)&amp;"-","")&amp;IFERROR(SMALL(IF(ISNUMBER(SEARCH("CP",C49:AG49)),$C$39:$AG$39,IF(ISNUMBER(SEARCH("RD",C49:AG49)),$C$39:$AG$39,IF(ISNUMBER(SEARCH("B",C49:AG49)),$C$39:$AG$39,IF(ISNUMBER(SEARCH("CET",C49:AG49)),$C$39:$AG$39,IF(ISNUMBER(SEARCH("RTT",C49:AG49)),$C$39:$AG$39,""))))),3)&amp;"-","")&amp;IFERROR(SMALL(IF(ISNUMBER(SEARCH("CP",C49:AG49)),$C$39:$AG$39,IF(ISNUMBER(SEARCH("RD",C49:AG49)),$C$39:$AG$39,IF(ISNUMBER(SEARCH("B",C49:AG49)),$C$39:$AG$39,IF(ISNUMBER(SEARCH("CET",C49:AG49)),$C$39:$AG$39,IF(ISNUMBER(SEARCH("RTT",C49:AG49)),$C$39:$AG$39,""))))),4)&amp;"-","")&amp;IFERROR(SMALL(IF(ISNUMBER(SEARCH("CP",C49:AG49)),$C$39:$AG$39,IF(ISNUMBER(SEARCH("RD",C49:AG49)),$C$39:$AG$39,IF(ISNUMBER(SEARCH("B",C49:AG49)),$C$39:$AG$39,IF(ISNUMBER(SEARCH("CET",C49:AG49)),$C$39:$AG$39,IF(ISNUMBER(SEARCH("RTT",C49:AG49)),$C$39:$AG$39,""))))),5)&amp;"-","")&amp;IFERROR(SMALL(IF(ISNUMBER(SEARCH("CP",C49:AG49)),$C$39:$AG$39,IF(ISNUMBER(SEARCH("RD",C49:AG49)),$C$39:$AG$39,IF(ISNUMBER(SEARCH("B",C49:AG49)),$C$39:$AG$39,IF(ISNUMBER(SEARCH("CET",C49:AG49)),$C$39:$AG$39,IF(ISNUMBER(SEARCH("RTT",C49:AG49)),$C$39:$AG$39,""))))),6)&amp;"-","")&amp;IFERROR(SMALL(IF(ISNUMBER(SEARCH("CP",C49:AG49)),$C$39:$AG$39,IF(ISNUMBER(SEARCH("RD",C49:AG49)),$C$39:$AG$39,IF(ISNUMBER(SEARCH("B",C49:AG49)),$C$39:$AG$39,IF(ISNUMBER(SEARCH("CET",C49:AG49)),$C$39:$AG$39,IF(ISNUMBER(SEARCH("RTT",C49:AG49)),$C$39:$AG$39,""))))),7)&amp;"-","")&amp;IFERROR(SMALL(IF(ISNUMBER(SEARCH("CP",C49:AG49)),$C$39:$AG$39,IF(ISNUMBER(SEARCH("RD",C49:AG49)),$C$39:$AG$39,IF(ISNUMBER(SEARCH("B",C49:AG49)),$C$39:$AG$39,IF(ISNUMBER(SEARCH("CET",C49:AG49)),$C$39:$AG$39,IF(ISNUMBER(SEARCH("RTT",C49:AG49)),$C$39:$AG$39,""))))),8)&amp;"-","")&amp;IFERROR(SMALL(IF(ISNUMBER(SEARCH("CP",C49:AG49)),$C$39:$AG$39,IF(ISNUMBER(SEARCH("RD",C49:AG49)),$C$39:$AG$39,IF(ISNUMBER(SEARCH("B",C49:AG49)),$C$39:$AG$39,IF(ISNUMBER(SEARCH("CET",C49:AG49)),$C$39:$AG$39,IF(ISNUMBER(SEARCH("RTT",C49:AG49)),$C$39:$AG$39,""))))),9)&amp;"-","")&amp;IFERROR(SMALL(IF(ISNUMBER(SEARCH("CP",C49:AG49)),$C$39:$AG$39,IF(ISNUMBER(SEARCH("RD",C49:AG49)),$C$39:$AG$39,IF(ISNUMBER(SEARCH("B",C49:AG49)),$C$39:$AG$39,IF(ISNUMBER(SEARCH("CET",C49:AG49)),$C$39:$AG$39,IF(ISNUMBER(SEARCH("RTT",C49:AG49)),$C$39:$AG$39,""))))),10)&amp;"-","")&amp;IFERROR(SMALL(IF(ISNUMBER(SEARCH("CP",C49:AG49)),$C$39:$AG$39,IF(ISNUMBER(SEARCH("RD",C49:AG49)),$C$39:$AG$39,IF(ISNUMBER(SEARCH("B",C49:AG49)),$C$39:$AG$39,IF(ISNUMBER(SEARCH("CET",C49:AG49)),$C$39:$AG$39,IF(ISNUMBER(SEARCH("RTT",C49:AG49)),$C$39:$AG$39,""))))),11)&amp;"-","")&amp;IFERROR(SMALL(IF(ISNUMBER(SEARCH("CP",C49:AG49)),$C$39:$AG$39,IF(ISNUMBER(SEARCH("RD",C49:AG49)),$C$39:$AG$39,IF(ISNUMBER(SEARCH("B",C49:AG49)),$C$39:$AG$39,IF(ISNUMBER(SEARCH("CET",C49:AG49)),$C$39:$AG$39,IF(ISNUMBER(SEARCH("RTT",C49:AG49)),$C$39:$AG$39,""))))),12)&amp;"-","")&amp;IFERROR(SMALL(IF(ISNUMBER(SEARCH("CP",C49:AG49)),$C$39:$AG$39,IF(ISNUMBER(SEARCH("RD",C49:AG49)),$C$39:$AG$39,IF(ISNUMBER(SEARCH("B",C49:AG49)),$C$39:$AG$39,IF(ISNUMBER(SEARCH("CET",C49:AG49)),$C$39:$AG$39,IF(ISNUMBER(SEARCH("RTT",C49:AG49)),$C$39:$AG$39,""))))),13)&amp;"-","")&amp;IFERROR(SMALL(IF(ISNUMBER(SEARCH("CP",C49:AG49)),$C$39:$AG$39,IF(ISNUMBER(SEARCH("RD",C49:AG49)),$C$39:$AG$39,IF(ISNUMBER(SEARCH("B",C49:AG49)),$C$39:$AG$39,IF(ISNUMBER(SEARCH("CET",C49:AG49)),$C$39:$AG$39,IF(ISNUMBER(SEARCH("RTT",C49:AG49)),$C$39:$AG$39,""))))),14)&amp;"-","")&amp;IFERROR(SMALL(IF(ISNUMBER(SEARCH("CP",C49:AG49)),$C$39:$AG$39,IF(ISNUMBER(SEARCH("RD",C49:AG49)),$C$39:$AG$39,IF(ISNUMBER(SEARCH("B",C49:AG49)),$C$39:$AG$39,IF(ISNUMBER(SEARCH("CET",C49:AG49)),$C$39:$AG$39,IF(ISNUMBER(SEARCH("RTT",C49:AG49)),$C$39:$AG$39,""))))),15)&amp;"-","")</f>
        <v/>
      </c>
      <c r="I34" s="399"/>
      <c r="J34" s="399"/>
      <c r="K34" s="399"/>
      <c r="L34" s="399"/>
      <c r="M34" s="399"/>
      <c r="N34" s="399"/>
      <c r="O34" s="399"/>
      <c r="P34" s="399"/>
      <c r="Q34" s="399"/>
      <c r="R34" s="399"/>
      <c r="S34" s="399"/>
      <c r="T34" s="399"/>
      <c r="U34" s="399"/>
      <c r="V34" s="399"/>
      <c r="W34" s="399"/>
      <c r="X34" s="399"/>
      <c r="Y34" s="399"/>
      <c r="Z34" s="399"/>
      <c r="AA34" s="399"/>
      <c r="AB34" s="399"/>
      <c r="AC34" s="399"/>
      <c r="AD34" s="399"/>
      <c r="AE34" s="399"/>
      <c r="AF34" s="399"/>
      <c r="AG34" s="399"/>
      <c r="AH34" s="399"/>
      <c r="AI34" s="149"/>
      <c r="AJ34" s="149"/>
      <c r="AK34" s="149"/>
      <c r="AL34" s="150"/>
      <c r="AM34" s="165"/>
      <c r="AN34" s="165"/>
      <c r="AO34" s="166">
        <f t="shared" si="9"/>
        <v>0</v>
      </c>
      <c r="AP34" s="167">
        <f t="shared" si="10"/>
        <v>0</v>
      </c>
      <c r="AQ34" s="168">
        <f t="shared" si="11"/>
        <v>10.5</v>
      </c>
      <c r="AR34" s="169">
        <f t="shared" si="5"/>
        <v>0</v>
      </c>
      <c r="AS34" s="170">
        <f t="shared" si="18"/>
        <v>22</v>
      </c>
      <c r="AT34" s="171">
        <f t="shared" si="6"/>
        <v>0</v>
      </c>
      <c r="AU34" s="172">
        <f t="shared" si="16"/>
        <v>1</v>
      </c>
      <c r="AV34" s="173">
        <f t="shared" si="12"/>
        <v>0</v>
      </c>
      <c r="AW34" s="174">
        <f t="shared" si="13"/>
        <v>1.25</v>
      </c>
      <c r="AX34" s="175">
        <f t="shared" si="17"/>
        <v>12.419354838709678</v>
      </c>
      <c r="AZ34" s="176" t="e">
        <f>AX34-#REF!</f>
        <v>#REF!</v>
      </c>
      <c r="BB34" s="182">
        <f t="shared" si="1"/>
        <v>1</v>
      </c>
      <c r="BC34" s="137" t="str">
        <f t="array" ref="BC34">IFERROR(SMALL(IF(ISNUMBER(SEARCH("RTT",C51:AG51)),$C$39:$AG$39,""),1)&amp;"-","")&amp;IFERROR(SMALL(IF(ISNUMBER(SEARCH("RTT",C51:AG51)),$C$39:$AG$39,""),2)&amp;"-","")&amp;IFERROR(SMALL(IF(ISNUMBER(SEARCH("RTT",C51:AG51)),$C$39:$AG$39,""),3)&amp;"-","")&amp;IFERROR(SMALL(IF(ISNUMBER(SEARCH("RTT",C51:AG51)),$C$39:$AG$39,""),4)&amp;"-","")&amp;IFERROR(SMALL(IF(ISNUMBER(SEARCH("RTT",C51:AG51)),$C$39:$AG$39,""),5)&amp;"-","")&amp;IFERROR(SMALL(IF(ISNUMBER(SEARCH("RTT",C51:AG51)),$C$39:$AG$39,""),6)&amp;"-","")&amp;IFERROR(SMALL(IF(ISNUMBER(SEARCH("RTT",C51:AG51)),$C$39:$AG$39,""),7)&amp;"-","")&amp;IFERROR(SMALL(IF(ISNUMBER(SEARCH("RTT",C51:AG51)),$C$39:$AG$39,""),8)&amp;"-","")&amp;IFERROR(SMALL(IF(ISNUMBER(SEARCH("RTT",C51:AG51)),$C$39:$AG$39,""),9)&amp;"-","")&amp;IFERROR(SMALL(IF(ISNUMBER(SEARCH("RTT",C51:AG51)),$C$39:$AG$39,""),10)&amp;"-","")&amp;IFERROR(SMALL(IF(ISNUMBER(SEARCH("RTT",C51:AG51)),$C$39:$AG$39,""),11)&amp;"-","")&amp;IFERROR(SMALL(IF(ISNUMBER(SEARCH("RTT",C51:AG51)),$C$39:$AG$39,""),12)&amp;"-","")&amp;IFERROR(SMALL(IF(ISNUMBER(SEARCH("RTT",C51:AG51)),$C$39:$AG$39,""),13)&amp;"-","")&amp;IFERROR(SMALL(IF(ISNUMBER(SEARCH("RTT",C51:AG51)),$C$39:$AG$39,""),14)&amp;"-","")</f>
        <v/>
      </c>
      <c r="BD34" s="138">
        <f t="shared" si="7"/>
        <v>19.399354838709677</v>
      </c>
      <c r="BE34" s="183">
        <f t="shared" si="2"/>
        <v>1.25</v>
      </c>
      <c r="BF34" s="140">
        <f t="shared" si="3"/>
        <v>0</v>
      </c>
      <c r="BG34" s="138">
        <f t="shared" si="8"/>
        <v>19.399354838709677</v>
      </c>
      <c r="BH34" s="184"/>
      <c r="BI34" s="185"/>
      <c r="BJ34" s="186"/>
      <c r="BL34" s="122" t="s">
        <v>165</v>
      </c>
      <c r="BM34" s="437"/>
      <c r="BN34" s="438"/>
      <c r="BO34" s="341"/>
      <c r="BP34" s="342"/>
      <c r="BQ34" s="100"/>
      <c r="BR34" s="404">
        <f t="shared" si="14"/>
        <v>6</v>
      </c>
      <c r="BS34" s="405"/>
      <c r="BT34" s="406"/>
      <c r="BU34" s="101"/>
      <c r="BV34" s="101"/>
    </row>
    <row r="35" spans="1:74" ht="40" customHeight="1" thickBot="1">
      <c r="C35" s="395">
        <f t="shared" si="4"/>
        <v>44136</v>
      </c>
      <c r="D35" s="396"/>
      <c r="E35" s="396"/>
      <c r="F35" s="396"/>
      <c r="G35" s="397"/>
      <c r="H35" s="398" t="str">
        <f t="array" ref="H35">IFERROR(SMALL(IF(ISNUMBER(SEARCH("CP",C50:AG50)),$C$39:$AG$39,IF(ISNUMBER(SEARCH("RD",C50:AG50)),$C$39:$AG$39,IF(ISNUMBER(SEARCH("B",C50:AG50)),$C$39:$AG$39,IF(ISNUMBER(SEARCH("CET",C50:AG50)),$C$39:$AG$39,IF(ISNUMBER(SEARCH("RTT",C50:AG50)),$C$39:$AG$39,""))))),1)&amp;"-","")&amp;IFERROR(SMALL(IF(ISNUMBER(SEARCH("CP",C50:AG50)),$C$39:$AG$39,IF(ISNUMBER(SEARCH("RD",C50:AG50)),$C$39:$AG$39,IF(ISNUMBER(SEARCH("B",C50:AG50)),$C$39:$AG$39,IF(ISNUMBER(SEARCH("CET",C50:AG50)),$C$39:$AG$39,IF(ISNUMBER(SEARCH("RTT",C50:AG50)),$C$39:$AG$39,""))))),2)&amp;"-","")&amp;IFERROR(SMALL(IF(ISNUMBER(SEARCH("CP",C50:AG50)),$C$39:$AG$39,IF(ISNUMBER(SEARCH("RD",C50:AG50)),$C$39:$AG$39,IF(ISNUMBER(SEARCH("B",C50:AG50)),$C$39:$AG$39,IF(ISNUMBER(SEARCH("CET",C50:AG50)),$C$39:$AG$39,IF(ISNUMBER(SEARCH("RTT",C50:AG50)),$C$39:$AG$39,""))))),3)&amp;"-","")&amp;IFERROR(SMALL(IF(ISNUMBER(SEARCH("CP",C50:AG50)),$C$39:$AG$39,IF(ISNUMBER(SEARCH("RD",C50:AG50)),$C$39:$AG$39,IF(ISNUMBER(SEARCH("B",C50:AG50)),$C$39:$AG$39,IF(ISNUMBER(SEARCH("CET",C50:AG50)),$C$39:$AG$39,IF(ISNUMBER(SEARCH("RTT",C50:AG50)),$C$39:$AG$39,""))))),4)&amp;"-","")&amp;IFERROR(SMALL(IF(ISNUMBER(SEARCH("CP",C50:AG50)),$C$39:$AG$39,IF(ISNUMBER(SEARCH("RD",C50:AG50)),$C$39:$AG$39,IF(ISNUMBER(SEARCH("B",C50:AG50)),$C$39:$AG$39,IF(ISNUMBER(SEARCH("CET",C50:AG50)),$C$39:$AG$39,IF(ISNUMBER(SEARCH("RTT",C50:AG50)),$C$39:$AG$39,""))))),5)&amp;"-","")&amp;IFERROR(SMALL(IF(ISNUMBER(SEARCH("CP",C50:AG50)),$C$39:$AG$39,IF(ISNUMBER(SEARCH("RD",C50:AG50)),$C$39:$AG$39,IF(ISNUMBER(SEARCH("B",C50:AG50)),$C$39:$AG$39,IF(ISNUMBER(SEARCH("CET",C50:AG50)),$C$39:$AG$39,IF(ISNUMBER(SEARCH("RTT",C50:AG50)),$C$39:$AG$39,""))))),6)&amp;"-","")&amp;IFERROR(SMALL(IF(ISNUMBER(SEARCH("CP",C50:AG50)),$C$39:$AG$39,IF(ISNUMBER(SEARCH("RD",C50:AG50)),$C$39:$AG$39,IF(ISNUMBER(SEARCH("B",C50:AG50)),$C$39:$AG$39,IF(ISNUMBER(SEARCH("CET",C50:AG50)),$C$39:$AG$39,IF(ISNUMBER(SEARCH("RTT",C50:AG50)),$C$39:$AG$39,""))))),7)&amp;"-","")&amp;IFERROR(SMALL(IF(ISNUMBER(SEARCH("CP",C50:AG50)),$C$39:$AG$39,IF(ISNUMBER(SEARCH("RD",C50:AG50)),$C$39:$AG$39,IF(ISNUMBER(SEARCH("B",C50:AG50)),$C$39:$AG$39,IF(ISNUMBER(SEARCH("CET",C50:AG50)),$C$39:$AG$39,IF(ISNUMBER(SEARCH("RTT",C50:AG50)),$C$39:$AG$39,""))))),8)&amp;"-","")&amp;IFERROR(SMALL(IF(ISNUMBER(SEARCH("CP",C50:AG50)),$C$39:$AG$39,IF(ISNUMBER(SEARCH("RD",C50:AG50)),$C$39:$AG$39,IF(ISNUMBER(SEARCH("B",C50:AG50)),$C$39:$AG$39,IF(ISNUMBER(SEARCH("CET",C50:AG50)),$C$39:$AG$39,IF(ISNUMBER(SEARCH("RTT",C50:AG50)),$C$39:$AG$39,""))))),9)&amp;"-","")&amp;IFERROR(SMALL(IF(ISNUMBER(SEARCH("CP",C50:AG50)),$C$39:$AG$39,IF(ISNUMBER(SEARCH("RD",C50:AG50)),$C$39:$AG$39,IF(ISNUMBER(SEARCH("B",C50:AG50)),$C$39:$AG$39,IF(ISNUMBER(SEARCH("CET",C50:AG50)),$C$39:$AG$39,IF(ISNUMBER(SEARCH("RTT",C50:AG50)),$C$39:$AG$39,""))))),10)&amp;"-","")&amp;IFERROR(SMALL(IF(ISNUMBER(SEARCH("CP",C50:AG50)),$C$39:$AG$39,IF(ISNUMBER(SEARCH("RD",C50:AG50)),$C$39:$AG$39,IF(ISNUMBER(SEARCH("B",C50:AG50)),$C$39:$AG$39,IF(ISNUMBER(SEARCH("CET",C50:AG50)),$C$39:$AG$39,IF(ISNUMBER(SEARCH("RTT",C50:AG50)),$C$39:$AG$39,""))))),11)&amp;"-","")&amp;IFERROR(SMALL(IF(ISNUMBER(SEARCH("CP",C50:AG50)),$C$39:$AG$39,IF(ISNUMBER(SEARCH("RD",C50:AG50)),$C$39:$AG$39,IF(ISNUMBER(SEARCH("B",C50:AG50)),$C$39:$AG$39,IF(ISNUMBER(SEARCH("CET",C50:AG50)),$C$39:$AG$39,IF(ISNUMBER(SEARCH("RTT",C50:AG50)),$C$39:$AG$39,""))))),12)&amp;"-","")&amp;IFERROR(SMALL(IF(ISNUMBER(SEARCH("CP",C50:AG50)),$C$39:$AG$39,IF(ISNUMBER(SEARCH("RD",C50:AG50)),$C$39:$AG$39,IF(ISNUMBER(SEARCH("B",C50:AG50)),$C$39:$AG$39,IF(ISNUMBER(SEARCH("CET",C50:AG50)),$C$39:$AG$39,IF(ISNUMBER(SEARCH("RTT",C50:AG50)),$C$39:$AG$39,""))))),13)&amp;"-","")&amp;IFERROR(SMALL(IF(ISNUMBER(SEARCH("CP",C50:AG50)),$C$39:$AG$39,IF(ISNUMBER(SEARCH("RD",C50:AG50)),$C$39:$AG$39,IF(ISNUMBER(SEARCH("B",C50:AG50)),$C$39:$AG$39,IF(ISNUMBER(SEARCH("CET",C50:AG50)),$C$39:$AG$39,IF(ISNUMBER(SEARCH("RTT",C50:AG50)),$C$39:$AG$39,""))))),14)&amp;"-","")&amp;IFERROR(SMALL(IF(ISNUMBER(SEARCH("CP",C50:AG50)),$C$39:$AG$39,IF(ISNUMBER(SEARCH("RD",C50:AG50)),$C$39:$AG$39,IF(ISNUMBER(SEARCH("B",C50:AG50)),$C$39:$AG$39,IF(ISNUMBER(SEARCH("CET",C50:AG50)),$C$39:$AG$39,IF(ISNUMBER(SEARCH("RTT",C50:AG50)),$C$39:$AG$39,""))))),15)&amp;"-","")</f>
        <v/>
      </c>
      <c r="I35" s="399"/>
      <c r="J35" s="399"/>
      <c r="K35" s="399"/>
      <c r="L35" s="399"/>
      <c r="M35" s="399"/>
      <c r="N35" s="399"/>
      <c r="O35" s="399"/>
      <c r="P35" s="399"/>
      <c r="Q35" s="399"/>
      <c r="R35" s="399"/>
      <c r="S35" s="399"/>
      <c r="T35" s="399"/>
      <c r="U35" s="399"/>
      <c r="V35" s="399"/>
      <c r="W35" s="399"/>
      <c r="X35" s="399"/>
      <c r="Y35" s="399"/>
      <c r="Z35" s="399"/>
      <c r="AA35" s="399"/>
      <c r="AB35" s="399"/>
      <c r="AC35" s="399"/>
      <c r="AD35" s="399"/>
      <c r="AE35" s="399"/>
      <c r="AF35" s="399"/>
      <c r="AG35" s="399"/>
      <c r="AH35" s="399"/>
      <c r="AI35" s="149"/>
      <c r="AJ35" s="149"/>
      <c r="AK35" s="149"/>
      <c r="AL35" s="150"/>
      <c r="AM35" s="165"/>
      <c r="AN35" s="165"/>
      <c r="AO35" s="166">
        <f t="shared" si="9"/>
        <v>0</v>
      </c>
      <c r="AP35" s="167">
        <f t="shared" si="10"/>
        <v>0</v>
      </c>
      <c r="AQ35" s="168">
        <f t="shared" si="11"/>
        <v>10.5</v>
      </c>
      <c r="AR35" s="169">
        <f t="shared" si="5"/>
        <v>0</v>
      </c>
      <c r="AS35" s="170">
        <f t="shared" si="18"/>
        <v>22</v>
      </c>
      <c r="AT35" s="171">
        <f t="shared" si="6"/>
        <v>0</v>
      </c>
      <c r="AU35" s="172">
        <f t="shared" si="16"/>
        <v>1</v>
      </c>
      <c r="AV35" s="173">
        <f t="shared" si="12"/>
        <v>0</v>
      </c>
      <c r="AW35" s="174">
        <f t="shared" si="13"/>
        <v>1.25</v>
      </c>
      <c r="AX35" s="175">
        <f t="shared" si="17"/>
        <v>13.669354838709678</v>
      </c>
      <c r="AZ35" s="176" t="e">
        <f>AX35-#REF!</f>
        <v>#REF!</v>
      </c>
      <c r="BL35" s="90" t="s">
        <v>167</v>
      </c>
      <c r="BM35" s="437"/>
      <c r="BN35" s="438"/>
      <c r="BO35" s="341"/>
      <c r="BP35" s="342"/>
      <c r="BQ35" s="100"/>
      <c r="BR35" s="404">
        <f t="shared" si="14"/>
        <v>6</v>
      </c>
      <c r="BS35" s="405"/>
      <c r="BT35" s="406"/>
      <c r="BU35" s="101"/>
      <c r="BV35" s="101"/>
    </row>
    <row r="36" spans="1:74" ht="40" customHeight="1" thickBot="1">
      <c r="C36" s="439">
        <f t="shared" si="4"/>
        <v>44166</v>
      </c>
      <c r="D36" s="440"/>
      <c r="E36" s="440"/>
      <c r="F36" s="440"/>
      <c r="G36" s="441"/>
      <c r="H36" s="398" t="str">
        <f t="array" ref="H36">IFERROR(SMALL(IF(ISNUMBER(SEARCH("CP",C51:AG51)),$C$39:$AG$39,IF(ISNUMBER(SEARCH("RD",C51:AG51)),$C$39:$AG$39,IF(ISNUMBER(SEARCH("B",C51:AG51)),$C$39:$AG$39,IF(ISNUMBER(SEARCH("CET",C51:AG51)),$C$39:$AG$39,IF(ISNUMBER(SEARCH("RTT",C51:AG51)),$C$39:$AG$39,""))))),1)&amp;"-","")&amp;IFERROR(SMALL(IF(ISNUMBER(SEARCH("CP",C51:AG51)),$C$39:$AG$39,IF(ISNUMBER(SEARCH("RD",C51:AG51)),$C$39:$AG$39,IF(ISNUMBER(SEARCH("B",C51:AG51)),$C$39:$AG$39,IF(ISNUMBER(SEARCH("CET",C51:AG51)),$C$39:$AG$39,IF(ISNUMBER(SEARCH("RTT",C51:AG51)),$C$39:$AG$39,""))))),2)&amp;"-","")&amp;IFERROR(SMALL(IF(ISNUMBER(SEARCH("CP",C51:AG51)),$C$39:$AG$39,IF(ISNUMBER(SEARCH("RD",C51:AG51)),$C$39:$AG$39,IF(ISNUMBER(SEARCH("B",C51:AG51)),$C$39:$AG$39,IF(ISNUMBER(SEARCH("CET",C51:AG51)),$C$39:$AG$39,IF(ISNUMBER(SEARCH("RTT",C51:AG51)),$C$39:$AG$39,""))))),3)&amp;"-","")&amp;IFERROR(SMALL(IF(ISNUMBER(SEARCH("CP",C51:AG51)),$C$39:$AG$39,IF(ISNUMBER(SEARCH("RD",C51:AG51)),$C$39:$AG$39,IF(ISNUMBER(SEARCH("B",C51:AG51)),$C$39:$AG$39,IF(ISNUMBER(SEARCH("CET",C51:AG51)),$C$39:$AG$39,IF(ISNUMBER(SEARCH("RTT",C51:AG51)),$C$39:$AG$39,""))))),4)&amp;"-","")&amp;IFERROR(SMALL(IF(ISNUMBER(SEARCH("CP",C51:AG51)),$C$39:$AG$39,IF(ISNUMBER(SEARCH("RD",C51:AG51)),$C$39:$AG$39,IF(ISNUMBER(SEARCH("B",C51:AG51)),$C$39:$AG$39,IF(ISNUMBER(SEARCH("CET",C51:AG51)),$C$39:$AG$39,IF(ISNUMBER(SEARCH("RTT",C51:AG51)),$C$39:$AG$39,""))))),5)&amp;"-","")&amp;IFERROR(SMALL(IF(ISNUMBER(SEARCH("CP",C51:AG51)),$C$39:$AG$39,IF(ISNUMBER(SEARCH("RD",C51:AG51)),$C$39:$AG$39,IF(ISNUMBER(SEARCH("B",C51:AG51)),$C$39:$AG$39,IF(ISNUMBER(SEARCH("CET",C51:AG51)),$C$39:$AG$39,IF(ISNUMBER(SEARCH("RTT",C51:AG51)),$C$39:$AG$39,""))))),6)&amp;"-","")&amp;IFERROR(SMALL(IF(ISNUMBER(SEARCH("CP",C51:AG51)),$C$39:$AG$39,IF(ISNUMBER(SEARCH("RD",C51:AG51)),$C$39:$AG$39,IF(ISNUMBER(SEARCH("B",C51:AG51)),$C$39:$AG$39,IF(ISNUMBER(SEARCH("CET",C51:AG51)),$C$39:$AG$39,IF(ISNUMBER(SEARCH("RTT",C51:AG51)),$C$39:$AG$39,""))))),7)&amp;"-","")&amp;IFERROR(SMALL(IF(ISNUMBER(SEARCH("CP",C51:AG51)),$C$39:$AG$39,IF(ISNUMBER(SEARCH("RD",C51:AG51)),$C$39:$AG$39,IF(ISNUMBER(SEARCH("B",C51:AG51)),$C$39:$AG$39,IF(ISNUMBER(SEARCH("CET",C51:AG51)),$C$39:$AG$39,IF(ISNUMBER(SEARCH("RTT",C51:AG51)),$C$39:$AG$39,""))))),8)&amp;"-","")&amp;IFERROR(SMALL(IF(ISNUMBER(SEARCH("CP",C51:AG51)),$C$39:$AG$39,IF(ISNUMBER(SEARCH("RD",C51:AG51)),$C$39:$AG$39,IF(ISNUMBER(SEARCH("B",C51:AG51)),$C$39:$AG$39,IF(ISNUMBER(SEARCH("CET",C51:AG51)),$C$39:$AG$39,IF(ISNUMBER(SEARCH("RTT",C51:AG51)),$C$39:$AG$39,""))))),9)&amp;"-","")&amp;IFERROR(SMALL(IF(ISNUMBER(SEARCH("CP",C51:AG51)),$C$39:$AG$39,IF(ISNUMBER(SEARCH("RD",C51:AG51)),$C$39:$AG$39,IF(ISNUMBER(SEARCH("B",C51:AG51)),$C$39:$AG$39,IF(ISNUMBER(SEARCH("CET",C51:AG51)),$C$39:$AG$39,IF(ISNUMBER(SEARCH("RTT",C51:AG51)),$C$39:$AG$39,""))))),10)&amp;"-","")&amp;IFERROR(SMALL(IF(ISNUMBER(SEARCH("CP",C51:AG51)),$C$39:$AG$39,IF(ISNUMBER(SEARCH("RD",C51:AG51)),$C$39:$AG$39,IF(ISNUMBER(SEARCH("B",C51:AG51)),$C$39:$AG$39,IF(ISNUMBER(SEARCH("CET",C51:AG51)),$C$39:$AG$39,IF(ISNUMBER(SEARCH("RTT",C51:AG51)),$C$39:$AG$39,""))))),11)&amp;"-","")&amp;IFERROR(SMALL(IF(ISNUMBER(SEARCH("CP",C51:AG51)),$C$39:$AG$39,IF(ISNUMBER(SEARCH("RD",C51:AG51)),$C$39:$AG$39,IF(ISNUMBER(SEARCH("B",C51:AG51)),$C$39:$AG$39,IF(ISNUMBER(SEARCH("CET",C51:AG51)),$C$39:$AG$39,IF(ISNUMBER(SEARCH("RTT",C51:AG51)),$C$39:$AG$39,""))))),12)&amp;"-","")&amp;IFERROR(SMALL(IF(ISNUMBER(SEARCH("CP",C51:AG51)),$C$39:$AG$39,IF(ISNUMBER(SEARCH("RD",C51:AG51)),$C$39:$AG$39,IF(ISNUMBER(SEARCH("B",C51:AG51)),$C$39:$AG$39,IF(ISNUMBER(SEARCH("CET",C51:AG51)),$C$39:$AG$39,IF(ISNUMBER(SEARCH("RTT",C51:AG51)),$C$39:$AG$39,""))))),13)&amp;"-","")&amp;IFERROR(SMALL(IF(ISNUMBER(SEARCH("CP",C51:AG51)),$C$39:$AG$39,IF(ISNUMBER(SEARCH("RD",C51:AG51)),$C$39:$AG$39,IF(ISNUMBER(SEARCH("B",C51:AG51)),$C$39:$AG$39,IF(ISNUMBER(SEARCH("CET",C51:AG51)),$C$39:$AG$39,IF(ISNUMBER(SEARCH("RTT",C51:AG51)),$C$39:$AG$39,""))))),14)&amp;"-","")&amp;IFERROR(SMALL(IF(ISNUMBER(SEARCH("CP",C51:AG51)),$C$39:$AG$39,IF(ISNUMBER(SEARCH("RD",C51:AG51)),$C$39:$AG$39,IF(ISNUMBER(SEARCH("B",C51:AG51)),$C$39:$AG$39,IF(ISNUMBER(SEARCH("CET",C51:AG51)),$C$39:$AG$39,IF(ISNUMBER(SEARCH("RTT",C51:AG51)),$C$39:$AG$39,""))))),15)&amp;"-","")</f>
        <v/>
      </c>
      <c r="I36" s="399"/>
      <c r="J36" s="399"/>
      <c r="K36" s="399"/>
      <c r="L36" s="399"/>
      <c r="M36" s="399"/>
      <c r="N36" s="399"/>
      <c r="O36" s="399"/>
      <c r="P36" s="399"/>
      <c r="Q36" s="399"/>
      <c r="R36" s="399"/>
      <c r="S36" s="399"/>
      <c r="T36" s="399"/>
      <c r="U36" s="399"/>
      <c r="V36" s="399"/>
      <c r="W36" s="399"/>
      <c r="X36" s="399"/>
      <c r="Y36" s="399"/>
      <c r="Z36" s="399"/>
      <c r="AA36" s="399"/>
      <c r="AB36" s="399"/>
      <c r="AC36" s="399"/>
      <c r="AD36" s="399"/>
      <c r="AE36" s="399"/>
      <c r="AF36" s="399"/>
      <c r="AG36" s="399"/>
      <c r="AH36" s="399"/>
      <c r="AI36" s="149"/>
      <c r="AJ36" s="149"/>
      <c r="AK36" s="149"/>
      <c r="AL36" s="150"/>
      <c r="AM36" s="187"/>
      <c r="AN36" s="187"/>
      <c r="AO36" s="188">
        <f t="shared" si="9"/>
        <v>0</v>
      </c>
      <c r="AP36" s="189">
        <f t="shared" si="10"/>
        <v>0</v>
      </c>
      <c r="AQ36" s="168">
        <f t="shared" si="11"/>
        <v>10.5</v>
      </c>
      <c r="AR36" s="190">
        <f t="shared" si="5"/>
        <v>0</v>
      </c>
      <c r="AS36" s="191">
        <f t="shared" si="18"/>
        <v>22</v>
      </c>
      <c r="AT36" s="192">
        <f t="shared" si="6"/>
        <v>0</v>
      </c>
      <c r="AU36" s="193">
        <f t="shared" si="16"/>
        <v>1</v>
      </c>
      <c r="AV36" s="194">
        <f t="shared" si="12"/>
        <v>0</v>
      </c>
      <c r="AW36" s="195">
        <f t="shared" si="13"/>
        <v>1.25</v>
      </c>
      <c r="AX36" s="196">
        <f t="shared" si="17"/>
        <v>14.919354838709678</v>
      </c>
      <c r="AZ36" s="197" t="e">
        <f>AX36-#REF!</f>
        <v>#REF!</v>
      </c>
      <c r="BL36" s="90" t="s">
        <v>168</v>
      </c>
      <c r="BM36" s="437"/>
      <c r="BN36" s="438"/>
      <c r="BO36" s="341"/>
      <c r="BP36" s="342"/>
      <c r="BQ36" s="100"/>
      <c r="BR36" s="404">
        <f t="shared" si="14"/>
        <v>6</v>
      </c>
      <c r="BS36" s="405"/>
      <c r="BT36" s="406"/>
      <c r="BU36" s="101"/>
      <c r="BV36" s="101"/>
    </row>
    <row r="37" spans="1:74" ht="40" customHeight="1" thickBot="1">
      <c r="AP37" s="198"/>
      <c r="AQ37" s="199">
        <f>AO12-SUM(AP25:AP36)</f>
        <v>10.5</v>
      </c>
      <c r="AR37" s="200"/>
      <c r="AS37" s="201">
        <f>AS25-SUM(AR25:AR36)</f>
        <v>20</v>
      </c>
      <c r="AU37" s="202">
        <f>AU25-SUM(AT25:AT36)</f>
        <v>1</v>
      </c>
      <c r="AX37" s="203">
        <f>(AO16+AO17)+SUM(AW25:AW36)-SUM(AV25:AV36)</f>
        <v>14.919354838709678</v>
      </c>
    </row>
    <row r="38" spans="1:74" ht="17" customHeight="1"/>
    <row r="39" spans="1:74" ht="20" customHeight="1">
      <c r="A39" s="41" t="s">
        <v>188</v>
      </c>
      <c r="B39" s="41" t="s">
        <v>189</v>
      </c>
      <c r="C39" s="41">
        <v>1</v>
      </c>
      <c r="D39" s="41">
        <v>2</v>
      </c>
      <c r="E39" s="41">
        <v>3</v>
      </c>
      <c r="F39" s="41">
        <v>4</v>
      </c>
      <c r="G39" s="41">
        <v>5</v>
      </c>
      <c r="H39" s="41">
        <v>6</v>
      </c>
      <c r="I39" s="41">
        <v>7</v>
      </c>
      <c r="J39" s="41">
        <v>8</v>
      </c>
      <c r="K39" s="41">
        <v>9</v>
      </c>
      <c r="L39" s="41">
        <v>10</v>
      </c>
      <c r="M39" s="41">
        <v>11</v>
      </c>
      <c r="N39" s="41">
        <v>12</v>
      </c>
      <c r="O39" s="41">
        <v>13</v>
      </c>
      <c r="P39" s="41">
        <v>14</v>
      </c>
      <c r="Q39" s="41">
        <v>15</v>
      </c>
      <c r="R39" s="41">
        <v>16</v>
      </c>
      <c r="S39" s="41">
        <v>17</v>
      </c>
      <c r="T39" s="41">
        <v>18</v>
      </c>
      <c r="U39" s="41">
        <v>19</v>
      </c>
      <c r="V39" s="41">
        <v>20</v>
      </c>
      <c r="W39" s="41">
        <v>21</v>
      </c>
      <c r="X39" s="41">
        <v>22</v>
      </c>
      <c r="Y39" s="41">
        <v>23</v>
      </c>
      <c r="Z39" s="41">
        <v>24</v>
      </c>
      <c r="AA39" s="41">
        <v>25</v>
      </c>
      <c r="AB39" s="41">
        <v>26</v>
      </c>
      <c r="AC39" s="41">
        <v>27</v>
      </c>
      <c r="AD39" s="41">
        <v>28</v>
      </c>
      <c r="AE39" s="41">
        <v>29</v>
      </c>
      <c r="AF39" s="41">
        <v>30</v>
      </c>
      <c r="AG39" s="41">
        <v>31</v>
      </c>
      <c r="AH39" s="204" t="s">
        <v>159</v>
      </c>
      <c r="AI39" s="204" t="s">
        <v>190</v>
      </c>
      <c r="AJ39" s="204" t="s">
        <v>52</v>
      </c>
      <c r="AK39" s="204" t="s">
        <v>96</v>
      </c>
      <c r="AL39" s="204" t="s">
        <v>98</v>
      </c>
      <c r="AM39" s="205" t="s">
        <v>191</v>
      </c>
      <c r="AN39" s="205" t="s">
        <v>192</v>
      </c>
      <c r="AO39" s="205" t="s">
        <v>169</v>
      </c>
      <c r="AP39" s="205" t="s">
        <v>213</v>
      </c>
      <c r="AV39" s="206"/>
      <c r="AW39" s="206"/>
    </row>
    <row r="40" spans="1:74" ht="20" customHeight="1">
      <c r="A40" s="207">
        <f>IF($B$5="oui",1,SUMPRODUCT(([1]CONTRACTUEL!$A$2:$A$21=$B$3)*([1]CONTRACTUEL!$C$2:$C$21&lt;=AO40)*([1]CONTRACTUEL!$D$2:$D$21&gt;=EOMONTH(AO40,0))*([1]CONTRACTUEL!$E$2:$E$21)))</f>
        <v>1</v>
      </c>
      <c r="B40" s="207">
        <f>IF($B$6="oui",1,SUMPRODUCT(('[1]TA&lt;100%'!$A$2:$A$21=$B$3)*('[1]TA&lt;100%'!$C$2:$C$21&lt;=AO40)*('[1]TA&lt;100%'!$D$2:$D$21&gt;=EOMONTH(AO40,0))*('[1]TA&lt;100%'!$E$2:$E$21)))</f>
        <v>1</v>
      </c>
      <c r="C40" s="41" t="str">
        <f>IF(DAY($AP40)&lt;C$39,"",IFERROR(VLOOKUP(INDEX(Pointage!$1:$1048576,MATCH($B$3,Pointage!$A:$A,0),MATCH(DATE($B$1,MONTH($AO40),DAY(C$39)),Pointage!$1:$1,0)),MAL_AT_CONGES_RTT!$A:$H,8,FALSE),""))</f>
        <v/>
      </c>
      <c r="D40" s="41" t="str">
        <f>IF(DAY($AP40)&lt;D$39,"",IFERROR(VLOOKUP(INDEX(Pointage!$1:$1048576,MATCH($B$3,Pointage!$A:$A,0),MATCH(DATE($B$1,MONTH($AO40),DAY(D$39)),Pointage!$1:$1,0)),MAL_AT_CONGES_RTT!$A:$H,8,FALSE),""))</f>
        <v>CP</v>
      </c>
      <c r="E40" s="41" t="str">
        <f>IF(DAY($AP40)&lt;E$39,"",IFERROR(VLOOKUP(INDEX(Pointage!$1:$1048576,MATCH($B$3,Pointage!$A:$A,0),MATCH(DATE($B$1,MONTH($AO40),DAY(E$39)),Pointage!$1:$1,0)),MAL_AT_CONGES_RTT!$A:$H,8,FALSE),""))</f>
        <v>CP</v>
      </c>
      <c r="F40" s="41" t="str">
        <f>IF(DAY($AP40)&lt;F$39,"",IFERROR(VLOOKUP(INDEX(Pointage!$1:$1048576,MATCH($B$3,Pointage!$A:$A,0),MATCH(DATE($B$1,MONTH($AO40),DAY(F$39)),Pointage!$1:$1,0)),MAL_AT_CONGES_RTT!$A:$H,8,FALSE),""))</f>
        <v/>
      </c>
      <c r="G40" s="41" t="str">
        <f>IF(DAY($AP40)&lt;G$39,"",IFERROR(VLOOKUP(INDEX(Pointage!$1:$1048576,MATCH($B$3,Pointage!$A:$A,0),MATCH(DATE($B$1,MONTH($AO40),DAY(G$39)),Pointage!$1:$1,0)),MAL_AT_CONGES_RTT!$A:$H,8,FALSE),""))</f>
        <v/>
      </c>
      <c r="H40" s="41" t="str">
        <f>IF(DAY($AP40)&lt;H$39,"",IFERROR(VLOOKUP(INDEX(Pointage!$1:$1048576,MATCH($B$3,Pointage!$A:$A,0),MATCH(DATE($B$1,MONTH($AO40),DAY(H$39)),Pointage!$1:$1,0)),MAL_AT_CONGES_RTT!$A:$H,8,FALSE),""))</f>
        <v/>
      </c>
      <c r="I40" s="41" t="str">
        <f>IF(DAY($AP40)&lt;I$39,"",IFERROR(VLOOKUP(INDEX(Pointage!$1:$1048576,MATCH($B$3,Pointage!$A:$A,0),MATCH(DATE($B$1,MONTH($AO40),DAY(I$39)),Pointage!$1:$1,0)),MAL_AT_CONGES_RTT!$A:$H,8,FALSE),""))</f>
        <v/>
      </c>
      <c r="J40" s="41" t="str">
        <f>IF(DAY($AP40)&lt;J$39,"",IFERROR(VLOOKUP(INDEX(Pointage!$1:$1048576,MATCH($B$3,Pointage!$A:$A,0),MATCH(DATE($B$1,MONTH($AO40),DAY(J$39)),Pointage!$1:$1,0)),MAL_AT_CONGES_RTT!$A:$H,8,FALSE),""))</f>
        <v/>
      </c>
      <c r="K40" s="41" t="str">
        <f>IF(DAY($AP40)&lt;K$39,"",IFERROR(VLOOKUP(INDEX(Pointage!$1:$1048576,MATCH($B$3,Pointage!$A:$A,0),MATCH(DATE($B$1,MONTH($AO40),DAY(K$39)),Pointage!$1:$1,0)),MAL_AT_CONGES_RTT!$A:$H,8,FALSE),""))</f>
        <v/>
      </c>
      <c r="L40" s="41" t="str">
        <f>IF(DAY($AP40)&lt;L$39,"",IFERROR(VLOOKUP(INDEX(Pointage!$1:$1048576,MATCH($B$3,Pointage!$A:$A,0),MATCH(DATE($B$1,MONTH($AO40),DAY(L$39)),Pointage!$1:$1,0)),MAL_AT_CONGES_RTT!$A:$H,8,FALSE),""))</f>
        <v/>
      </c>
      <c r="M40" s="41" t="str">
        <f>IF(DAY($AP40)&lt;M$39,"",IFERROR(VLOOKUP(INDEX(Pointage!$1:$1048576,MATCH($B$3,Pointage!$A:$A,0),MATCH(DATE($B$1,MONTH($AO40),DAY(M$39)),Pointage!$1:$1,0)),MAL_AT_CONGES_RTT!$A:$H,8,FALSE),""))</f>
        <v/>
      </c>
      <c r="N40" s="41" t="str">
        <f>IF(DAY($AP40)&lt;N$39,"",IFERROR(VLOOKUP(INDEX(Pointage!$1:$1048576,MATCH($B$3,Pointage!$A:$A,0),MATCH(DATE($B$1,MONTH($AO40),DAY(N$39)),Pointage!$1:$1,0)),MAL_AT_CONGES_RTT!$A:$H,8,FALSE),""))</f>
        <v/>
      </c>
      <c r="O40" s="41" t="str">
        <f>IF(DAY($AP40)&lt;O$39,"",IFERROR(VLOOKUP(INDEX(Pointage!$1:$1048576,MATCH($B$3,Pointage!$A:$A,0),MATCH(DATE($B$1,MONTH($AO40),DAY(O$39)),Pointage!$1:$1,0)),MAL_AT_CONGES_RTT!$A:$H,8,FALSE),""))</f>
        <v/>
      </c>
      <c r="P40" s="41" t="str">
        <f>IF(DAY($AP40)&lt;P$39,"",IFERROR(VLOOKUP(INDEX(Pointage!$1:$1048576,MATCH($B$3,Pointage!$A:$A,0),MATCH(DATE($B$1,MONTH($AO40),DAY(P$39)),Pointage!$1:$1,0)),MAL_AT_CONGES_RTT!$A:$H,8,FALSE),""))</f>
        <v/>
      </c>
      <c r="Q40" s="41" t="str">
        <f>IF(DAY($AP40)&lt;Q$39,"",IFERROR(VLOOKUP(INDEX(Pointage!$1:$1048576,MATCH($B$3,Pointage!$A:$A,0),MATCH(DATE($B$1,MONTH($AO40),DAY(Q$39)),Pointage!$1:$1,0)),MAL_AT_CONGES_RTT!$A:$H,8,FALSE),""))</f>
        <v/>
      </c>
      <c r="R40" s="41" t="str">
        <f>IF(DAY($AP40)&lt;R$39,"",IFERROR(VLOOKUP(INDEX(Pointage!$1:$1048576,MATCH($B$3,Pointage!$A:$A,0),MATCH(DATE($B$1,MONTH($AO40),DAY(R$39)),Pointage!$1:$1,0)),MAL_AT_CONGES_RTT!$A:$H,8,FALSE),""))</f>
        <v/>
      </c>
      <c r="S40" s="41" t="str">
        <f>IF(DAY($AP40)&lt;S$39,"",IFERROR(VLOOKUP(INDEX(Pointage!$1:$1048576,MATCH($B$3,Pointage!$A:$A,0),MATCH(DATE($B$1,MONTH($AO40),DAY(S$39)),Pointage!$1:$1,0)),MAL_AT_CONGES_RTT!$A:$H,8,FALSE),""))</f>
        <v/>
      </c>
      <c r="T40" s="41" t="str">
        <f>IF(DAY($AP40)&lt;T$39,"",IFERROR(VLOOKUP(INDEX(Pointage!$1:$1048576,MATCH($B$3,Pointage!$A:$A,0),MATCH(DATE($B$1,MONTH($AO40),DAY(T$39)),Pointage!$1:$1,0)),MAL_AT_CONGES_RTT!$A:$H,8,FALSE),""))</f>
        <v/>
      </c>
      <c r="U40" s="41" t="str">
        <f>IF(DAY($AP40)&lt;U$39,"",IFERROR(VLOOKUP(INDEX(Pointage!$1:$1048576,MATCH($B$3,Pointage!$A:$A,0),MATCH(DATE($B$1,MONTH($AO40),DAY(U$39)),Pointage!$1:$1,0)),MAL_AT_CONGES_RTT!$A:$H,8,FALSE),""))</f>
        <v/>
      </c>
      <c r="V40" s="41" t="str">
        <f>IF(DAY($AP40)&lt;V$39,"",IFERROR(VLOOKUP(INDEX(Pointage!$1:$1048576,MATCH($B$3,Pointage!$A:$A,0),MATCH(DATE($B$1,MONTH($AO40),DAY(V$39)),Pointage!$1:$1,0)),MAL_AT_CONGES_RTT!$A:$H,8,FALSE),""))</f>
        <v/>
      </c>
      <c r="W40" s="41" t="str">
        <f>IF(DAY($AP40)&lt;W$39,"",IFERROR(VLOOKUP(INDEX(Pointage!$1:$1048576,MATCH($B$3,Pointage!$A:$A,0),MATCH(DATE($B$1,MONTH($AO40),DAY(W$39)),Pointage!$1:$1,0)),MAL_AT_CONGES_RTT!$A:$H,8,FALSE),""))</f>
        <v>EM</v>
      </c>
      <c r="X40" s="41" t="str">
        <f>IF(DAY($AP40)&lt;X$39,"",IFERROR(VLOOKUP(INDEX(Pointage!$1:$1048576,MATCH($B$3,Pointage!$A:$A,0),MATCH(DATE($B$1,MONTH($AO40),DAY(X$39)),Pointage!$1:$1,0)),MAL_AT_CONGES_RTT!$A:$H,8,FALSE),""))</f>
        <v>EM</v>
      </c>
      <c r="Y40" s="41" t="str">
        <f>IF(DAY($AP40)&lt;Y$39,"",IFERROR(VLOOKUP(INDEX(Pointage!$1:$1048576,MATCH($B$3,Pointage!$A:$A,0),MATCH(DATE($B$1,MONTH($AO40),DAY(Y$39)),Pointage!$1:$1,0)),MAL_AT_CONGES_RTT!$A:$H,8,FALSE),""))</f>
        <v/>
      </c>
      <c r="Z40" s="41" t="str">
        <f>IF(DAY($AP40)&lt;Z$39,"",IFERROR(VLOOKUP(INDEX(Pointage!$1:$1048576,MATCH($B$3,Pointage!$A:$A,0),MATCH(DATE($B$1,MONTH($AO40),DAY(Z$39)),Pointage!$1:$1,0)),MAL_AT_CONGES_RTT!$A:$H,8,FALSE),""))</f>
        <v/>
      </c>
      <c r="AA40" s="41" t="str">
        <f>IF(DAY($AP40)&lt;AA$39,"",IFERROR(VLOOKUP(INDEX(Pointage!$1:$1048576,MATCH($B$3,Pointage!$A:$A,0),MATCH(DATE($B$1,MONTH($AO40),DAY(AA$39)),Pointage!$1:$1,0)),MAL_AT_CONGES_RTT!$A:$H,8,FALSE),""))</f>
        <v/>
      </c>
      <c r="AB40" s="41" t="str">
        <f>IF(DAY($AP40)&lt;AB$39,"",IFERROR(VLOOKUP(INDEX(Pointage!$1:$1048576,MATCH($B$3,Pointage!$A:$A,0),MATCH(DATE($B$1,MONTH($AO40),DAY(AB$39)),Pointage!$1:$1,0)),MAL_AT_CONGES_RTT!$A:$H,8,FALSE),""))</f>
        <v/>
      </c>
      <c r="AC40" s="41" t="str">
        <f>IF(DAY($AP40)&lt;AC$39,"",IFERROR(VLOOKUP(INDEX(Pointage!$1:$1048576,MATCH($B$3,Pointage!$A:$A,0),MATCH(DATE($B$1,MONTH($AO40),DAY(AC$39)),Pointage!$1:$1,0)),MAL_AT_CONGES_RTT!$A:$H,8,FALSE),""))</f>
        <v/>
      </c>
      <c r="AD40" s="41" t="str">
        <f>IF(DAY($AP40)&lt;AD$39,"",IFERROR(VLOOKUP(INDEX(Pointage!$1:$1048576,MATCH($B$3,Pointage!$A:$A,0),MATCH(DATE($B$1,MONTH($AO40),DAY(AD$39)),Pointage!$1:$1,0)),MAL_AT_CONGES_RTT!$A:$H,8,FALSE),""))</f>
        <v/>
      </c>
      <c r="AE40" s="41" t="str">
        <f>IF(DAY($AP40)&lt;AE$39,"",IFERROR(VLOOKUP(INDEX(Pointage!$1:$1048576,MATCH($B$3,Pointage!$A:$A,0),MATCH(DATE($B$1,MONTH($AO40),DAY(AE$39)),Pointage!$1:$1,0)),MAL_AT_CONGES_RTT!$A:$H,8,FALSE),""))</f>
        <v/>
      </c>
      <c r="AF40" s="41" t="str">
        <f>IF(DAY($AP40)&lt;AF$39,"",IFERROR(VLOOKUP(INDEX(Pointage!$1:$1048576,MATCH($B$3,Pointage!$A:$A,0),MATCH(DATE($B$1,MONTH($AO40),DAY(AF$39)),Pointage!$1:$1,0)),MAL_AT_CONGES_RTT!$A:$H,8,FALSE),""))</f>
        <v/>
      </c>
      <c r="AG40" s="41" t="str">
        <f>IF(DAY($AP40)&lt;AG$39,"",IFERROR(VLOOKUP(INDEX(Pointage!$1:$1048576,MATCH($B$3,Pointage!$A:$A,0),MATCH(DATE($B$1,MONTH($AO40),DAY(AG$39)),Pointage!$1:$1,0)),MAL_AT_CONGES_RTT!$A:$H,8,FALSE),""))</f>
        <v/>
      </c>
      <c r="AH40" s="207">
        <f>(IF(OR($B$4="NHA-20",$B$4="NHA-21",$B$4="NHA-26",$B$4="NHA-27",$B$4="NHA-28",$B$4="NHA-29",$B$4="NHA-31"),IF(AND(AI40=0,AJ40=0,AK40=0,AL40=0),0.83*B40,((EOMONTH(C$39,0)-C$39+1-(AI40+AJ40+AK40+AL40))*0.83*B40)/(EOMONTH(C$39,0)-C$39+1)),IF(AND(AI40=0,AJ40=0,AK40=0,AL40=0),1.25*B40,((EOMONTH(C$39,0)-C$39+1-(AI40+AJ40+AK40+AL40))*1.25*B40)/(EOMONTH(C$39,0)-C$39+1))))*A40</f>
        <v>1.1693548387096775</v>
      </c>
      <c r="AI40" s="208">
        <f>COUNTIF(C40:AG40,"M")</f>
        <v>0</v>
      </c>
      <c r="AJ40" s="208">
        <f>COUNTIF(C40:AG40,"AT")</f>
        <v>0</v>
      </c>
      <c r="AK40" s="208">
        <f>COUNTIF(C40:AG40,"CEXP")</f>
        <v>0</v>
      </c>
      <c r="AL40" s="208">
        <f>COUNTIF(C40:AG40,"EM")</f>
        <v>2</v>
      </c>
      <c r="AM40" s="207">
        <f>(25/12)*A40</f>
        <v>2.0833333333333335</v>
      </c>
      <c r="AN40" s="207">
        <f>(25/12)*B40</f>
        <v>2.0833333333333335</v>
      </c>
      <c r="AO40" s="209">
        <f t="shared" ref="AO40" si="19">DATE($B$1,1,1)</f>
        <v>43831</v>
      </c>
      <c r="AP40" s="251">
        <f>EOMONTH(AO40,0)</f>
        <v>43861</v>
      </c>
    </row>
    <row r="41" spans="1:74" ht="20" customHeight="1">
      <c r="A41" s="207">
        <f>IF($B$5="oui",1,SUMPRODUCT(([1]CONTRACTUEL!$A$2:$A$21=$B$3)*([1]CONTRACTUEL!$C$2:$C$21&lt;=AO41)*([1]CONTRACTUEL!$D$2:$D$21&gt;=EOMONTH(AO41,0))*([1]CONTRACTUEL!$E$2:$E$21)))</f>
        <v>1</v>
      </c>
      <c r="B41" s="207">
        <f>IF($B$6="oui",1,SUMPRODUCT(('[1]TA&lt;100%'!$A$2:$A$21=$B$3)*('[1]TA&lt;100%'!$C$2:$C$21&lt;=AO41)*('[1]TA&lt;100%'!$D$2:$D$21&gt;=EOMONTH(AO41,0))*('[1]TA&lt;100%'!$E$2:$E$21)))</f>
        <v>1</v>
      </c>
      <c r="C41" s="41" t="str">
        <f>IF(DAY($AP41)&lt;C$39,"",IFERROR(VLOOKUP(INDEX(Pointage!$1:$1048576,MATCH($B$3,Pointage!$A:$A,0),MATCH(DATE($B$1,MONTH($AO41),DAY(C$39)),Pointage!$1:$1,0)),MAL_AT_CONGES_RTT!$A:$H,8,FALSE),""))</f>
        <v/>
      </c>
      <c r="D41" s="41" t="str">
        <f>IF(DAY($AP41)&lt;D$39,"",IFERROR(VLOOKUP(INDEX(Pointage!$1:$1048576,MATCH($B$3,Pointage!$A:$A,0),MATCH(DATE($B$1,MONTH($AO41),DAY(D$39)),Pointage!$1:$1,0)),MAL_AT_CONGES_RTT!$A:$H,8,FALSE),""))</f>
        <v/>
      </c>
      <c r="E41" s="41" t="str">
        <f>IF(DAY($AP41)&lt;E$39,"",IFERROR(VLOOKUP(INDEX(Pointage!$1:$1048576,MATCH($B$3,Pointage!$A:$A,0),MATCH(DATE($B$1,MONTH($AO41),DAY(E$39)),Pointage!$1:$1,0)),MAL_AT_CONGES_RTT!$A:$H,8,FALSE),""))</f>
        <v/>
      </c>
      <c r="F41" s="41" t="str">
        <f>IF(DAY($AP41)&lt;F$39,"",IFERROR(VLOOKUP(INDEX(Pointage!$1:$1048576,MATCH($B$3,Pointage!$A:$A,0),MATCH(DATE($B$1,MONTH($AO41),DAY(F$39)),Pointage!$1:$1,0)),MAL_AT_CONGES_RTT!$A:$H,8,FALSE),""))</f>
        <v>CP</v>
      </c>
      <c r="G41" s="41" t="str">
        <f>IF(DAY($AP41)&lt;G$39,"",IFERROR(VLOOKUP(INDEX(Pointage!$1:$1048576,MATCH($B$3,Pointage!$A:$A,0),MATCH(DATE($B$1,MONTH($AO41),DAY(G$39)),Pointage!$1:$1,0)),MAL_AT_CONGES_RTT!$A:$H,8,FALSE),""))</f>
        <v>CP</v>
      </c>
      <c r="H41" s="41" t="str">
        <f>IF(DAY($AP41)&lt;H$39,"",IFERROR(VLOOKUP(INDEX(Pointage!$1:$1048576,MATCH($B$3,Pointage!$A:$A,0),MATCH(DATE($B$1,MONTH($AO41),DAY(H$39)),Pointage!$1:$1,0)),MAL_AT_CONGES_RTT!$A:$H,8,FALSE),""))</f>
        <v/>
      </c>
      <c r="I41" s="41" t="str">
        <f>IF(DAY($AP41)&lt;I$39,"",IFERROR(VLOOKUP(INDEX(Pointage!$1:$1048576,MATCH($B$3,Pointage!$A:$A,0),MATCH(DATE($B$1,MONTH($AO41),DAY(I$39)),Pointage!$1:$1,0)),MAL_AT_CONGES_RTT!$A:$H,8,FALSE),""))</f>
        <v/>
      </c>
      <c r="J41" s="41" t="str">
        <f>IF(DAY($AP41)&lt;J$39,"",IFERROR(VLOOKUP(INDEX(Pointage!$1:$1048576,MATCH($B$3,Pointage!$A:$A,0),MATCH(DATE($B$1,MONTH($AO41),DAY(J$39)),Pointage!$1:$1,0)),MAL_AT_CONGES_RTT!$A:$H,8,FALSE),""))</f>
        <v/>
      </c>
      <c r="K41" s="41" t="str">
        <f>IF(DAY($AP41)&lt;K$39,"",IFERROR(VLOOKUP(INDEX(Pointage!$1:$1048576,MATCH($B$3,Pointage!$A:$A,0),MATCH(DATE($B$1,MONTH($AO41),DAY(K$39)),Pointage!$1:$1,0)),MAL_AT_CONGES_RTT!$A:$H,8,FALSE),""))</f>
        <v/>
      </c>
      <c r="L41" s="41" t="str">
        <f>IF(DAY($AP41)&lt;L$39,"",IFERROR(VLOOKUP(INDEX(Pointage!$1:$1048576,MATCH($B$3,Pointage!$A:$A,0),MATCH(DATE($B$1,MONTH($AO41),DAY(L$39)),Pointage!$1:$1,0)),MAL_AT_CONGES_RTT!$A:$H,8,FALSE),""))</f>
        <v/>
      </c>
      <c r="M41" s="41" t="str">
        <f>IF(DAY($AP41)&lt;M$39,"",IFERROR(VLOOKUP(INDEX(Pointage!$1:$1048576,MATCH($B$3,Pointage!$A:$A,0),MATCH(DATE($B$1,MONTH($AO41),DAY(M$39)),Pointage!$1:$1,0)),MAL_AT_CONGES_RTT!$A:$H,8,FALSE),""))</f>
        <v/>
      </c>
      <c r="N41" s="41" t="str">
        <f>IF(DAY($AP41)&lt;N$39,"",IFERROR(VLOOKUP(INDEX(Pointage!$1:$1048576,MATCH($B$3,Pointage!$A:$A,0),MATCH(DATE($B$1,MONTH($AO41),DAY(N$39)),Pointage!$1:$1,0)),MAL_AT_CONGES_RTT!$A:$H,8,FALSE),""))</f>
        <v/>
      </c>
      <c r="O41" s="41" t="str">
        <f>IF(DAY($AP41)&lt;O$39,"",IFERROR(VLOOKUP(INDEX(Pointage!$1:$1048576,MATCH($B$3,Pointage!$A:$A,0),MATCH(DATE($B$1,MONTH($AO41),DAY(O$39)),Pointage!$1:$1,0)),MAL_AT_CONGES_RTT!$A:$H,8,FALSE),""))</f>
        <v/>
      </c>
      <c r="P41" s="41" t="str">
        <f>IF(DAY($AP41)&lt;P$39,"",IFERROR(VLOOKUP(INDEX(Pointage!$1:$1048576,MATCH($B$3,Pointage!$A:$A,0),MATCH(DATE($B$1,MONTH($AO41),DAY(P$39)),Pointage!$1:$1,0)),MAL_AT_CONGES_RTT!$A:$H,8,FALSE),""))</f>
        <v/>
      </c>
      <c r="Q41" s="41" t="str">
        <f>IF(DAY($AP41)&lt;Q$39,"",IFERROR(VLOOKUP(INDEX(Pointage!$1:$1048576,MATCH($B$3,Pointage!$A:$A,0),MATCH(DATE($B$1,MONTH($AO41),DAY(Q$39)),Pointage!$1:$1,0)),MAL_AT_CONGES_RTT!$A:$H,8,FALSE),""))</f>
        <v/>
      </c>
      <c r="R41" s="41" t="str">
        <f>IF(DAY($AP41)&lt;R$39,"",IFERROR(VLOOKUP(INDEX(Pointage!$1:$1048576,MATCH($B$3,Pointage!$A:$A,0),MATCH(DATE($B$1,MONTH($AO41),DAY(R$39)),Pointage!$1:$1,0)),MAL_AT_CONGES_RTT!$A:$H,8,FALSE),""))</f>
        <v/>
      </c>
      <c r="S41" s="41" t="str">
        <f>IF(DAY($AP41)&lt;S$39,"",IFERROR(VLOOKUP(INDEX(Pointage!$1:$1048576,MATCH($B$3,Pointage!$A:$A,0),MATCH(DATE($B$1,MONTH($AO41),DAY(S$39)),Pointage!$1:$1,0)),MAL_AT_CONGES_RTT!$A:$H,8,FALSE),""))</f>
        <v/>
      </c>
      <c r="T41" s="41" t="str">
        <f>IF(DAY($AP41)&lt;T$39,"",IFERROR(VLOOKUP(INDEX(Pointage!$1:$1048576,MATCH($B$3,Pointage!$A:$A,0),MATCH(DATE($B$1,MONTH($AO41),DAY(T$39)),Pointage!$1:$1,0)),MAL_AT_CONGES_RTT!$A:$H,8,FALSE),""))</f>
        <v/>
      </c>
      <c r="U41" s="41" t="str">
        <f>IF(DAY($AP41)&lt;U$39,"",IFERROR(VLOOKUP(INDEX(Pointage!$1:$1048576,MATCH($B$3,Pointage!$A:$A,0),MATCH(DATE($B$1,MONTH($AO41),DAY(U$39)),Pointage!$1:$1,0)),MAL_AT_CONGES_RTT!$A:$H,8,FALSE),""))</f>
        <v/>
      </c>
      <c r="V41" s="41" t="str">
        <f>IF(DAY($AP41)&lt;V$39,"",IFERROR(VLOOKUP(INDEX(Pointage!$1:$1048576,MATCH($B$3,Pointage!$A:$A,0),MATCH(DATE($B$1,MONTH($AO41),DAY(V$39)),Pointage!$1:$1,0)),MAL_AT_CONGES_RTT!$A:$H,8,FALSE),""))</f>
        <v/>
      </c>
      <c r="W41" s="41" t="str">
        <f>IF(DAY($AP41)&lt;W$39,"",IFERROR(VLOOKUP(INDEX(Pointage!$1:$1048576,MATCH($B$3,Pointage!$A:$A,0),MATCH(DATE($B$1,MONTH($AO41),DAY(W$39)),Pointage!$1:$1,0)),MAL_AT_CONGES_RTT!$A:$H,8,FALSE),""))</f>
        <v/>
      </c>
      <c r="X41" s="41" t="str">
        <f>IF(DAY($AP41)&lt;X$39,"",IFERROR(VLOOKUP(INDEX(Pointage!$1:$1048576,MATCH($B$3,Pointage!$A:$A,0),MATCH(DATE($B$1,MONTH($AO41),DAY(X$39)),Pointage!$1:$1,0)),MAL_AT_CONGES_RTT!$A:$H,8,FALSE),""))</f>
        <v/>
      </c>
      <c r="Y41" s="41" t="str">
        <f>IF(DAY($AP41)&lt;Y$39,"",IFERROR(VLOOKUP(INDEX(Pointage!$1:$1048576,MATCH($B$3,Pointage!$A:$A,0),MATCH(DATE($B$1,MONTH($AO41),DAY(Y$39)),Pointage!$1:$1,0)),MAL_AT_CONGES_RTT!$A:$H,8,FALSE),""))</f>
        <v/>
      </c>
      <c r="Z41" s="41" t="str">
        <f>IF(DAY($AP41)&lt;Z$39,"",IFERROR(VLOOKUP(INDEX(Pointage!$1:$1048576,MATCH($B$3,Pointage!$A:$A,0),MATCH(DATE($B$1,MONTH($AO41),DAY(Z$39)),Pointage!$1:$1,0)),MAL_AT_CONGES_RTT!$A:$H,8,FALSE),""))</f>
        <v>B</v>
      </c>
      <c r="AA41" s="41" t="str">
        <f>IF(DAY($AP41)&lt;AA$39,"",IFERROR(VLOOKUP(INDEX(Pointage!$1:$1048576,MATCH($B$3,Pointage!$A:$A,0),MATCH(DATE($B$1,MONTH($AO41),DAY(AA$39)),Pointage!$1:$1,0)),MAL_AT_CONGES_RTT!$A:$H,8,FALSE),""))</f>
        <v/>
      </c>
      <c r="AB41" s="41" t="str">
        <f>IF(DAY($AP41)&lt;AB$39,"",IFERROR(VLOOKUP(INDEX(Pointage!$1:$1048576,MATCH($B$3,Pointage!$A:$A,0),MATCH(DATE($B$1,MONTH($AO41),DAY(AB$39)),Pointage!$1:$1,0)),MAL_AT_CONGES_RTT!$A:$H,8,FALSE),""))</f>
        <v/>
      </c>
      <c r="AC41" s="41" t="str">
        <f>IF(DAY($AP41)&lt;AC$39,"",IFERROR(VLOOKUP(INDEX(Pointage!$1:$1048576,MATCH($B$3,Pointage!$A:$A,0),MATCH(DATE($B$1,MONTH($AO41),DAY(AC$39)),Pointage!$1:$1,0)),MAL_AT_CONGES_RTT!$A:$H,8,FALSE),""))</f>
        <v/>
      </c>
      <c r="AD41" s="41" t="str">
        <f>IF(DAY($AP41)&lt;AD$39,"",IFERROR(VLOOKUP(INDEX(Pointage!$1:$1048576,MATCH($B$3,Pointage!$A:$A,0),MATCH(DATE($B$1,MONTH($AO41),DAY(AD$39)),Pointage!$1:$1,0)),MAL_AT_CONGES_RTT!$A:$H,8,FALSE),""))</f>
        <v/>
      </c>
      <c r="AE41" s="41" t="str">
        <f>IF(DAY($AP41)&lt;AE$39,"",IFERROR(VLOOKUP(INDEX(Pointage!$1:$1048576,MATCH($B$3,Pointage!$A:$A,0),MATCH(DATE($B$1,MONTH($AO41),DAY(AE$39)),Pointage!$1:$1,0)),MAL_AT_CONGES_RTT!$A:$H,8,FALSE),""))</f>
        <v/>
      </c>
      <c r="AF41" s="41" t="str">
        <f>IF(DAY($AP41)&lt;AF$39,"",IFERROR(VLOOKUP(INDEX(Pointage!$1:$1048576,MATCH($B$3,Pointage!$A:$A,0),MATCH(DATE($B$1,MONTH($AO41),DAY(AF$39)),Pointage!$1:$1,0)),MAL_AT_CONGES_RTT!$A:$H,8,FALSE),""))</f>
        <v/>
      </c>
      <c r="AG41" s="41" t="str">
        <f>IF(DAY($AP41)&lt;AG$39,"",IFERROR(VLOOKUP(INDEX(Pointage!$1:$1048576,MATCH($B$3,Pointage!$A:$A,0),MATCH(DATE($B$1,MONTH($AO41),DAY(AG$39)),Pointage!$1:$1,0)),MAL_AT_CONGES_RTT!$A:$H,8,FALSE),""))</f>
        <v/>
      </c>
      <c r="AH41" s="207">
        <f t="shared" ref="AH41:AH51" si="20">(IF(OR($B$4="NHA-20",$B$4="NHA-21",$B$4="NHA-26",$B$4="NHA-27",$B$4="NHA-28",$B$4="NHA-29",$B$4="NHA-31"),IF(AND(AI41=0,AJ41=0,AK41=0,AL41=0),0.83*B41,((EOMONTH(C$39,0)-C$39+1-(AI41+AJ41+AK41+AL41))*0.83*B41)/(EOMONTH(C$39,0)-C$39+1)),IF(AND(AI41=0,AJ41=0,AK41=0,AL41=0),1.25*B41,((EOMONTH(C$39,0)-C$39+1-(AI41+AJ41+AK41+AL41))*1.25*B41)/(EOMONTH(C$39,0)-C$39+1))))*A41</f>
        <v>1.25</v>
      </c>
      <c r="AI41" s="208">
        <f t="shared" ref="AI41:AI51" si="21">COUNTIF(C41:AG41,"M")</f>
        <v>0</v>
      </c>
      <c r="AJ41" s="208">
        <f t="shared" ref="AJ41:AJ51" si="22">COUNTIF(C41:AG41,"AT")</f>
        <v>0</v>
      </c>
      <c r="AK41" s="208">
        <f t="shared" ref="AK41:AK51" si="23">COUNTIF(C41:AG41,"CEXP")</f>
        <v>0</v>
      </c>
      <c r="AL41" s="208">
        <f t="shared" ref="AL41:AL51" si="24">COUNTIF(C41:AG41,"EM")</f>
        <v>0</v>
      </c>
      <c r="AM41" s="207">
        <f t="shared" ref="AM41:AN51" si="25">(25/12)*A41</f>
        <v>2.0833333333333335</v>
      </c>
      <c r="AN41" s="207">
        <f t="shared" si="25"/>
        <v>2.0833333333333335</v>
      </c>
      <c r="AO41" s="209">
        <f>DATE($B$1,2,1)</f>
        <v>43862</v>
      </c>
      <c r="AP41" s="251">
        <f t="shared" ref="AP41:AP51" si="26">EOMONTH(AO41,0)</f>
        <v>43890</v>
      </c>
      <c r="AU41" s="442" t="s">
        <v>193</v>
      </c>
      <c r="AV41" s="442"/>
      <c r="AW41" s="442"/>
    </row>
    <row r="42" spans="1:74" ht="20" customHeight="1">
      <c r="A42" s="207">
        <f>IF($B$5="oui",1,SUMPRODUCT(([1]CONTRACTUEL!$A$2:$A$21=$B$3)*([1]CONTRACTUEL!$C$2:$C$21&lt;=AO42)*([1]CONTRACTUEL!$D$2:$D$21&gt;=EOMONTH(AO42,0))*([1]CONTRACTUEL!$E$2:$E$21)))</f>
        <v>1</v>
      </c>
      <c r="B42" s="207">
        <f>IF($B$6="oui",1,SUMPRODUCT(('[1]TA&lt;100%'!$A$2:$A$21=$B$3)*('[1]TA&lt;100%'!$C$2:$C$21&lt;=AO42)*('[1]TA&lt;100%'!$D$2:$D$21&gt;=EOMONTH(AO42,0))*('[1]TA&lt;100%'!$E$2:$E$21)))</f>
        <v>1</v>
      </c>
      <c r="C42" s="41" t="str">
        <f>IF(DAY($AP42)&lt;C$39,"",IFERROR(VLOOKUP(INDEX(Pointage!$1:$1048576,MATCH($B$3,Pointage!$A:$A,0),MATCH(DATE($B$1,MONTH($AO42),DAY(C$39)),Pointage!$1:$1,0)),MAL_AT_CONGES_RTT!$A:$H,8,FALSE),""))</f>
        <v/>
      </c>
      <c r="D42" s="41" t="str">
        <f>IF(DAY($AP42)&lt;D$39,"",IFERROR(VLOOKUP(INDEX(Pointage!$1:$1048576,MATCH($B$3,Pointage!$A:$A,0),MATCH(DATE($B$1,MONTH($AO42),DAY(D$39)),Pointage!$1:$1,0)),MAL_AT_CONGES_RTT!$A:$H,8,FALSE),""))</f>
        <v/>
      </c>
      <c r="E42" s="41" t="str">
        <f>IF(DAY($AP42)&lt;E$39,"",IFERROR(VLOOKUP(INDEX(Pointage!$1:$1048576,MATCH($B$3,Pointage!$A:$A,0),MATCH(DATE($B$1,MONTH($AO42),DAY(E$39)),Pointage!$1:$1,0)),MAL_AT_CONGES_RTT!$A:$H,8,FALSE),""))</f>
        <v/>
      </c>
      <c r="F42" s="41" t="str">
        <f>IF(DAY($AP42)&lt;F$39,"",IFERROR(VLOOKUP(INDEX(Pointage!$1:$1048576,MATCH($B$3,Pointage!$A:$A,0),MATCH(DATE($B$1,MONTH($AO42),DAY(F$39)),Pointage!$1:$1,0)),MAL_AT_CONGES_RTT!$A:$H,8,FALSE),""))</f>
        <v/>
      </c>
      <c r="G42" s="41" t="str">
        <f>IF(DAY($AP42)&lt;G$39,"",IFERROR(VLOOKUP(INDEX(Pointage!$1:$1048576,MATCH($B$3,Pointage!$A:$A,0),MATCH(DATE($B$1,MONTH($AO42),DAY(G$39)),Pointage!$1:$1,0)),MAL_AT_CONGES_RTT!$A:$H,8,FALSE),""))</f>
        <v/>
      </c>
      <c r="H42" s="41" t="str">
        <f>IF(DAY($AP42)&lt;H$39,"",IFERROR(VLOOKUP(INDEX(Pointage!$1:$1048576,MATCH($B$3,Pointage!$A:$A,0),MATCH(DATE($B$1,MONTH($AO42),DAY(H$39)),Pointage!$1:$1,0)),MAL_AT_CONGES_RTT!$A:$H,8,FALSE),""))</f>
        <v/>
      </c>
      <c r="I42" s="41" t="str">
        <f>IF(DAY($AP42)&lt;I$39,"",IFERROR(VLOOKUP(INDEX(Pointage!$1:$1048576,MATCH($B$3,Pointage!$A:$A,0),MATCH(DATE($B$1,MONTH($AO42),DAY(I$39)),Pointage!$1:$1,0)),MAL_AT_CONGES_RTT!$A:$H,8,FALSE),""))</f>
        <v/>
      </c>
      <c r="J42" s="41" t="str">
        <f>IF(DAY($AP42)&lt;J$39,"",IFERROR(VLOOKUP(INDEX(Pointage!$1:$1048576,MATCH($B$3,Pointage!$A:$A,0),MATCH(DATE($B$1,MONTH($AO42),DAY(J$39)),Pointage!$1:$1,0)),MAL_AT_CONGES_RTT!$A:$H,8,FALSE),""))</f>
        <v/>
      </c>
      <c r="K42" s="41" t="str">
        <f>IF(DAY($AP42)&lt;K$39,"",IFERROR(VLOOKUP(INDEX(Pointage!$1:$1048576,MATCH($B$3,Pointage!$A:$A,0),MATCH(DATE($B$1,MONTH($AO42),DAY(K$39)),Pointage!$1:$1,0)),MAL_AT_CONGES_RTT!$A:$H,8,FALSE),""))</f>
        <v/>
      </c>
      <c r="L42" s="41" t="str">
        <f>IF(DAY($AP42)&lt;L$39,"",IFERROR(VLOOKUP(INDEX(Pointage!$1:$1048576,MATCH($B$3,Pointage!$A:$A,0),MATCH(DATE($B$1,MONTH($AO42),DAY(L$39)),Pointage!$1:$1,0)),MAL_AT_CONGES_RTT!$A:$H,8,FALSE),""))</f>
        <v/>
      </c>
      <c r="M42" s="41" t="str">
        <f>IF(DAY($AP42)&lt;M$39,"",IFERROR(VLOOKUP(INDEX(Pointage!$1:$1048576,MATCH($B$3,Pointage!$A:$A,0),MATCH(DATE($B$1,MONTH($AO42),DAY(M$39)),Pointage!$1:$1,0)),MAL_AT_CONGES_RTT!$A:$H,8,FALSE),""))</f>
        <v/>
      </c>
      <c r="N42" s="41" t="str">
        <f>IF(DAY($AP42)&lt;N$39,"",IFERROR(VLOOKUP(INDEX(Pointage!$1:$1048576,MATCH($B$3,Pointage!$A:$A,0),MATCH(DATE($B$1,MONTH($AO42),DAY(N$39)),Pointage!$1:$1,0)),MAL_AT_CONGES_RTT!$A:$H,8,FALSE),""))</f>
        <v>CP</v>
      </c>
      <c r="O42" s="41" t="str">
        <f>IF(DAY($AP42)&lt;O$39,"",IFERROR(VLOOKUP(INDEX(Pointage!$1:$1048576,MATCH($B$3,Pointage!$A:$A,0),MATCH(DATE($B$1,MONTH($AO42),DAY(O$39)),Pointage!$1:$1,0)),MAL_AT_CONGES_RTT!$A:$H,8,FALSE),""))</f>
        <v>CP</v>
      </c>
      <c r="P42" s="41" t="str">
        <f>IF(DAY($AP42)&lt;P$39,"",IFERROR(VLOOKUP(INDEX(Pointage!$1:$1048576,MATCH($B$3,Pointage!$A:$A,0),MATCH(DATE($B$1,MONTH($AO42),DAY(P$39)),Pointage!$1:$1,0)),MAL_AT_CONGES_RTT!$A:$H,8,FALSE),""))</f>
        <v/>
      </c>
      <c r="Q42" s="41" t="str">
        <f>IF(DAY($AP42)&lt;Q$39,"",IFERROR(VLOOKUP(INDEX(Pointage!$1:$1048576,MATCH($B$3,Pointage!$A:$A,0),MATCH(DATE($B$1,MONTH($AO42),DAY(Q$39)),Pointage!$1:$1,0)),MAL_AT_CONGES_RTT!$A:$H,8,FALSE),""))</f>
        <v/>
      </c>
      <c r="R42" s="41" t="str">
        <f>IF(DAY($AP42)&lt;R$39,"",IFERROR(VLOOKUP(INDEX(Pointage!$1:$1048576,MATCH($B$3,Pointage!$A:$A,0),MATCH(DATE($B$1,MONTH($AO42),DAY(R$39)),Pointage!$1:$1,0)),MAL_AT_CONGES_RTT!$A:$H,8,FALSE),""))</f>
        <v/>
      </c>
      <c r="S42" s="41" t="str">
        <f>IF(DAY($AP42)&lt;S$39,"",IFERROR(VLOOKUP(INDEX(Pointage!$1:$1048576,MATCH($B$3,Pointage!$A:$A,0),MATCH(DATE($B$1,MONTH($AO42),DAY(S$39)),Pointage!$1:$1,0)),MAL_AT_CONGES_RTT!$A:$H,8,FALSE),""))</f>
        <v/>
      </c>
      <c r="T42" s="41" t="str">
        <f>IF(DAY($AP42)&lt;T$39,"",IFERROR(VLOOKUP(INDEX(Pointage!$1:$1048576,MATCH($B$3,Pointage!$A:$A,0),MATCH(DATE($B$1,MONTH($AO42),DAY(T$39)),Pointage!$1:$1,0)),MAL_AT_CONGES_RTT!$A:$H,8,FALSE),""))</f>
        <v/>
      </c>
      <c r="U42" s="41" t="str">
        <f>IF(DAY($AP42)&lt;U$39,"",IFERROR(VLOOKUP(INDEX(Pointage!$1:$1048576,MATCH($B$3,Pointage!$A:$A,0),MATCH(DATE($B$1,MONTH($AO42),DAY(U$39)),Pointage!$1:$1,0)),MAL_AT_CONGES_RTT!$A:$H,8,FALSE),""))</f>
        <v/>
      </c>
      <c r="V42" s="41" t="str">
        <f>IF(DAY($AP42)&lt;V$39,"",IFERROR(VLOOKUP(INDEX(Pointage!$1:$1048576,MATCH($B$3,Pointage!$A:$A,0),MATCH(DATE($B$1,MONTH($AO42),DAY(V$39)),Pointage!$1:$1,0)),MAL_AT_CONGES_RTT!$A:$H,8,FALSE),""))</f>
        <v/>
      </c>
      <c r="W42" s="41" t="str">
        <f>IF(DAY($AP42)&lt;W$39,"",IFERROR(VLOOKUP(INDEX(Pointage!$1:$1048576,MATCH($B$3,Pointage!$A:$A,0),MATCH(DATE($B$1,MONTH($AO42),DAY(W$39)),Pointage!$1:$1,0)),MAL_AT_CONGES_RTT!$A:$H,8,FALSE),""))</f>
        <v/>
      </c>
      <c r="X42" s="41" t="str">
        <f>IF(DAY($AP42)&lt;X$39,"",IFERROR(VLOOKUP(INDEX(Pointage!$1:$1048576,MATCH($B$3,Pointage!$A:$A,0),MATCH(DATE($B$1,MONTH($AO42),DAY(X$39)),Pointage!$1:$1,0)),MAL_AT_CONGES_RTT!$A:$H,8,FALSE),""))</f>
        <v/>
      </c>
      <c r="Y42" s="41" t="str">
        <f>IF(DAY($AP42)&lt;Y$39,"",IFERROR(VLOOKUP(INDEX(Pointage!$1:$1048576,MATCH($B$3,Pointage!$A:$A,0),MATCH(DATE($B$1,MONTH($AO42),DAY(Y$39)),Pointage!$1:$1,0)),MAL_AT_CONGES_RTT!$A:$H,8,FALSE),""))</f>
        <v/>
      </c>
      <c r="Z42" s="41" t="str">
        <f>IF(DAY($AP42)&lt;Z$39,"",IFERROR(VLOOKUP(INDEX(Pointage!$1:$1048576,MATCH($B$3,Pointage!$A:$A,0),MATCH(DATE($B$1,MONTH($AO42),DAY(Z$39)),Pointage!$1:$1,0)),MAL_AT_CONGES_RTT!$A:$H,8,FALSE),""))</f>
        <v/>
      </c>
      <c r="AA42" s="41" t="str">
        <f>IF(DAY($AP42)&lt;AA$39,"",IFERROR(VLOOKUP(INDEX(Pointage!$1:$1048576,MATCH($B$3,Pointage!$A:$A,0),MATCH(DATE($B$1,MONTH($AO42),DAY(AA$39)),Pointage!$1:$1,0)),MAL_AT_CONGES_RTT!$A:$H,8,FALSE),""))</f>
        <v/>
      </c>
      <c r="AB42" s="41" t="str">
        <f>IF(DAY($AP42)&lt;AB$39,"",IFERROR(VLOOKUP(INDEX(Pointage!$1:$1048576,MATCH($B$3,Pointage!$A:$A,0),MATCH(DATE($B$1,MONTH($AO42),DAY(AB$39)),Pointage!$1:$1,0)),MAL_AT_CONGES_RTT!$A:$H,8,FALSE),""))</f>
        <v/>
      </c>
      <c r="AC42" s="41" t="str">
        <f>IF(DAY($AP42)&lt;AC$39,"",IFERROR(VLOOKUP(INDEX(Pointage!$1:$1048576,MATCH($B$3,Pointage!$A:$A,0),MATCH(DATE($B$1,MONTH($AO42),DAY(AC$39)),Pointage!$1:$1,0)),MAL_AT_CONGES_RTT!$A:$H,8,FALSE),""))</f>
        <v/>
      </c>
      <c r="AD42" s="41" t="str">
        <f>IF(DAY($AP42)&lt;AD$39,"",IFERROR(VLOOKUP(INDEX(Pointage!$1:$1048576,MATCH($B$3,Pointage!$A:$A,0),MATCH(DATE($B$1,MONTH($AO42),DAY(AD$39)),Pointage!$1:$1,0)),MAL_AT_CONGES_RTT!$A:$H,8,FALSE),""))</f>
        <v/>
      </c>
      <c r="AE42" s="41" t="str">
        <f>IF(DAY($AP42)&lt;AE$39,"",IFERROR(VLOOKUP(INDEX(Pointage!$1:$1048576,MATCH($B$3,Pointage!$A:$A,0),MATCH(DATE($B$1,MONTH($AO42),DAY(AE$39)),Pointage!$1:$1,0)),MAL_AT_CONGES_RTT!$A:$H,8,FALSE),""))</f>
        <v/>
      </c>
      <c r="AF42" s="41" t="str">
        <f>IF(DAY($AP42)&lt;AF$39,"",IFERROR(VLOOKUP(INDEX(Pointage!$1:$1048576,MATCH($B$3,Pointage!$A:$A,0),MATCH(DATE($B$1,MONTH($AO42),DAY(AF$39)),Pointage!$1:$1,0)),MAL_AT_CONGES_RTT!$A:$H,8,FALSE),""))</f>
        <v/>
      </c>
      <c r="AG42" s="41" t="str">
        <f>IF(DAY($AP42)&lt;AG$39,"",IFERROR(VLOOKUP(INDEX(Pointage!$1:$1048576,MATCH($B$3,Pointage!$A:$A,0),MATCH(DATE($B$1,MONTH($AO42),DAY(AG$39)),Pointage!$1:$1,0)),MAL_AT_CONGES_RTT!$A:$H,8,FALSE),""))</f>
        <v/>
      </c>
      <c r="AH42" s="207">
        <f t="shared" si="20"/>
        <v>1.25</v>
      </c>
      <c r="AI42" s="208">
        <f t="shared" si="21"/>
        <v>0</v>
      </c>
      <c r="AJ42" s="208">
        <f t="shared" si="22"/>
        <v>0</v>
      </c>
      <c r="AK42" s="208">
        <f t="shared" si="23"/>
        <v>0</v>
      </c>
      <c r="AL42" s="208">
        <f t="shared" si="24"/>
        <v>0</v>
      </c>
      <c r="AM42" s="207">
        <f t="shared" si="25"/>
        <v>2.0833333333333335</v>
      </c>
      <c r="AN42" s="207">
        <f t="shared" si="25"/>
        <v>2.0833333333333335</v>
      </c>
      <c r="AO42" s="209">
        <f>DATE($B$1,3,1)</f>
        <v>43891</v>
      </c>
      <c r="AP42" s="251">
        <f t="shared" si="26"/>
        <v>43921</v>
      </c>
    </row>
    <row r="43" spans="1:74" ht="20" customHeight="1">
      <c r="A43" s="207">
        <f>IF($B$5="oui",1,SUMPRODUCT(([1]CONTRACTUEL!$A$2:$A$21=$B$3)*([1]CONTRACTUEL!$C$2:$C$21&lt;=AO43)*([1]CONTRACTUEL!$D$2:$D$21&gt;=EOMONTH(AO43,0))*([1]CONTRACTUEL!$E$2:$E$21)))</f>
        <v>1</v>
      </c>
      <c r="B43" s="207">
        <f>IF($B$6="oui",1,SUMPRODUCT(('[1]TA&lt;100%'!$A$2:$A$21=$B$3)*('[1]TA&lt;100%'!$C$2:$C$21&lt;=AO43)*('[1]TA&lt;100%'!$D$2:$D$21&gt;=EOMONTH(AO43,0))*('[1]TA&lt;100%'!$E$2:$E$21)))</f>
        <v>1</v>
      </c>
      <c r="C43" s="41" t="str">
        <f>IF(DAY($AP43)&lt;C$39,"",IFERROR(VLOOKUP(INDEX(Pointage!$1:$1048576,MATCH($B$3,Pointage!$A:$A,0),MATCH(DATE($B$1,MONTH($AO43),DAY(C$39)),Pointage!$1:$1,0)),MAL_AT_CONGES_RTT!$A:$H,8,FALSE),""))</f>
        <v/>
      </c>
      <c r="D43" s="41" t="str">
        <f>IF(DAY($AP43)&lt;D$39,"",IFERROR(VLOOKUP(INDEX(Pointage!$1:$1048576,MATCH($B$3,Pointage!$A:$A,0),MATCH(DATE($B$1,MONTH($AO43),DAY(D$39)),Pointage!$1:$1,0)),MAL_AT_CONGES_RTT!$A:$H,8,FALSE),""))</f>
        <v/>
      </c>
      <c r="E43" s="41" t="str">
        <f>IF(DAY($AP43)&lt;E$39,"",IFERROR(VLOOKUP(INDEX(Pointage!$1:$1048576,MATCH($B$3,Pointage!$A:$A,0),MATCH(DATE($B$1,MONTH($AO43),DAY(E$39)),Pointage!$1:$1,0)),MAL_AT_CONGES_RTT!$A:$H,8,FALSE),""))</f>
        <v/>
      </c>
      <c r="F43" s="41" t="str">
        <f>IF(DAY($AP43)&lt;F$39,"",IFERROR(VLOOKUP(INDEX(Pointage!$1:$1048576,MATCH($B$3,Pointage!$A:$A,0),MATCH(DATE($B$1,MONTH($AO43),DAY(F$39)),Pointage!$1:$1,0)),MAL_AT_CONGES_RTT!$A:$H,8,FALSE),""))</f>
        <v/>
      </c>
      <c r="G43" s="41" t="str">
        <f>IF(DAY($AP43)&lt;G$39,"",IFERROR(VLOOKUP(INDEX(Pointage!$1:$1048576,MATCH($B$3,Pointage!$A:$A,0),MATCH(DATE($B$1,MONTH($AO43),DAY(G$39)),Pointage!$1:$1,0)),MAL_AT_CONGES_RTT!$A:$H,8,FALSE),""))</f>
        <v/>
      </c>
      <c r="H43" s="41" t="str">
        <f>IF(DAY($AP43)&lt;H$39,"",IFERROR(VLOOKUP(INDEX(Pointage!$1:$1048576,MATCH($B$3,Pointage!$A:$A,0),MATCH(DATE($B$1,MONTH($AO43),DAY(H$39)),Pointage!$1:$1,0)),MAL_AT_CONGES_RTT!$A:$H,8,FALSE),""))</f>
        <v/>
      </c>
      <c r="I43" s="41" t="str">
        <f>IF(DAY($AP43)&lt;I$39,"",IFERROR(VLOOKUP(INDEX(Pointage!$1:$1048576,MATCH($B$3,Pointage!$A:$A,0),MATCH(DATE($B$1,MONTH($AO43),DAY(I$39)),Pointage!$1:$1,0)),MAL_AT_CONGES_RTT!$A:$H,8,FALSE),""))</f>
        <v/>
      </c>
      <c r="J43" s="41" t="str">
        <f>IF(DAY($AP43)&lt;J$39,"",IFERROR(VLOOKUP(INDEX(Pointage!$1:$1048576,MATCH($B$3,Pointage!$A:$A,0),MATCH(DATE($B$1,MONTH($AO43),DAY(J$39)),Pointage!$1:$1,0)),MAL_AT_CONGES_RTT!$A:$H,8,FALSE),""))</f>
        <v/>
      </c>
      <c r="K43" s="41" t="str">
        <f>IF(DAY($AP43)&lt;K$39,"",IFERROR(VLOOKUP(INDEX(Pointage!$1:$1048576,MATCH($B$3,Pointage!$A:$A,0),MATCH(DATE($B$1,MONTH($AO43),DAY(K$39)),Pointage!$1:$1,0)),MAL_AT_CONGES_RTT!$A:$H,8,FALSE),""))</f>
        <v/>
      </c>
      <c r="L43" s="41" t="str">
        <f>IF(DAY($AP43)&lt;L$39,"",IFERROR(VLOOKUP(INDEX(Pointage!$1:$1048576,MATCH($B$3,Pointage!$A:$A,0),MATCH(DATE($B$1,MONTH($AO43),DAY(L$39)),Pointage!$1:$1,0)),MAL_AT_CONGES_RTT!$A:$H,8,FALSE),""))</f>
        <v/>
      </c>
      <c r="M43" s="41" t="str">
        <f>IF(DAY($AP43)&lt;M$39,"",IFERROR(VLOOKUP(INDEX(Pointage!$1:$1048576,MATCH($B$3,Pointage!$A:$A,0),MATCH(DATE($B$1,MONTH($AO43),DAY(M$39)),Pointage!$1:$1,0)),MAL_AT_CONGES_RTT!$A:$H,8,FALSE),""))</f>
        <v/>
      </c>
      <c r="N43" s="41" t="str">
        <f>IF(DAY($AP43)&lt;N$39,"",IFERROR(VLOOKUP(INDEX(Pointage!$1:$1048576,MATCH($B$3,Pointage!$A:$A,0),MATCH(DATE($B$1,MONTH($AO43),DAY(N$39)),Pointage!$1:$1,0)),MAL_AT_CONGES_RTT!$A:$H,8,FALSE),""))</f>
        <v/>
      </c>
      <c r="O43" s="41" t="str">
        <f>IF(DAY($AP43)&lt;O$39,"",IFERROR(VLOOKUP(INDEX(Pointage!$1:$1048576,MATCH($B$3,Pointage!$A:$A,0),MATCH(DATE($B$1,MONTH($AO43),DAY(O$39)),Pointage!$1:$1,0)),MAL_AT_CONGES_RTT!$A:$H,8,FALSE),""))</f>
        <v/>
      </c>
      <c r="P43" s="41" t="str">
        <f>IF(DAY($AP43)&lt;P$39,"",IFERROR(VLOOKUP(INDEX(Pointage!$1:$1048576,MATCH($B$3,Pointage!$A:$A,0),MATCH(DATE($B$1,MONTH($AO43),DAY(P$39)),Pointage!$1:$1,0)),MAL_AT_CONGES_RTT!$A:$H,8,FALSE),""))</f>
        <v/>
      </c>
      <c r="Q43" s="41" t="str">
        <f>IF(DAY($AP43)&lt;Q$39,"",IFERROR(VLOOKUP(INDEX(Pointage!$1:$1048576,MATCH($B$3,Pointage!$A:$A,0),MATCH(DATE($B$1,MONTH($AO43),DAY(Q$39)),Pointage!$1:$1,0)),MAL_AT_CONGES_RTT!$A:$H,8,FALSE),""))</f>
        <v/>
      </c>
      <c r="R43" s="41" t="str">
        <f>IF(DAY($AP43)&lt;R$39,"",IFERROR(VLOOKUP(INDEX(Pointage!$1:$1048576,MATCH($B$3,Pointage!$A:$A,0),MATCH(DATE($B$1,MONTH($AO43),DAY(R$39)),Pointage!$1:$1,0)),MAL_AT_CONGES_RTT!$A:$H,8,FALSE),""))</f>
        <v/>
      </c>
      <c r="S43" s="41" t="str">
        <f>IF(DAY($AP43)&lt;S$39,"",IFERROR(VLOOKUP(INDEX(Pointage!$1:$1048576,MATCH($B$3,Pointage!$A:$A,0),MATCH(DATE($B$1,MONTH($AO43),DAY(S$39)),Pointage!$1:$1,0)),MAL_AT_CONGES_RTT!$A:$H,8,FALSE),""))</f>
        <v/>
      </c>
      <c r="T43" s="41" t="str">
        <f>IF(DAY($AP43)&lt;T$39,"",IFERROR(VLOOKUP(INDEX(Pointage!$1:$1048576,MATCH($B$3,Pointage!$A:$A,0),MATCH(DATE($B$1,MONTH($AO43),DAY(T$39)),Pointage!$1:$1,0)),MAL_AT_CONGES_RTT!$A:$H,8,FALSE),""))</f>
        <v/>
      </c>
      <c r="U43" s="41" t="str">
        <f>IF(DAY($AP43)&lt;U$39,"",IFERROR(VLOOKUP(INDEX(Pointage!$1:$1048576,MATCH($B$3,Pointage!$A:$A,0),MATCH(DATE($B$1,MONTH($AO43),DAY(U$39)),Pointage!$1:$1,0)),MAL_AT_CONGES_RTT!$A:$H,8,FALSE),""))</f>
        <v/>
      </c>
      <c r="V43" s="41" t="str">
        <f>IF(DAY($AP43)&lt;V$39,"",IFERROR(VLOOKUP(INDEX(Pointage!$1:$1048576,MATCH($B$3,Pointage!$A:$A,0),MATCH(DATE($B$1,MONTH($AO43),DAY(V$39)),Pointage!$1:$1,0)),MAL_AT_CONGES_RTT!$A:$H,8,FALSE),""))</f>
        <v/>
      </c>
      <c r="W43" s="41" t="str">
        <f>IF(DAY($AP43)&lt;W$39,"",IFERROR(VLOOKUP(INDEX(Pointage!$1:$1048576,MATCH($B$3,Pointage!$A:$A,0),MATCH(DATE($B$1,MONTH($AO43),DAY(W$39)),Pointage!$1:$1,0)),MAL_AT_CONGES_RTT!$A:$H,8,FALSE),""))</f>
        <v/>
      </c>
      <c r="X43" s="41" t="str">
        <f>IF(DAY($AP43)&lt;X$39,"",IFERROR(VLOOKUP(INDEX(Pointage!$1:$1048576,MATCH($B$3,Pointage!$A:$A,0),MATCH(DATE($B$1,MONTH($AO43),DAY(X$39)),Pointage!$1:$1,0)),MAL_AT_CONGES_RTT!$A:$H,8,FALSE),""))</f>
        <v/>
      </c>
      <c r="Y43" s="41" t="str">
        <f>IF(DAY($AP43)&lt;Y$39,"",IFERROR(VLOOKUP(INDEX(Pointage!$1:$1048576,MATCH($B$3,Pointage!$A:$A,0),MATCH(DATE($B$1,MONTH($AO43),DAY(Y$39)),Pointage!$1:$1,0)),MAL_AT_CONGES_RTT!$A:$H,8,FALSE),""))</f>
        <v/>
      </c>
      <c r="Z43" s="41" t="str">
        <f>IF(DAY($AP43)&lt;Z$39,"",IFERROR(VLOOKUP(INDEX(Pointage!$1:$1048576,MATCH($B$3,Pointage!$A:$A,0),MATCH(DATE($B$1,MONTH($AO43),DAY(Z$39)),Pointage!$1:$1,0)),MAL_AT_CONGES_RTT!$A:$H,8,FALSE),""))</f>
        <v/>
      </c>
      <c r="AA43" s="41" t="str">
        <f>IF(DAY($AP43)&lt;AA$39,"",IFERROR(VLOOKUP(INDEX(Pointage!$1:$1048576,MATCH($B$3,Pointage!$A:$A,0),MATCH(DATE($B$1,MONTH($AO43),DAY(AA$39)),Pointage!$1:$1,0)),MAL_AT_CONGES_RTT!$A:$H,8,FALSE),""))</f>
        <v/>
      </c>
      <c r="AB43" s="41" t="str">
        <f>IF(DAY($AP43)&lt;AB$39,"",IFERROR(VLOOKUP(INDEX(Pointage!$1:$1048576,MATCH($B$3,Pointage!$A:$A,0),MATCH(DATE($B$1,MONTH($AO43),DAY(AB$39)),Pointage!$1:$1,0)),MAL_AT_CONGES_RTT!$A:$H,8,FALSE),""))</f>
        <v/>
      </c>
      <c r="AC43" s="41" t="str">
        <f>IF(DAY($AP43)&lt;AC$39,"",IFERROR(VLOOKUP(INDEX(Pointage!$1:$1048576,MATCH($B$3,Pointage!$A:$A,0),MATCH(DATE($B$1,MONTH($AO43),DAY(AC$39)),Pointage!$1:$1,0)),MAL_AT_CONGES_RTT!$A:$H,8,FALSE),""))</f>
        <v/>
      </c>
      <c r="AD43" s="41" t="str">
        <f>IF(DAY($AP43)&lt;AD$39,"",IFERROR(VLOOKUP(INDEX(Pointage!$1:$1048576,MATCH($B$3,Pointage!$A:$A,0),MATCH(DATE($B$1,MONTH($AO43),DAY(AD$39)),Pointage!$1:$1,0)),MAL_AT_CONGES_RTT!$A:$H,8,FALSE),""))</f>
        <v/>
      </c>
      <c r="AE43" s="41" t="str">
        <f>IF(DAY($AP43)&lt;AE$39,"",IFERROR(VLOOKUP(INDEX(Pointage!$1:$1048576,MATCH($B$3,Pointage!$A:$A,0),MATCH(DATE($B$1,MONTH($AO43),DAY(AE$39)),Pointage!$1:$1,0)),MAL_AT_CONGES_RTT!$A:$H,8,FALSE),""))</f>
        <v/>
      </c>
      <c r="AF43" s="41" t="str">
        <f>IF(DAY($AP43)&lt;AF$39,"",IFERROR(VLOOKUP(INDEX(Pointage!$1:$1048576,MATCH($B$3,Pointage!$A:$A,0),MATCH(DATE($B$1,MONTH($AO43),DAY(AF$39)),Pointage!$1:$1,0)),MAL_AT_CONGES_RTT!$A:$H,8,FALSE),""))</f>
        <v/>
      </c>
      <c r="AG43" s="41" t="str">
        <f>IF(DAY($AP43)&lt;AG$39,"",IFERROR(VLOOKUP(INDEX(Pointage!$1:$1048576,MATCH($B$3,Pointage!$A:$A,0),MATCH(DATE($B$1,MONTH($AO43),DAY(AG$39)),Pointage!$1:$1,0)),MAL_AT_CONGES_RTT!$A:$H,8,FALSE),""))</f>
        <v/>
      </c>
      <c r="AH43" s="207">
        <f t="shared" si="20"/>
        <v>1.25</v>
      </c>
      <c r="AI43" s="208">
        <f t="shared" si="21"/>
        <v>0</v>
      </c>
      <c r="AJ43" s="208">
        <f t="shared" si="22"/>
        <v>0</v>
      </c>
      <c r="AK43" s="208">
        <f t="shared" si="23"/>
        <v>0</v>
      </c>
      <c r="AL43" s="208">
        <f t="shared" si="24"/>
        <v>0</v>
      </c>
      <c r="AM43" s="207">
        <f t="shared" si="25"/>
        <v>2.0833333333333335</v>
      </c>
      <c r="AN43" s="207">
        <f t="shared" si="25"/>
        <v>2.0833333333333335</v>
      </c>
      <c r="AO43" s="209">
        <f>DATE($B$1,4,1)</f>
        <v>43922</v>
      </c>
      <c r="AP43" s="251">
        <f t="shared" si="26"/>
        <v>43951</v>
      </c>
      <c r="AW43" s="206"/>
    </row>
    <row r="44" spans="1:74" ht="20" customHeight="1">
      <c r="A44" s="207">
        <f>IF($B$5="oui",1,SUMPRODUCT(([1]CONTRACTUEL!$A$2:$A$21=$B$3)*([1]CONTRACTUEL!$C$2:$C$21&lt;=AO44)*([1]CONTRACTUEL!$D$2:$D$21&gt;=EOMONTH(AO44,0))*([1]CONTRACTUEL!$E$2:$E$21)))</f>
        <v>1</v>
      </c>
      <c r="B44" s="207">
        <f>IF($B$6="oui",1,SUMPRODUCT(('[1]TA&lt;100%'!$A$2:$A$21=$B$3)*('[1]TA&lt;100%'!$C$2:$C$21&lt;=AO44)*('[1]TA&lt;100%'!$D$2:$D$21&gt;=EOMONTH(AO44,0))*('[1]TA&lt;100%'!$E$2:$E$21)))</f>
        <v>1</v>
      </c>
      <c r="C44" s="41" t="str">
        <f>IF(DAY($AP44)&lt;C$39,"",IFERROR(VLOOKUP(INDEX(Pointage!$1:$1048576,MATCH($B$3,Pointage!$A:$A,0),MATCH(DATE($B$1,MONTH($AO44),DAY(C$39)),Pointage!$1:$1,0)),MAL_AT_CONGES_RTT!$A:$H,8,FALSE),""))</f>
        <v/>
      </c>
      <c r="D44" s="41" t="str">
        <f>IF(DAY($AP44)&lt;D$39,"",IFERROR(VLOOKUP(INDEX(Pointage!$1:$1048576,MATCH($B$3,Pointage!$A:$A,0),MATCH(DATE($B$1,MONTH($AO44),DAY(D$39)),Pointage!$1:$1,0)),MAL_AT_CONGES_RTT!$A:$H,8,FALSE),""))</f>
        <v/>
      </c>
      <c r="E44" s="41" t="str">
        <f>IF(DAY($AP44)&lt;E$39,"",IFERROR(VLOOKUP(INDEX(Pointage!$1:$1048576,MATCH($B$3,Pointage!$A:$A,0),MATCH(DATE($B$1,MONTH($AO44),DAY(E$39)),Pointage!$1:$1,0)),MAL_AT_CONGES_RTT!$A:$H,8,FALSE),""))</f>
        <v/>
      </c>
      <c r="F44" s="41" t="str">
        <f>IF(DAY($AP44)&lt;F$39,"",IFERROR(VLOOKUP(INDEX(Pointage!$1:$1048576,MATCH($B$3,Pointage!$A:$A,0),MATCH(DATE($B$1,MONTH($AO44),DAY(F$39)),Pointage!$1:$1,0)),MAL_AT_CONGES_RTT!$A:$H,8,FALSE),""))</f>
        <v/>
      </c>
      <c r="G44" s="41" t="str">
        <f>IF(DAY($AP44)&lt;G$39,"",IFERROR(VLOOKUP(INDEX(Pointage!$1:$1048576,MATCH($B$3,Pointage!$A:$A,0),MATCH(DATE($B$1,MONTH($AO44),DAY(G$39)),Pointage!$1:$1,0)),MAL_AT_CONGES_RTT!$A:$H,8,FALSE),""))</f>
        <v/>
      </c>
      <c r="H44" s="41" t="str">
        <f>IF(DAY($AP44)&lt;H$39,"",IFERROR(VLOOKUP(INDEX(Pointage!$1:$1048576,MATCH($B$3,Pointage!$A:$A,0),MATCH(DATE($B$1,MONTH($AO44),DAY(H$39)),Pointage!$1:$1,0)),MAL_AT_CONGES_RTT!$A:$H,8,FALSE),""))</f>
        <v/>
      </c>
      <c r="I44" s="41" t="str">
        <f>IF(DAY($AP44)&lt;I$39,"",IFERROR(VLOOKUP(INDEX(Pointage!$1:$1048576,MATCH($B$3,Pointage!$A:$A,0),MATCH(DATE($B$1,MONTH($AO44),DAY(I$39)),Pointage!$1:$1,0)),MAL_AT_CONGES_RTT!$A:$H,8,FALSE),""))</f>
        <v/>
      </c>
      <c r="J44" s="41" t="str">
        <f>IF(DAY($AP44)&lt;J$39,"",IFERROR(VLOOKUP(INDEX(Pointage!$1:$1048576,MATCH($B$3,Pointage!$A:$A,0),MATCH(DATE($B$1,MONTH($AO44),DAY(J$39)),Pointage!$1:$1,0)),MAL_AT_CONGES_RTT!$A:$H,8,FALSE),""))</f>
        <v/>
      </c>
      <c r="K44" s="41" t="str">
        <f>IF(DAY($AP44)&lt;K$39,"",IFERROR(VLOOKUP(INDEX(Pointage!$1:$1048576,MATCH($B$3,Pointage!$A:$A,0),MATCH(DATE($B$1,MONTH($AO44),DAY(K$39)),Pointage!$1:$1,0)),MAL_AT_CONGES_RTT!$A:$H,8,FALSE),""))</f>
        <v/>
      </c>
      <c r="L44" s="41" t="str">
        <f>IF(DAY($AP44)&lt;L$39,"",IFERROR(VLOOKUP(INDEX(Pointage!$1:$1048576,MATCH($B$3,Pointage!$A:$A,0),MATCH(DATE($B$1,MONTH($AO44),DAY(L$39)),Pointage!$1:$1,0)),MAL_AT_CONGES_RTT!$A:$H,8,FALSE),""))</f>
        <v/>
      </c>
      <c r="M44" s="41" t="str">
        <f>IF(DAY($AP44)&lt;M$39,"",IFERROR(VLOOKUP(INDEX(Pointage!$1:$1048576,MATCH($B$3,Pointage!$A:$A,0),MATCH(DATE($B$1,MONTH($AO44),DAY(M$39)),Pointage!$1:$1,0)),MAL_AT_CONGES_RTT!$A:$H,8,FALSE),""))</f>
        <v/>
      </c>
      <c r="N44" s="41" t="str">
        <f>IF(DAY($AP44)&lt;N$39,"",IFERROR(VLOOKUP(INDEX(Pointage!$1:$1048576,MATCH($B$3,Pointage!$A:$A,0),MATCH(DATE($B$1,MONTH($AO44),DAY(N$39)),Pointage!$1:$1,0)),MAL_AT_CONGES_RTT!$A:$H,8,FALSE),""))</f>
        <v/>
      </c>
      <c r="O44" s="41" t="str">
        <f>IF(DAY($AP44)&lt;O$39,"",IFERROR(VLOOKUP(INDEX(Pointage!$1:$1048576,MATCH($B$3,Pointage!$A:$A,0),MATCH(DATE($B$1,MONTH($AO44),DAY(O$39)),Pointage!$1:$1,0)),MAL_AT_CONGES_RTT!$A:$H,8,FALSE),""))</f>
        <v/>
      </c>
      <c r="P44" s="41" t="str">
        <f>IF(DAY($AP44)&lt;P$39,"",IFERROR(VLOOKUP(INDEX(Pointage!$1:$1048576,MATCH($B$3,Pointage!$A:$A,0),MATCH(DATE($B$1,MONTH($AO44),DAY(P$39)),Pointage!$1:$1,0)),MAL_AT_CONGES_RTT!$A:$H,8,FALSE),""))</f>
        <v/>
      </c>
      <c r="Q44" s="41" t="str">
        <f>IF(DAY($AP44)&lt;Q$39,"",IFERROR(VLOOKUP(INDEX(Pointage!$1:$1048576,MATCH($B$3,Pointage!$A:$A,0),MATCH(DATE($B$1,MONTH($AO44),DAY(Q$39)),Pointage!$1:$1,0)),MAL_AT_CONGES_RTT!$A:$H,8,FALSE),""))</f>
        <v/>
      </c>
      <c r="R44" s="41" t="str">
        <f>IF(DAY($AP44)&lt;R$39,"",IFERROR(VLOOKUP(INDEX(Pointage!$1:$1048576,MATCH($B$3,Pointage!$A:$A,0),MATCH(DATE($B$1,MONTH($AO44),DAY(R$39)),Pointage!$1:$1,0)),MAL_AT_CONGES_RTT!$A:$H,8,FALSE),""))</f>
        <v/>
      </c>
      <c r="S44" s="41" t="str">
        <f>IF(DAY($AP44)&lt;S$39,"",IFERROR(VLOOKUP(INDEX(Pointage!$1:$1048576,MATCH($B$3,Pointage!$A:$A,0),MATCH(DATE($B$1,MONTH($AO44),DAY(S$39)),Pointage!$1:$1,0)),MAL_AT_CONGES_RTT!$A:$H,8,FALSE),""))</f>
        <v/>
      </c>
      <c r="T44" s="41" t="str">
        <f>IF(DAY($AP44)&lt;T$39,"",IFERROR(VLOOKUP(INDEX(Pointage!$1:$1048576,MATCH($B$3,Pointage!$A:$A,0),MATCH(DATE($B$1,MONTH($AO44),DAY(T$39)),Pointage!$1:$1,0)),MAL_AT_CONGES_RTT!$A:$H,8,FALSE),""))</f>
        <v/>
      </c>
      <c r="U44" s="41" t="str">
        <f>IF(DAY($AP44)&lt;U$39,"",IFERROR(VLOOKUP(INDEX(Pointage!$1:$1048576,MATCH($B$3,Pointage!$A:$A,0),MATCH(DATE($B$1,MONTH($AO44),DAY(U$39)),Pointage!$1:$1,0)),MAL_AT_CONGES_RTT!$A:$H,8,FALSE),""))</f>
        <v/>
      </c>
      <c r="V44" s="41" t="str">
        <f>IF(DAY($AP44)&lt;V$39,"",IFERROR(VLOOKUP(INDEX(Pointage!$1:$1048576,MATCH($B$3,Pointage!$A:$A,0),MATCH(DATE($B$1,MONTH($AO44),DAY(V$39)),Pointage!$1:$1,0)),MAL_AT_CONGES_RTT!$A:$H,8,FALSE),""))</f>
        <v/>
      </c>
      <c r="W44" s="41" t="str">
        <f>IF(DAY($AP44)&lt;W$39,"",IFERROR(VLOOKUP(INDEX(Pointage!$1:$1048576,MATCH($B$3,Pointage!$A:$A,0),MATCH(DATE($B$1,MONTH($AO44),DAY(W$39)),Pointage!$1:$1,0)),MAL_AT_CONGES_RTT!$A:$H,8,FALSE),""))</f>
        <v/>
      </c>
      <c r="X44" s="41" t="str">
        <f>IF(DAY($AP44)&lt;X$39,"",IFERROR(VLOOKUP(INDEX(Pointage!$1:$1048576,MATCH($B$3,Pointage!$A:$A,0),MATCH(DATE($B$1,MONTH($AO44),DAY(X$39)),Pointage!$1:$1,0)),MAL_AT_CONGES_RTT!$A:$H,8,FALSE),""))</f>
        <v/>
      </c>
      <c r="Y44" s="41" t="str">
        <f>IF(DAY($AP44)&lt;Y$39,"",IFERROR(VLOOKUP(INDEX(Pointage!$1:$1048576,MATCH($B$3,Pointage!$A:$A,0),MATCH(DATE($B$1,MONTH($AO44),DAY(Y$39)),Pointage!$1:$1,0)),MAL_AT_CONGES_RTT!$A:$H,8,FALSE),""))</f>
        <v/>
      </c>
      <c r="Z44" s="41" t="str">
        <f>IF(DAY($AP44)&lt;Z$39,"",IFERROR(VLOOKUP(INDEX(Pointage!$1:$1048576,MATCH($B$3,Pointage!$A:$A,0),MATCH(DATE($B$1,MONTH($AO44),DAY(Z$39)),Pointage!$1:$1,0)),MAL_AT_CONGES_RTT!$A:$H,8,FALSE),""))</f>
        <v/>
      </c>
      <c r="AA44" s="41" t="str">
        <f>IF(DAY($AP44)&lt;AA$39,"",IFERROR(VLOOKUP(INDEX(Pointage!$1:$1048576,MATCH($B$3,Pointage!$A:$A,0),MATCH(DATE($B$1,MONTH($AO44),DAY(AA$39)),Pointage!$1:$1,0)),MAL_AT_CONGES_RTT!$A:$H,8,FALSE),""))</f>
        <v/>
      </c>
      <c r="AB44" s="41" t="str">
        <f>IF(DAY($AP44)&lt;AB$39,"",IFERROR(VLOOKUP(INDEX(Pointage!$1:$1048576,MATCH($B$3,Pointage!$A:$A,0),MATCH(DATE($B$1,MONTH($AO44),DAY(AB$39)),Pointage!$1:$1,0)),MAL_AT_CONGES_RTT!$A:$H,8,FALSE),""))</f>
        <v/>
      </c>
      <c r="AC44" s="41" t="str">
        <f>IF(DAY($AP44)&lt;AC$39,"",IFERROR(VLOOKUP(INDEX(Pointage!$1:$1048576,MATCH($B$3,Pointage!$A:$A,0),MATCH(DATE($B$1,MONTH($AO44),DAY(AC$39)),Pointage!$1:$1,0)),MAL_AT_CONGES_RTT!$A:$H,8,FALSE),""))</f>
        <v/>
      </c>
      <c r="AD44" s="41" t="str">
        <f>IF(DAY($AP44)&lt;AD$39,"",IFERROR(VLOOKUP(INDEX(Pointage!$1:$1048576,MATCH($B$3,Pointage!$A:$A,0),MATCH(DATE($B$1,MONTH($AO44),DAY(AD$39)),Pointage!$1:$1,0)),MAL_AT_CONGES_RTT!$A:$H,8,FALSE),""))</f>
        <v/>
      </c>
      <c r="AE44" s="41" t="str">
        <f>IF(DAY($AP44)&lt;AE$39,"",IFERROR(VLOOKUP(INDEX(Pointage!$1:$1048576,MATCH($B$3,Pointage!$A:$A,0),MATCH(DATE($B$1,MONTH($AO44),DAY(AE$39)),Pointage!$1:$1,0)),MAL_AT_CONGES_RTT!$A:$H,8,FALSE),""))</f>
        <v/>
      </c>
      <c r="AF44" s="41" t="str">
        <f>IF(DAY($AP44)&lt;AF$39,"",IFERROR(VLOOKUP(INDEX(Pointage!$1:$1048576,MATCH($B$3,Pointage!$A:$A,0),MATCH(DATE($B$1,MONTH($AO44),DAY(AF$39)),Pointage!$1:$1,0)),MAL_AT_CONGES_RTT!$A:$H,8,FALSE),""))</f>
        <v/>
      </c>
      <c r="AG44" s="41" t="str">
        <f>IF(DAY($AP44)&lt;AG$39,"",IFERROR(VLOOKUP(INDEX(Pointage!$1:$1048576,MATCH($B$3,Pointage!$A:$A,0),MATCH(DATE($B$1,MONTH($AO44),DAY(AG$39)),Pointage!$1:$1,0)),MAL_AT_CONGES_RTT!$A:$H,8,FALSE),""))</f>
        <v/>
      </c>
      <c r="AH44" s="207">
        <f t="shared" si="20"/>
        <v>1.25</v>
      </c>
      <c r="AI44" s="208">
        <f t="shared" si="21"/>
        <v>0</v>
      </c>
      <c r="AJ44" s="208">
        <f t="shared" si="22"/>
        <v>0</v>
      </c>
      <c r="AK44" s="208">
        <f t="shared" si="23"/>
        <v>0</v>
      </c>
      <c r="AL44" s="208">
        <f t="shared" si="24"/>
        <v>0</v>
      </c>
      <c r="AM44" s="207">
        <f t="shared" si="25"/>
        <v>2.0833333333333335</v>
      </c>
      <c r="AN44" s="207">
        <f t="shared" si="25"/>
        <v>2.0833333333333335</v>
      </c>
      <c r="AO44" s="209">
        <f>DATE($B$1,5,1)</f>
        <v>43952</v>
      </c>
      <c r="AP44" s="251">
        <f t="shared" si="26"/>
        <v>43982</v>
      </c>
      <c r="AW44" s="210"/>
    </row>
    <row r="45" spans="1:74" ht="20" customHeight="1">
      <c r="A45" s="207">
        <f>IF($B$5="oui",1,SUMPRODUCT(([1]CONTRACTUEL!$A$2:$A$21=$B$3)*([1]CONTRACTUEL!$C$2:$C$21&lt;=AO45)*([1]CONTRACTUEL!$D$2:$D$21&gt;=EOMONTH(AO45,0))*([1]CONTRACTUEL!$E$2:$E$21)))</f>
        <v>1</v>
      </c>
      <c r="B45" s="207">
        <f>IF($B$6="oui",1,SUMPRODUCT(('[1]TA&lt;100%'!$A$2:$A$21=$B$3)*('[1]TA&lt;100%'!$C$2:$C$21&lt;=AO45)*('[1]TA&lt;100%'!$D$2:$D$21&gt;=EOMONTH(AO45,0))*('[1]TA&lt;100%'!$E$2:$E$21)))</f>
        <v>1</v>
      </c>
      <c r="C45" s="41" t="str">
        <f>IF(DAY($AP45)&lt;C$39,"",IFERROR(VLOOKUP(INDEX(Pointage!$1:$1048576,MATCH($B$3,Pointage!$A:$A,0),MATCH(DATE($B$1,MONTH($AO45),DAY(C$39)),Pointage!$1:$1,0)),MAL_AT_CONGES_RTT!$A:$H,8,FALSE),""))</f>
        <v/>
      </c>
      <c r="D45" s="41" t="str">
        <f>IF(DAY($AP45)&lt;D$39,"",IFERROR(VLOOKUP(INDEX(Pointage!$1:$1048576,MATCH($B$3,Pointage!$A:$A,0),MATCH(DATE($B$1,MONTH($AO45),DAY(D$39)),Pointage!$1:$1,0)),MAL_AT_CONGES_RTT!$A:$H,8,FALSE),""))</f>
        <v/>
      </c>
      <c r="E45" s="41" t="str">
        <f>IF(DAY($AP45)&lt;E$39,"",IFERROR(VLOOKUP(INDEX(Pointage!$1:$1048576,MATCH($B$3,Pointage!$A:$A,0),MATCH(DATE($B$1,MONTH($AO45),DAY(E$39)),Pointage!$1:$1,0)),MAL_AT_CONGES_RTT!$A:$H,8,FALSE),""))</f>
        <v/>
      </c>
      <c r="F45" s="41" t="str">
        <f>IF(DAY($AP45)&lt;F$39,"",IFERROR(VLOOKUP(INDEX(Pointage!$1:$1048576,MATCH($B$3,Pointage!$A:$A,0),MATCH(DATE($B$1,MONTH($AO45),DAY(F$39)),Pointage!$1:$1,0)),MAL_AT_CONGES_RTT!$A:$H,8,FALSE),""))</f>
        <v/>
      </c>
      <c r="G45" s="41" t="str">
        <f>IF(DAY($AP45)&lt;G$39,"",IFERROR(VLOOKUP(INDEX(Pointage!$1:$1048576,MATCH($B$3,Pointage!$A:$A,0),MATCH(DATE($B$1,MONTH($AO45),DAY(G$39)),Pointage!$1:$1,0)),MAL_AT_CONGES_RTT!$A:$H,8,FALSE),""))</f>
        <v/>
      </c>
      <c r="H45" s="41" t="str">
        <f>IF(DAY($AP45)&lt;H$39,"",IFERROR(VLOOKUP(INDEX(Pointage!$1:$1048576,MATCH($B$3,Pointage!$A:$A,0),MATCH(DATE($B$1,MONTH($AO45),DAY(H$39)),Pointage!$1:$1,0)),MAL_AT_CONGES_RTT!$A:$H,8,FALSE),""))</f>
        <v/>
      </c>
      <c r="I45" s="41" t="str">
        <f>IF(DAY($AP45)&lt;I$39,"",IFERROR(VLOOKUP(INDEX(Pointage!$1:$1048576,MATCH($B$3,Pointage!$A:$A,0),MATCH(DATE($B$1,MONTH($AO45),DAY(I$39)),Pointage!$1:$1,0)),MAL_AT_CONGES_RTT!$A:$H,8,FALSE),""))</f>
        <v/>
      </c>
      <c r="J45" s="41" t="str">
        <f>IF(DAY($AP45)&lt;J$39,"",IFERROR(VLOOKUP(INDEX(Pointage!$1:$1048576,MATCH($B$3,Pointage!$A:$A,0),MATCH(DATE($B$1,MONTH($AO45),DAY(J$39)),Pointage!$1:$1,0)),MAL_AT_CONGES_RTT!$A:$H,8,FALSE),""))</f>
        <v/>
      </c>
      <c r="K45" s="41" t="str">
        <f>IF(DAY($AP45)&lt;K$39,"",IFERROR(VLOOKUP(INDEX(Pointage!$1:$1048576,MATCH($B$3,Pointage!$A:$A,0),MATCH(DATE($B$1,MONTH($AO45),DAY(K$39)),Pointage!$1:$1,0)),MAL_AT_CONGES_RTT!$A:$H,8,FALSE),""))</f>
        <v/>
      </c>
      <c r="L45" s="41" t="str">
        <f>IF(DAY($AP45)&lt;L$39,"",IFERROR(VLOOKUP(INDEX(Pointage!$1:$1048576,MATCH($B$3,Pointage!$A:$A,0),MATCH(DATE($B$1,MONTH($AO45),DAY(L$39)),Pointage!$1:$1,0)),MAL_AT_CONGES_RTT!$A:$H,8,FALSE),""))</f>
        <v/>
      </c>
      <c r="M45" s="41" t="str">
        <f>IF(DAY($AP45)&lt;M$39,"",IFERROR(VLOOKUP(INDEX(Pointage!$1:$1048576,MATCH($B$3,Pointage!$A:$A,0),MATCH(DATE($B$1,MONTH($AO45),DAY(M$39)),Pointage!$1:$1,0)),MAL_AT_CONGES_RTT!$A:$H,8,FALSE),""))</f>
        <v/>
      </c>
      <c r="N45" s="41" t="str">
        <f>IF(DAY($AP45)&lt;N$39,"",IFERROR(VLOOKUP(INDEX(Pointage!$1:$1048576,MATCH($B$3,Pointage!$A:$A,0),MATCH(DATE($B$1,MONTH($AO45),DAY(N$39)),Pointage!$1:$1,0)),MAL_AT_CONGES_RTT!$A:$H,8,FALSE),""))</f>
        <v/>
      </c>
      <c r="O45" s="41" t="str">
        <f>IF(DAY($AP45)&lt;O$39,"",IFERROR(VLOOKUP(INDEX(Pointage!$1:$1048576,MATCH($B$3,Pointage!$A:$A,0),MATCH(DATE($B$1,MONTH($AO45),DAY(O$39)),Pointage!$1:$1,0)),MAL_AT_CONGES_RTT!$A:$H,8,FALSE),""))</f>
        <v/>
      </c>
      <c r="P45" s="41" t="str">
        <f>IF(DAY($AP45)&lt;P$39,"",IFERROR(VLOOKUP(INDEX(Pointage!$1:$1048576,MATCH($B$3,Pointage!$A:$A,0),MATCH(DATE($B$1,MONTH($AO45),DAY(P$39)),Pointage!$1:$1,0)),MAL_AT_CONGES_RTT!$A:$H,8,FALSE),""))</f>
        <v/>
      </c>
      <c r="Q45" s="41" t="str">
        <f>IF(DAY($AP45)&lt;Q$39,"",IFERROR(VLOOKUP(INDEX(Pointage!$1:$1048576,MATCH($B$3,Pointage!$A:$A,0),MATCH(DATE($B$1,MONTH($AO45),DAY(Q$39)),Pointage!$1:$1,0)),MAL_AT_CONGES_RTT!$A:$H,8,FALSE),""))</f>
        <v/>
      </c>
      <c r="R45" s="41" t="str">
        <f>IF(DAY($AP45)&lt;R$39,"",IFERROR(VLOOKUP(INDEX(Pointage!$1:$1048576,MATCH($B$3,Pointage!$A:$A,0),MATCH(DATE($B$1,MONTH($AO45),DAY(R$39)),Pointage!$1:$1,0)),MAL_AT_CONGES_RTT!$A:$H,8,FALSE),""))</f>
        <v/>
      </c>
      <c r="S45" s="41" t="str">
        <f>IF(DAY($AP45)&lt;S$39,"",IFERROR(VLOOKUP(INDEX(Pointage!$1:$1048576,MATCH($B$3,Pointage!$A:$A,0),MATCH(DATE($B$1,MONTH($AO45),DAY(S$39)),Pointage!$1:$1,0)),MAL_AT_CONGES_RTT!$A:$H,8,FALSE),""))</f>
        <v/>
      </c>
      <c r="T45" s="41" t="str">
        <f>IF(DAY($AP45)&lt;T$39,"",IFERROR(VLOOKUP(INDEX(Pointage!$1:$1048576,MATCH($B$3,Pointage!$A:$A,0),MATCH(DATE($B$1,MONTH($AO45),DAY(T$39)),Pointage!$1:$1,0)),MAL_AT_CONGES_RTT!$A:$H,8,FALSE),""))</f>
        <v/>
      </c>
      <c r="U45" s="41" t="str">
        <f>IF(DAY($AP45)&lt;U$39,"",IFERROR(VLOOKUP(INDEX(Pointage!$1:$1048576,MATCH($B$3,Pointage!$A:$A,0),MATCH(DATE($B$1,MONTH($AO45),DAY(U$39)),Pointage!$1:$1,0)),MAL_AT_CONGES_RTT!$A:$H,8,FALSE),""))</f>
        <v/>
      </c>
      <c r="V45" s="41" t="str">
        <f>IF(DAY($AP45)&lt;V$39,"",IFERROR(VLOOKUP(INDEX(Pointage!$1:$1048576,MATCH($B$3,Pointage!$A:$A,0),MATCH(DATE($B$1,MONTH($AO45),DAY(V$39)),Pointage!$1:$1,0)),MAL_AT_CONGES_RTT!$A:$H,8,FALSE),""))</f>
        <v/>
      </c>
      <c r="W45" s="41" t="str">
        <f>IF(DAY($AP45)&lt;W$39,"",IFERROR(VLOOKUP(INDEX(Pointage!$1:$1048576,MATCH($B$3,Pointage!$A:$A,0),MATCH(DATE($B$1,MONTH($AO45),DAY(W$39)),Pointage!$1:$1,0)),MAL_AT_CONGES_RTT!$A:$H,8,FALSE),""))</f>
        <v/>
      </c>
      <c r="X45" s="41" t="str">
        <f>IF(DAY($AP45)&lt;X$39,"",IFERROR(VLOOKUP(INDEX(Pointage!$1:$1048576,MATCH($B$3,Pointage!$A:$A,0),MATCH(DATE($B$1,MONTH($AO45),DAY(X$39)),Pointage!$1:$1,0)),MAL_AT_CONGES_RTT!$A:$H,8,FALSE),""))</f>
        <v/>
      </c>
      <c r="Y45" s="41" t="str">
        <f>IF(DAY($AP45)&lt;Y$39,"",IFERROR(VLOOKUP(INDEX(Pointage!$1:$1048576,MATCH($B$3,Pointage!$A:$A,0),MATCH(DATE($B$1,MONTH($AO45),DAY(Y$39)),Pointage!$1:$1,0)),MAL_AT_CONGES_RTT!$A:$H,8,FALSE),""))</f>
        <v/>
      </c>
      <c r="Z45" s="41" t="str">
        <f>IF(DAY($AP45)&lt;Z$39,"",IFERROR(VLOOKUP(INDEX(Pointage!$1:$1048576,MATCH($B$3,Pointage!$A:$A,0),MATCH(DATE($B$1,MONTH($AO45),DAY(Z$39)),Pointage!$1:$1,0)),MAL_AT_CONGES_RTT!$A:$H,8,FALSE),""))</f>
        <v/>
      </c>
      <c r="AA45" s="41" t="str">
        <f>IF(DAY($AP45)&lt;AA$39,"",IFERROR(VLOOKUP(INDEX(Pointage!$1:$1048576,MATCH($B$3,Pointage!$A:$A,0),MATCH(DATE($B$1,MONTH($AO45),DAY(AA$39)),Pointage!$1:$1,0)),MAL_AT_CONGES_RTT!$A:$H,8,FALSE),""))</f>
        <v/>
      </c>
      <c r="AB45" s="41" t="str">
        <f>IF(DAY($AP45)&lt;AB$39,"",IFERROR(VLOOKUP(INDEX(Pointage!$1:$1048576,MATCH($B$3,Pointage!$A:$A,0),MATCH(DATE($B$1,MONTH($AO45),DAY(AB$39)),Pointage!$1:$1,0)),MAL_AT_CONGES_RTT!$A:$H,8,FALSE),""))</f>
        <v/>
      </c>
      <c r="AC45" s="41" t="str">
        <f>IF(DAY($AP45)&lt;AC$39,"",IFERROR(VLOOKUP(INDEX(Pointage!$1:$1048576,MATCH($B$3,Pointage!$A:$A,0),MATCH(DATE($B$1,MONTH($AO45),DAY(AC$39)),Pointage!$1:$1,0)),MAL_AT_CONGES_RTT!$A:$H,8,FALSE),""))</f>
        <v/>
      </c>
      <c r="AD45" s="41" t="str">
        <f>IF(DAY($AP45)&lt;AD$39,"",IFERROR(VLOOKUP(INDEX(Pointage!$1:$1048576,MATCH($B$3,Pointage!$A:$A,0),MATCH(DATE($B$1,MONTH($AO45),DAY(AD$39)),Pointage!$1:$1,0)),MAL_AT_CONGES_RTT!$A:$H,8,FALSE),""))</f>
        <v/>
      </c>
      <c r="AE45" s="41" t="str">
        <f>IF(DAY($AP45)&lt;AE$39,"",IFERROR(VLOOKUP(INDEX(Pointage!$1:$1048576,MATCH($B$3,Pointage!$A:$A,0),MATCH(DATE($B$1,MONTH($AO45),DAY(AE$39)),Pointage!$1:$1,0)),MAL_AT_CONGES_RTT!$A:$H,8,FALSE),""))</f>
        <v/>
      </c>
      <c r="AF45" s="41" t="str">
        <f>IF(DAY($AP45)&lt;AF$39,"",IFERROR(VLOOKUP(INDEX(Pointage!$1:$1048576,MATCH($B$3,Pointage!$A:$A,0),MATCH(DATE($B$1,MONTH($AO45),DAY(AF$39)),Pointage!$1:$1,0)),MAL_AT_CONGES_RTT!$A:$H,8,FALSE),""))</f>
        <v/>
      </c>
      <c r="AG45" s="41" t="str">
        <f>IF(DAY($AP45)&lt;AG$39,"",IFERROR(VLOOKUP(INDEX(Pointage!$1:$1048576,MATCH($B$3,Pointage!$A:$A,0),MATCH(DATE($B$1,MONTH($AO45),DAY(AG$39)),Pointage!$1:$1,0)),MAL_AT_CONGES_RTT!$A:$H,8,FALSE),""))</f>
        <v/>
      </c>
      <c r="AH45" s="207">
        <f t="shared" si="20"/>
        <v>1.25</v>
      </c>
      <c r="AI45" s="208">
        <f t="shared" si="21"/>
        <v>0</v>
      </c>
      <c r="AJ45" s="208">
        <f t="shared" si="22"/>
        <v>0</v>
      </c>
      <c r="AK45" s="208">
        <f t="shared" si="23"/>
        <v>0</v>
      </c>
      <c r="AL45" s="208">
        <f t="shared" si="24"/>
        <v>0</v>
      </c>
      <c r="AM45" s="207">
        <f t="shared" si="25"/>
        <v>2.0833333333333335</v>
      </c>
      <c r="AN45" s="207">
        <f t="shared" si="25"/>
        <v>2.0833333333333335</v>
      </c>
      <c r="AO45" s="209">
        <f>DATE($B$1,6,1)</f>
        <v>43983</v>
      </c>
      <c r="AP45" s="251">
        <f t="shared" si="26"/>
        <v>44012</v>
      </c>
    </row>
    <row r="46" spans="1:74" ht="20" customHeight="1">
      <c r="A46" s="207">
        <f>IF($B$5="oui",1,SUMPRODUCT(([1]CONTRACTUEL!$A$2:$A$21=$B$3)*([1]CONTRACTUEL!$C$2:$C$21&lt;=AO46)*([1]CONTRACTUEL!$D$2:$D$21&gt;=EOMONTH(AO46,0))*([1]CONTRACTUEL!$E$2:$E$21)))</f>
        <v>1</v>
      </c>
      <c r="B46" s="207">
        <f>IF($B$6="oui",1,SUMPRODUCT(('[1]TA&lt;100%'!$A$2:$A$21=$B$3)*('[1]TA&lt;100%'!$C$2:$C$21&lt;=AO46)*('[1]TA&lt;100%'!$D$2:$D$21&gt;=EOMONTH(AO46,0))*('[1]TA&lt;100%'!$E$2:$E$21)))</f>
        <v>1</v>
      </c>
      <c r="C46" s="41" t="str">
        <f>IF(DAY($AP46)&lt;C$39,"",IFERROR(VLOOKUP(INDEX(Pointage!$1:$1048576,MATCH($B$3,Pointage!$A:$A,0),MATCH(DATE($B$1,MONTH($AO46),DAY(C$39)),Pointage!$1:$1,0)),MAL_AT_CONGES_RTT!$A:$H,8,FALSE),""))</f>
        <v/>
      </c>
      <c r="D46" s="41" t="str">
        <f>IF(DAY($AP46)&lt;D$39,"",IFERROR(VLOOKUP(INDEX(Pointage!$1:$1048576,MATCH($B$3,Pointage!$A:$A,0),MATCH(DATE($B$1,MONTH($AO46),DAY(D$39)),Pointage!$1:$1,0)),MAL_AT_CONGES_RTT!$A:$H,8,FALSE),""))</f>
        <v/>
      </c>
      <c r="E46" s="41" t="str">
        <f>IF(DAY($AP46)&lt;E$39,"",IFERROR(VLOOKUP(INDEX(Pointage!$1:$1048576,MATCH($B$3,Pointage!$A:$A,0),MATCH(DATE($B$1,MONTH($AO46),DAY(E$39)),Pointage!$1:$1,0)),MAL_AT_CONGES_RTT!$A:$H,8,FALSE),""))</f>
        <v/>
      </c>
      <c r="F46" s="41" t="str">
        <f>IF(DAY($AP46)&lt;F$39,"",IFERROR(VLOOKUP(INDEX(Pointage!$1:$1048576,MATCH($B$3,Pointage!$A:$A,0),MATCH(DATE($B$1,MONTH($AO46),DAY(F$39)),Pointage!$1:$1,0)),MAL_AT_CONGES_RTT!$A:$H,8,FALSE),""))</f>
        <v/>
      </c>
      <c r="G46" s="41" t="str">
        <f>IF(DAY($AP46)&lt;G$39,"",IFERROR(VLOOKUP(INDEX(Pointage!$1:$1048576,MATCH($B$3,Pointage!$A:$A,0),MATCH(DATE($B$1,MONTH($AO46),DAY(G$39)),Pointage!$1:$1,0)),MAL_AT_CONGES_RTT!$A:$H,8,FALSE),""))</f>
        <v/>
      </c>
      <c r="H46" s="41" t="str">
        <f>IF(DAY($AP46)&lt;H$39,"",IFERROR(VLOOKUP(INDEX(Pointage!$1:$1048576,MATCH($B$3,Pointage!$A:$A,0),MATCH(DATE($B$1,MONTH($AO46),DAY(H$39)),Pointage!$1:$1,0)),MAL_AT_CONGES_RTT!$A:$H,8,FALSE),""))</f>
        <v/>
      </c>
      <c r="I46" s="41" t="str">
        <f>IF(DAY($AP46)&lt;I$39,"",IFERROR(VLOOKUP(INDEX(Pointage!$1:$1048576,MATCH($B$3,Pointage!$A:$A,0),MATCH(DATE($B$1,MONTH($AO46),DAY(I$39)),Pointage!$1:$1,0)),MAL_AT_CONGES_RTT!$A:$H,8,FALSE),""))</f>
        <v/>
      </c>
      <c r="J46" s="41" t="str">
        <f>IF(DAY($AP46)&lt;J$39,"",IFERROR(VLOOKUP(INDEX(Pointage!$1:$1048576,MATCH($B$3,Pointage!$A:$A,0),MATCH(DATE($B$1,MONTH($AO46),DAY(J$39)),Pointage!$1:$1,0)),MAL_AT_CONGES_RTT!$A:$H,8,FALSE),""))</f>
        <v/>
      </c>
      <c r="K46" s="41" t="str">
        <f>IF(DAY($AP46)&lt;K$39,"",IFERROR(VLOOKUP(INDEX(Pointage!$1:$1048576,MATCH($B$3,Pointage!$A:$A,0),MATCH(DATE($B$1,MONTH($AO46),DAY(K$39)),Pointage!$1:$1,0)),MAL_AT_CONGES_RTT!$A:$H,8,FALSE),""))</f>
        <v/>
      </c>
      <c r="L46" s="41" t="str">
        <f>IF(DAY($AP46)&lt;L$39,"",IFERROR(VLOOKUP(INDEX(Pointage!$1:$1048576,MATCH($B$3,Pointage!$A:$A,0),MATCH(DATE($B$1,MONTH($AO46),DAY(L$39)),Pointage!$1:$1,0)),MAL_AT_CONGES_RTT!$A:$H,8,FALSE),""))</f>
        <v/>
      </c>
      <c r="M46" s="41" t="str">
        <f>IF(DAY($AP46)&lt;M$39,"",IFERROR(VLOOKUP(INDEX(Pointage!$1:$1048576,MATCH($B$3,Pointage!$A:$A,0),MATCH(DATE($B$1,MONTH($AO46),DAY(M$39)),Pointage!$1:$1,0)),MAL_AT_CONGES_RTT!$A:$H,8,FALSE),""))</f>
        <v/>
      </c>
      <c r="N46" s="41" t="str">
        <f>IF(DAY($AP46)&lt;N$39,"",IFERROR(VLOOKUP(INDEX(Pointage!$1:$1048576,MATCH($B$3,Pointage!$A:$A,0),MATCH(DATE($B$1,MONTH($AO46),DAY(N$39)),Pointage!$1:$1,0)),MAL_AT_CONGES_RTT!$A:$H,8,FALSE),""))</f>
        <v/>
      </c>
      <c r="O46" s="41" t="str">
        <f>IF(DAY($AP46)&lt;O$39,"",IFERROR(VLOOKUP(INDEX(Pointage!$1:$1048576,MATCH($B$3,Pointage!$A:$A,0),MATCH(DATE($B$1,MONTH($AO46),DAY(O$39)),Pointage!$1:$1,0)),MAL_AT_CONGES_RTT!$A:$H,8,FALSE),""))</f>
        <v/>
      </c>
      <c r="P46" s="41" t="str">
        <f>IF(DAY($AP46)&lt;P$39,"",IFERROR(VLOOKUP(INDEX(Pointage!$1:$1048576,MATCH($B$3,Pointage!$A:$A,0),MATCH(DATE($B$1,MONTH($AO46),DAY(P$39)),Pointage!$1:$1,0)),MAL_AT_CONGES_RTT!$A:$H,8,FALSE),""))</f>
        <v/>
      </c>
      <c r="Q46" s="41" t="str">
        <f>IF(DAY($AP46)&lt;Q$39,"",IFERROR(VLOOKUP(INDEX(Pointage!$1:$1048576,MATCH($B$3,Pointage!$A:$A,0),MATCH(DATE($B$1,MONTH($AO46),DAY(Q$39)),Pointage!$1:$1,0)),MAL_AT_CONGES_RTT!$A:$H,8,FALSE),""))</f>
        <v/>
      </c>
      <c r="R46" s="41" t="str">
        <f>IF(DAY($AP46)&lt;R$39,"",IFERROR(VLOOKUP(INDEX(Pointage!$1:$1048576,MATCH($B$3,Pointage!$A:$A,0),MATCH(DATE($B$1,MONTH($AO46),DAY(R$39)),Pointage!$1:$1,0)),MAL_AT_CONGES_RTT!$A:$H,8,FALSE),""))</f>
        <v/>
      </c>
      <c r="S46" s="41" t="str">
        <f>IF(DAY($AP46)&lt;S$39,"",IFERROR(VLOOKUP(INDEX(Pointage!$1:$1048576,MATCH($B$3,Pointage!$A:$A,0),MATCH(DATE($B$1,MONTH($AO46),DAY(S$39)),Pointage!$1:$1,0)),MAL_AT_CONGES_RTT!$A:$H,8,FALSE),""))</f>
        <v/>
      </c>
      <c r="T46" s="41" t="str">
        <f>IF(DAY($AP46)&lt;T$39,"",IFERROR(VLOOKUP(INDEX(Pointage!$1:$1048576,MATCH($B$3,Pointage!$A:$A,0),MATCH(DATE($B$1,MONTH($AO46),DAY(T$39)),Pointage!$1:$1,0)),MAL_AT_CONGES_RTT!$A:$H,8,FALSE),""))</f>
        <v/>
      </c>
      <c r="U46" s="41" t="str">
        <f>IF(DAY($AP46)&lt;U$39,"",IFERROR(VLOOKUP(INDEX(Pointage!$1:$1048576,MATCH($B$3,Pointage!$A:$A,0),MATCH(DATE($B$1,MONTH($AO46),DAY(U$39)),Pointage!$1:$1,0)),MAL_AT_CONGES_RTT!$A:$H,8,FALSE),""))</f>
        <v/>
      </c>
      <c r="V46" s="41" t="str">
        <f>IF(DAY($AP46)&lt;V$39,"",IFERROR(VLOOKUP(INDEX(Pointage!$1:$1048576,MATCH($B$3,Pointage!$A:$A,0),MATCH(DATE($B$1,MONTH($AO46),DAY(V$39)),Pointage!$1:$1,0)),MAL_AT_CONGES_RTT!$A:$H,8,FALSE),""))</f>
        <v/>
      </c>
      <c r="W46" s="41" t="str">
        <f>IF(DAY($AP46)&lt;W$39,"",IFERROR(VLOOKUP(INDEX(Pointage!$1:$1048576,MATCH($B$3,Pointage!$A:$A,0),MATCH(DATE($B$1,MONTH($AO46),DAY(W$39)),Pointage!$1:$1,0)),MAL_AT_CONGES_RTT!$A:$H,8,FALSE),""))</f>
        <v/>
      </c>
      <c r="X46" s="41" t="str">
        <f>IF(DAY($AP46)&lt;X$39,"",IFERROR(VLOOKUP(INDEX(Pointage!$1:$1048576,MATCH($B$3,Pointage!$A:$A,0),MATCH(DATE($B$1,MONTH($AO46),DAY(X$39)),Pointage!$1:$1,0)),MAL_AT_CONGES_RTT!$A:$H,8,FALSE),""))</f>
        <v/>
      </c>
      <c r="Y46" s="41" t="str">
        <f>IF(DAY($AP46)&lt;Y$39,"",IFERROR(VLOOKUP(INDEX(Pointage!$1:$1048576,MATCH($B$3,Pointage!$A:$A,0),MATCH(DATE($B$1,MONTH($AO46),DAY(Y$39)),Pointage!$1:$1,0)),MAL_AT_CONGES_RTT!$A:$H,8,FALSE),""))</f>
        <v/>
      </c>
      <c r="Z46" s="41" t="str">
        <f>IF(DAY($AP46)&lt;Z$39,"",IFERROR(VLOOKUP(INDEX(Pointage!$1:$1048576,MATCH($B$3,Pointage!$A:$A,0),MATCH(DATE($B$1,MONTH($AO46),DAY(Z$39)),Pointage!$1:$1,0)),MAL_AT_CONGES_RTT!$A:$H,8,FALSE),""))</f>
        <v/>
      </c>
      <c r="AA46" s="41" t="str">
        <f>IF(DAY($AP46)&lt;AA$39,"",IFERROR(VLOOKUP(INDEX(Pointage!$1:$1048576,MATCH($B$3,Pointage!$A:$A,0),MATCH(DATE($B$1,MONTH($AO46),DAY(AA$39)),Pointage!$1:$1,0)),MAL_AT_CONGES_RTT!$A:$H,8,FALSE),""))</f>
        <v/>
      </c>
      <c r="AB46" s="41" t="str">
        <f>IF(DAY($AP46)&lt;AB$39,"",IFERROR(VLOOKUP(INDEX(Pointage!$1:$1048576,MATCH($B$3,Pointage!$A:$A,0),MATCH(DATE($B$1,MONTH($AO46),DAY(AB$39)),Pointage!$1:$1,0)),MAL_AT_CONGES_RTT!$A:$H,8,FALSE),""))</f>
        <v/>
      </c>
      <c r="AC46" s="41" t="str">
        <f>IF(DAY($AP46)&lt;AC$39,"",IFERROR(VLOOKUP(INDEX(Pointage!$1:$1048576,MATCH($B$3,Pointage!$A:$A,0),MATCH(DATE($B$1,MONTH($AO46),DAY(AC$39)),Pointage!$1:$1,0)),MAL_AT_CONGES_RTT!$A:$H,8,FALSE),""))</f>
        <v/>
      </c>
      <c r="AD46" s="41" t="str">
        <f>IF(DAY($AP46)&lt;AD$39,"",IFERROR(VLOOKUP(INDEX(Pointage!$1:$1048576,MATCH($B$3,Pointage!$A:$A,0),MATCH(DATE($B$1,MONTH($AO46),DAY(AD$39)),Pointage!$1:$1,0)),MAL_AT_CONGES_RTT!$A:$H,8,FALSE),""))</f>
        <v/>
      </c>
      <c r="AE46" s="41" t="str">
        <f>IF(DAY($AP46)&lt;AE$39,"",IFERROR(VLOOKUP(INDEX(Pointage!$1:$1048576,MATCH($B$3,Pointage!$A:$A,0),MATCH(DATE($B$1,MONTH($AO46),DAY(AE$39)),Pointage!$1:$1,0)),MAL_AT_CONGES_RTT!$A:$H,8,FALSE),""))</f>
        <v/>
      </c>
      <c r="AF46" s="41" t="str">
        <f>IF(DAY($AP46)&lt;AF$39,"",IFERROR(VLOOKUP(INDEX(Pointage!$1:$1048576,MATCH($B$3,Pointage!$A:$A,0),MATCH(DATE($B$1,MONTH($AO46),DAY(AF$39)),Pointage!$1:$1,0)),MAL_AT_CONGES_RTT!$A:$H,8,FALSE),""))</f>
        <v/>
      </c>
      <c r="AG46" s="41" t="str">
        <f>IF(DAY($AP46)&lt;AG$39,"",IFERROR(VLOOKUP(INDEX(Pointage!$1:$1048576,MATCH($B$3,Pointage!$A:$A,0),MATCH(DATE($B$1,MONTH($AO46),DAY(AG$39)),Pointage!$1:$1,0)),MAL_AT_CONGES_RTT!$A:$H,8,FALSE),""))</f>
        <v/>
      </c>
      <c r="AH46" s="207">
        <f t="shared" si="20"/>
        <v>1.25</v>
      </c>
      <c r="AI46" s="208">
        <f t="shared" si="21"/>
        <v>0</v>
      </c>
      <c r="AJ46" s="208">
        <f t="shared" si="22"/>
        <v>0</v>
      </c>
      <c r="AK46" s="208">
        <f t="shared" si="23"/>
        <v>0</v>
      </c>
      <c r="AL46" s="208">
        <f t="shared" si="24"/>
        <v>0</v>
      </c>
      <c r="AM46" s="207">
        <f t="shared" si="25"/>
        <v>2.0833333333333335</v>
      </c>
      <c r="AN46" s="207">
        <f t="shared" si="25"/>
        <v>2.0833333333333335</v>
      </c>
      <c r="AO46" s="209">
        <f>DATE($B$1,7,1)</f>
        <v>44013</v>
      </c>
      <c r="AP46" s="251">
        <f t="shared" si="26"/>
        <v>44043</v>
      </c>
      <c r="AU46" s="442" t="s">
        <v>194</v>
      </c>
      <c r="AV46" s="442"/>
      <c r="AW46" s="442"/>
    </row>
    <row r="47" spans="1:74" ht="20" customHeight="1">
      <c r="A47" s="207">
        <f>IF($B$5="oui",1,SUMPRODUCT(([1]CONTRACTUEL!$A$2:$A$21=$B$3)*([1]CONTRACTUEL!$C$2:$C$21&lt;=AO47)*([1]CONTRACTUEL!$D$2:$D$21&gt;=EOMONTH(AO47,0))*([1]CONTRACTUEL!$E$2:$E$21)))</f>
        <v>1</v>
      </c>
      <c r="B47" s="207">
        <f>IF($B$6="oui",1,SUMPRODUCT(('[1]TA&lt;100%'!$A$2:$A$21=$B$3)*('[1]TA&lt;100%'!$C$2:$C$21&lt;=AO47)*('[1]TA&lt;100%'!$D$2:$D$21&gt;=EOMONTH(AO47,0))*('[1]TA&lt;100%'!$E$2:$E$21)))</f>
        <v>1</v>
      </c>
      <c r="C47" s="41" t="str">
        <f>IF(DAY($AP47)&lt;C$39,"",IFERROR(VLOOKUP(INDEX(Pointage!$1:$1048576,MATCH($B$3,Pointage!$A:$A,0),MATCH(DATE($B$1,MONTH($AO47),DAY(C$39)),Pointage!$1:$1,0)),MAL_AT_CONGES_RTT!$A:$H,8,FALSE),""))</f>
        <v/>
      </c>
      <c r="D47" s="41" t="str">
        <f>IF(DAY($AP47)&lt;D$39,"",IFERROR(VLOOKUP(INDEX(Pointage!$1:$1048576,MATCH($B$3,Pointage!$A:$A,0),MATCH(DATE($B$1,MONTH($AO47),DAY(D$39)),Pointage!$1:$1,0)),MAL_AT_CONGES_RTT!$A:$H,8,FALSE),""))</f>
        <v/>
      </c>
      <c r="E47" s="41" t="str">
        <f>IF(DAY($AP47)&lt;E$39,"",IFERROR(VLOOKUP(INDEX(Pointage!$1:$1048576,MATCH($B$3,Pointage!$A:$A,0),MATCH(DATE($B$1,MONTH($AO47),DAY(E$39)),Pointage!$1:$1,0)),MAL_AT_CONGES_RTT!$A:$H,8,FALSE),""))</f>
        <v/>
      </c>
      <c r="F47" s="41" t="str">
        <f>IF(DAY($AP47)&lt;F$39,"",IFERROR(VLOOKUP(INDEX(Pointage!$1:$1048576,MATCH($B$3,Pointage!$A:$A,0),MATCH(DATE($B$1,MONTH($AO47),DAY(F$39)),Pointage!$1:$1,0)),MAL_AT_CONGES_RTT!$A:$H,8,FALSE),""))</f>
        <v/>
      </c>
      <c r="G47" s="41" t="str">
        <f>IF(DAY($AP47)&lt;G$39,"",IFERROR(VLOOKUP(INDEX(Pointage!$1:$1048576,MATCH($B$3,Pointage!$A:$A,0),MATCH(DATE($B$1,MONTH($AO47),DAY(G$39)),Pointage!$1:$1,0)),MAL_AT_CONGES_RTT!$A:$H,8,FALSE),""))</f>
        <v/>
      </c>
      <c r="H47" s="41" t="str">
        <f>IF(DAY($AP47)&lt;H$39,"",IFERROR(VLOOKUP(INDEX(Pointage!$1:$1048576,MATCH($B$3,Pointage!$A:$A,0),MATCH(DATE($B$1,MONTH($AO47),DAY(H$39)),Pointage!$1:$1,0)),MAL_AT_CONGES_RTT!$A:$H,8,FALSE),""))</f>
        <v/>
      </c>
      <c r="I47" s="41" t="str">
        <f>IF(DAY($AP47)&lt;I$39,"",IFERROR(VLOOKUP(INDEX(Pointage!$1:$1048576,MATCH($B$3,Pointage!$A:$A,0),MATCH(DATE($B$1,MONTH($AO47),DAY(I$39)),Pointage!$1:$1,0)),MAL_AT_CONGES_RTT!$A:$H,8,FALSE),""))</f>
        <v/>
      </c>
      <c r="J47" s="41" t="str">
        <f>IF(DAY($AP47)&lt;J$39,"",IFERROR(VLOOKUP(INDEX(Pointage!$1:$1048576,MATCH($B$3,Pointage!$A:$A,0),MATCH(DATE($B$1,MONTH($AO47),DAY(J$39)),Pointage!$1:$1,0)),MAL_AT_CONGES_RTT!$A:$H,8,FALSE),""))</f>
        <v/>
      </c>
      <c r="K47" s="41" t="str">
        <f>IF(DAY($AP47)&lt;K$39,"",IFERROR(VLOOKUP(INDEX(Pointage!$1:$1048576,MATCH($B$3,Pointage!$A:$A,0),MATCH(DATE($B$1,MONTH($AO47),DAY(K$39)),Pointage!$1:$1,0)),MAL_AT_CONGES_RTT!$A:$H,8,FALSE),""))</f>
        <v/>
      </c>
      <c r="L47" s="41" t="str">
        <f>IF(DAY($AP47)&lt;L$39,"",IFERROR(VLOOKUP(INDEX(Pointage!$1:$1048576,MATCH($B$3,Pointage!$A:$A,0),MATCH(DATE($B$1,MONTH($AO47),DAY(L$39)),Pointage!$1:$1,0)),MAL_AT_CONGES_RTT!$A:$H,8,FALSE),""))</f>
        <v/>
      </c>
      <c r="M47" s="41" t="str">
        <f>IF(DAY($AP47)&lt;M$39,"",IFERROR(VLOOKUP(INDEX(Pointage!$1:$1048576,MATCH($B$3,Pointage!$A:$A,0),MATCH(DATE($B$1,MONTH($AO47),DAY(M$39)),Pointage!$1:$1,0)),MAL_AT_CONGES_RTT!$A:$H,8,FALSE),""))</f>
        <v/>
      </c>
      <c r="N47" s="41" t="str">
        <f>IF(DAY($AP47)&lt;N$39,"",IFERROR(VLOOKUP(INDEX(Pointage!$1:$1048576,MATCH($B$3,Pointage!$A:$A,0),MATCH(DATE($B$1,MONTH($AO47),DAY(N$39)),Pointage!$1:$1,0)),MAL_AT_CONGES_RTT!$A:$H,8,FALSE),""))</f>
        <v/>
      </c>
      <c r="O47" s="41" t="str">
        <f>IF(DAY($AP47)&lt;O$39,"",IFERROR(VLOOKUP(INDEX(Pointage!$1:$1048576,MATCH($B$3,Pointage!$A:$A,0),MATCH(DATE($B$1,MONTH($AO47),DAY(O$39)),Pointage!$1:$1,0)),MAL_AT_CONGES_RTT!$A:$H,8,FALSE),""))</f>
        <v/>
      </c>
      <c r="P47" s="41" t="str">
        <f>IF(DAY($AP47)&lt;P$39,"",IFERROR(VLOOKUP(INDEX(Pointage!$1:$1048576,MATCH($B$3,Pointage!$A:$A,0),MATCH(DATE($B$1,MONTH($AO47),DAY(P$39)),Pointage!$1:$1,0)),MAL_AT_CONGES_RTT!$A:$H,8,FALSE),""))</f>
        <v/>
      </c>
      <c r="Q47" s="41" t="str">
        <f>IF(DAY($AP47)&lt;Q$39,"",IFERROR(VLOOKUP(INDEX(Pointage!$1:$1048576,MATCH($B$3,Pointage!$A:$A,0),MATCH(DATE($B$1,MONTH($AO47),DAY(Q$39)),Pointage!$1:$1,0)),MAL_AT_CONGES_RTT!$A:$H,8,FALSE),""))</f>
        <v/>
      </c>
      <c r="R47" s="41" t="str">
        <f>IF(DAY($AP47)&lt;R$39,"",IFERROR(VLOOKUP(INDEX(Pointage!$1:$1048576,MATCH($B$3,Pointage!$A:$A,0),MATCH(DATE($B$1,MONTH($AO47),DAY(R$39)),Pointage!$1:$1,0)),MAL_AT_CONGES_RTT!$A:$H,8,FALSE),""))</f>
        <v/>
      </c>
      <c r="S47" s="41" t="str">
        <f>IF(DAY($AP47)&lt;S$39,"",IFERROR(VLOOKUP(INDEX(Pointage!$1:$1048576,MATCH($B$3,Pointage!$A:$A,0),MATCH(DATE($B$1,MONTH($AO47),DAY(S$39)),Pointage!$1:$1,0)),MAL_AT_CONGES_RTT!$A:$H,8,FALSE),""))</f>
        <v/>
      </c>
      <c r="T47" s="41" t="str">
        <f>IF(DAY($AP47)&lt;T$39,"",IFERROR(VLOOKUP(INDEX(Pointage!$1:$1048576,MATCH($B$3,Pointage!$A:$A,0),MATCH(DATE($B$1,MONTH($AO47),DAY(T$39)),Pointage!$1:$1,0)),MAL_AT_CONGES_RTT!$A:$H,8,FALSE),""))</f>
        <v/>
      </c>
      <c r="U47" s="41" t="str">
        <f>IF(DAY($AP47)&lt;U$39,"",IFERROR(VLOOKUP(INDEX(Pointage!$1:$1048576,MATCH($B$3,Pointage!$A:$A,0),MATCH(DATE($B$1,MONTH($AO47),DAY(U$39)),Pointage!$1:$1,0)),MAL_AT_CONGES_RTT!$A:$H,8,FALSE),""))</f>
        <v/>
      </c>
      <c r="V47" s="41" t="str">
        <f>IF(DAY($AP47)&lt;V$39,"",IFERROR(VLOOKUP(INDEX(Pointage!$1:$1048576,MATCH($B$3,Pointage!$A:$A,0),MATCH(DATE($B$1,MONTH($AO47),DAY(V$39)),Pointage!$1:$1,0)),MAL_AT_CONGES_RTT!$A:$H,8,FALSE),""))</f>
        <v/>
      </c>
      <c r="W47" s="41" t="str">
        <f>IF(DAY($AP47)&lt;W$39,"",IFERROR(VLOOKUP(INDEX(Pointage!$1:$1048576,MATCH($B$3,Pointage!$A:$A,0),MATCH(DATE($B$1,MONTH($AO47),DAY(W$39)),Pointage!$1:$1,0)),MAL_AT_CONGES_RTT!$A:$H,8,FALSE),""))</f>
        <v/>
      </c>
      <c r="X47" s="41" t="str">
        <f>IF(DAY($AP47)&lt;X$39,"",IFERROR(VLOOKUP(INDEX(Pointage!$1:$1048576,MATCH($B$3,Pointage!$A:$A,0),MATCH(DATE($B$1,MONTH($AO47),DAY(X$39)),Pointage!$1:$1,0)),MAL_AT_CONGES_RTT!$A:$H,8,FALSE),""))</f>
        <v/>
      </c>
      <c r="Y47" s="41" t="str">
        <f>IF(DAY($AP47)&lt;Y$39,"",IFERROR(VLOOKUP(INDEX(Pointage!$1:$1048576,MATCH($B$3,Pointage!$A:$A,0),MATCH(DATE($B$1,MONTH($AO47),DAY(Y$39)),Pointage!$1:$1,0)),MAL_AT_CONGES_RTT!$A:$H,8,FALSE),""))</f>
        <v/>
      </c>
      <c r="Z47" s="41" t="str">
        <f>IF(DAY($AP47)&lt;Z$39,"",IFERROR(VLOOKUP(INDEX(Pointage!$1:$1048576,MATCH($B$3,Pointage!$A:$A,0),MATCH(DATE($B$1,MONTH($AO47),DAY(Z$39)),Pointage!$1:$1,0)),MAL_AT_CONGES_RTT!$A:$H,8,FALSE),""))</f>
        <v/>
      </c>
      <c r="AA47" s="41" t="str">
        <f>IF(DAY($AP47)&lt;AA$39,"",IFERROR(VLOOKUP(INDEX(Pointage!$1:$1048576,MATCH($B$3,Pointage!$A:$A,0),MATCH(DATE($B$1,MONTH($AO47),DAY(AA$39)),Pointage!$1:$1,0)),MAL_AT_CONGES_RTT!$A:$H,8,FALSE),""))</f>
        <v/>
      </c>
      <c r="AB47" s="41" t="str">
        <f>IF(DAY($AP47)&lt;AB$39,"",IFERROR(VLOOKUP(INDEX(Pointage!$1:$1048576,MATCH($B$3,Pointage!$A:$A,0),MATCH(DATE($B$1,MONTH($AO47),DAY(AB$39)),Pointage!$1:$1,0)),MAL_AT_CONGES_RTT!$A:$H,8,FALSE),""))</f>
        <v/>
      </c>
      <c r="AC47" s="41" t="str">
        <f>IF(DAY($AP47)&lt;AC$39,"",IFERROR(VLOOKUP(INDEX(Pointage!$1:$1048576,MATCH($B$3,Pointage!$A:$A,0),MATCH(DATE($B$1,MONTH($AO47),DAY(AC$39)),Pointage!$1:$1,0)),MAL_AT_CONGES_RTT!$A:$H,8,FALSE),""))</f>
        <v/>
      </c>
      <c r="AD47" s="41" t="str">
        <f>IF(DAY($AP47)&lt;AD$39,"",IFERROR(VLOOKUP(INDEX(Pointage!$1:$1048576,MATCH($B$3,Pointage!$A:$A,0),MATCH(DATE($B$1,MONTH($AO47),DAY(AD$39)),Pointage!$1:$1,0)),MAL_AT_CONGES_RTT!$A:$H,8,FALSE),""))</f>
        <v/>
      </c>
      <c r="AE47" s="41" t="str">
        <f>IF(DAY($AP47)&lt;AE$39,"",IFERROR(VLOOKUP(INDEX(Pointage!$1:$1048576,MATCH($B$3,Pointage!$A:$A,0),MATCH(DATE($B$1,MONTH($AO47),DAY(AE$39)),Pointage!$1:$1,0)),MAL_AT_CONGES_RTT!$A:$H,8,FALSE),""))</f>
        <v/>
      </c>
      <c r="AF47" s="41" t="str">
        <f>IF(DAY($AP47)&lt;AF$39,"",IFERROR(VLOOKUP(INDEX(Pointage!$1:$1048576,MATCH($B$3,Pointage!$A:$A,0),MATCH(DATE($B$1,MONTH($AO47),DAY(AF$39)),Pointage!$1:$1,0)),MAL_AT_CONGES_RTT!$A:$H,8,FALSE),""))</f>
        <v/>
      </c>
      <c r="AG47" s="41" t="str">
        <f>IF(DAY($AP47)&lt;AG$39,"",IFERROR(VLOOKUP(INDEX(Pointage!$1:$1048576,MATCH($B$3,Pointage!$A:$A,0),MATCH(DATE($B$1,MONTH($AO47),DAY(AG$39)),Pointage!$1:$1,0)),MAL_AT_CONGES_RTT!$A:$H,8,FALSE),""))</f>
        <v/>
      </c>
      <c r="AH47" s="207">
        <f t="shared" si="20"/>
        <v>1.25</v>
      </c>
      <c r="AI47" s="208">
        <f t="shared" si="21"/>
        <v>0</v>
      </c>
      <c r="AJ47" s="208">
        <f t="shared" si="22"/>
        <v>0</v>
      </c>
      <c r="AK47" s="208">
        <f t="shared" si="23"/>
        <v>0</v>
      </c>
      <c r="AL47" s="208">
        <f t="shared" si="24"/>
        <v>0</v>
      </c>
      <c r="AM47" s="207">
        <f t="shared" si="25"/>
        <v>2.0833333333333335</v>
      </c>
      <c r="AN47" s="207">
        <f t="shared" si="25"/>
        <v>2.0833333333333335</v>
      </c>
      <c r="AO47" s="209">
        <f>DATE($B$1,8,1)</f>
        <v>44044</v>
      </c>
      <c r="AP47" s="251">
        <f t="shared" si="26"/>
        <v>44074</v>
      </c>
    </row>
    <row r="48" spans="1:74" ht="20" customHeight="1">
      <c r="A48" s="207">
        <f>IF($B$5="oui",1,SUMPRODUCT(([1]CONTRACTUEL!$A$2:$A$21=$B$3)*([1]CONTRACTUEL!$C$2:$C$21&lt;=AO48)*([1]CONTRACTUEL!$D$2:$D$21&gt;=EOMONTH(AO48,0))*([1]CONTRACTUEL!$E$2:$E$21)))</f>
        <v>1</v>
      </c>
      <c r="B48" s="207">
        <f>IF($B$6="oui",1,SUMPRODUCT(('[1]TA&lt;100%'!$A$2:$A$21=$B$3)*('[1]TA&lt;100%'!$C$2:$C$21&lt;=AO48)*('[1]TA&lt;100%'!$D$2:$D$21&gt;=EOMONTH(AO48,0))*('[1]TA&lt;100%'!$E$2:$E$21)))</f>
        <v>1</v>
      </c>
      <c r="C48" s="41" t="str">
        <f>IF(DAY($AP48)&lt;C$39,"",IFERROR(VLOOKUP(INDEX(Pointage!$1:$1048576,MATCH($B$3,Pointage!$A:$A,0),MATCH(DATE($B$1,MONTH($AO48),DAY(C$39)),Pointage!$1:$1,0)),MAL_AT_CONGES_RTT!$A:$H,8,FALSE),""))</f>
        <v/>
      </c>
      <c r="D48" s="41" t="str">
        <f>IF(DAY($AP48)&lt;D$39,"",IFERROR(VLOOKUP(INDEX(Pointage!$1:$1048576,MATCH($B$3,Pointage!$A:$A,0),MATCH(DATE($B$1,MONTH($AO48),DAY(D$39)),Pointage!$1:$1,0)),MAL_AT_CONGES_RTT!$A:$H,8,FALSE),""))</f>
        <v/>
      </c>
      <c r="E48" s="41" t="str">
        <f>IF(DAY($AP48)&lt;E$39,"",IFERROR(VLOOKUP(INDEX(Pointage!$1:$1048576,MATCH($B$3,Pointage!$A:$A,0),MATCH(DATE($B$1,MONTH($AO48),DAY(E$39)),Pointage!$1:$1,0)),MAL_AT_CONGES_RTT!$A:$H,8,FALSE),""))</f>
        <v/>
      </c>
      <c r="F48" s="41" t="str">
        <f>IF(DAY($AP48)&lt;F$39,"",IFERROR(VLOOKUP(INDEX(Pointage!$1:$1048576,MATCH($B$3,Pointage!$A:$A,0),MATCH(DATE($B$1,MONTH($AO48),DAY(F$39)),Pointage!$1:$1,0)),MAL_AT_CONGES_RTT!$A:$H,8,FALSE),""))</f>
        <v/>
      </c>
      <c r="G48" s="41" t="str">
        <f>IF(DAY($AP48)&lt;G$39,"",IFERROR(VLOOKUP(INDEX(Pointage!$1:$1048576,MATCH($B$3,Pointage!$A:$A,0),MATCH(DATE($B$1,MONTH($AO48),DAY(G$39)),Pointage!$1:$1,0)),MAL_AT_CONGES_RTT!$A:$H,8,FALSE),""))</f>
        <v/>
      </c>
      <c r="H48" s="41" t="str">
        <f>IF(DAY($AP48)&lt;H$39,"",IFERROR(VLOOKUP(INDEX(Pointage!$1:$1048576,MATCH($B$3,Pointage!$A:$A,0),MATCH(DATE($B$1,MONTH($AO48),DAY(H$39)),Pointage!$1:$1,0)),MAL_AT_CONGES_RTT!$A:$H,8,FALSE),""))</f>
        <v/>
      </c>
      <c r="I48" s="41" t="str">
        <f>IF(DAY($AP48)&lt;I$39,"",IFERROR(VLOOKUP(INDEX(Pointage!$1:$1048576,MATCH($B$3,Pointage!$A:$A,0),MATCH(DATE($B$1,MONTH($AO48),DAY(I$39)),Pointage!$1:$1,0)),MAL_AT_CONGES_RTT!$A:$H,8,FALSE),""))</f>
        <v/>
      </c>
      <c r="J48" s="41" t="str">
        <f>IF(DAY($AP48)&lt;J$39,"",IFERROR(VLOOKUP(INDEX(Pointage!$1:$1048576,MATCH($B$3,Pointage!$A:$A,0),MATCH(DATE($B$1,MONTH($AO48),DAY(J$39)),Pointage!$1:$1,0)),MAL_AT_CONGES_RTT!$A:$H,8,FALSE),""))</f>
        <v/>
      </c>
      <c r="K48" s="41" t="str">
        <f>IF(DAY($AP48)&lt;K$39,"",IFERROR(VLOOKUP(INDEX(Pointage!$1:$1048576,MATCH($B$3,Pointage!$A:$A,0),MATCH(DATE($B$1,MONTH($AO48),DAY(K$39)),Pointage!$1:$1,0)),MAL_AT_CONGES_RTT!$A:$H,8,FALSE),""))</f>
        <v/>
      </c>
      <c r="L48" s="41" t="str">
        <f>IF(DAY($AP48)&lt;L$39,"",IFERROR(VLOOKUP(INDEX(Pointage!$1:$1048576,MATCH($B$3,Pointage!$A:$A,0),MATCH(DATE($B$1,MONTH($AO48),DAY(L$39)),Pointage!$1:$1,0)),MAL_AT_CONGES_RTT!$A:$H,8,FALSE),""))</f>
        <v/>
      </c>
      <c r="M48" s="41" t="str">
        <f>IF(DAY($AP48)&lt;M$39,"",IFERROR(VLOOKUP(INDEX(Pointage!$1:$1048576,MATCH($B$3,Pointage!$A:$A,0),MATCH(DATE($B$1,MONTH($AO48),DAY(M$39)),Pointage!$1:$1,0)),MAL_AT_CONGES_RTT!$A:$H,8,FALSE),""))</f>
        <v/>
      </c>
      <c r="N48" s="41" t="str">
        <f>IF(DAY($AP48)&lt;N$39,"",IFERROR(VLOOKUP(INDEX(Pointage!$1:$1048576,MATCH($B$3,Pointage!$A:$A,0),MATCH(DATE($B$1,MONTH($AO48),DAY(N$39)),Pointage!$1:$1,0)),MAL_AT_CONGES_RTT!$A:$H,8,FALSE),""))</f>
        <v/>
      </c>
      <c r="O48" s="41" t="str">
        <f>IF(DAY($AP48)&lt;O$39,"",IFERROR(VLOOKUP(INDEX(Pointage!$1:$1048576,MATCH($B$3,Pointage!$A:$A,0),MATCH(DATE($B$1,MONTH($AO48),DAY(O$39)),Pointage!$1:$1,0)),MAL_AT_CONGES_RTT!$A:$H,8,FALSE),""))</f>
        <v/>
      </c>
      <c r="P48" s="41" t="str">
        <f>IF(DAY($AP48)&lt;P$39,"",IFERROR(VLOOKUP(INDEX(Pointage!$1:$1048576,MATCH($B$3,Pointage!$A:$A,0),MATCH(DATE($B$1,MONTH($AO48),DAY(P$39)),Pointage!$1:$1,0)),MAL_AT_CONGES_RTT!$A:$H,8,FALSE),""))</f>
        <v/>
      </c>
      <c r="Q48" s="41" t="str">
        <f>IF(DAY($AP48)&lt;Q$39,"",IFERROR(VLOOKUP(INDEX(Pointage!$1:$1048576,MATCH($B$3,Pointage!$A:$A,0),MATCH(DATE($B$1,MONTH($AO48),DAY(Q$39)),Pointage!$1:$1,0)),MAL_AT_CONGES_RTT!$A:$H,8,FALSE),""))</f>
        <v/>
      </c>
      <c r="R48" s="41" t="str">
        <f>IF(DAY($AP48)&lt;R$39,"",IFERROR(VLOOKUP(INDEX(Pointage!$1:$1048576,MATCH($B$3,Pointage!$A:$A,0),MATCH(DATE($B$1,MONTH($AO48),DAY(R$39)),Pointage!$1:$1,0)),MAL_AT_CONGES_RTT!$A:$H,8,FALSE),""))</f>
        <v/>
      </c>
      <c r="S48" s="41" t="str">
        <f>IF(DAY($AP48)&lt;S$39,"",IFERROR(VLOOKUP(INDEX(Pointage!$1:$1048576,MATCH($B$3,Pointage!$A:$A,0),MATCH(DATE($B$1,MONTH($AO48),DAY(S$39)),Pointage!$1:$1,0)),MAL_AT_CONGES_RTT!$A:$H,8,FALSE),""))</f>
        <v/>
      </c>
      <c r="T48" s="41" t="str">
        <f>IF(DAY($AP48)&lt;T$39,"",IFERROR(VLOOKUP(INDEX(Pointage!$1:$1048576,MATCH($B$3,Pointage!$A:$A,0),MATCH(DATE($B$1,MONTH($AO48),DAY(T$39)),Pointage!$1:$1,0)),MAL_AT_CONGES_RTT!$A:$H,8,FALSE),""))</f>
        <v/>
      </c>
      <c r="U48" s="41" t="str">
        <f>IF(DAY($AP48)&lt;U$39,"",IFERROR(VLOOKUP(INDEX(Pointage!$1:$1048576,MATCH($B$3,Pointage!$A:$A,0),MATCH(DATE($B$1,MONTH($AO48),DAY(U$39)),Pointage!$1:$1,0)),MAL_AT_CONGES_RTT!$A:$H,8,FALSE),""))</f>
        <v/>
      </c>
      <c r="V48" s="41" t="str">
        <f>IF(DAY($AP48)&lt;V$39,"",IFERROR(VLOOKUP(INDEX(Pointage!$1:$1048576,MATCH($B$3,Pointage!$A:$A,0),MATCH(DATE($B$1,MONTH($AO48),DAY(V$39)),Pointage!$1:$1,0)),MAL_AT_CONGES_RTT!$A:$H,8,FALSE),""))</f>
        <v/>
      </c>
      <c r="W48" s="41" t="str">
        <f>IF(DAY($AP48)&lt;W$39,"",IFERROR(VLOOKUP(INDEX(Pointage!$1:$1048576,MATCH($B$3,Pointage!$A:$A,0),MATCH(DATE($B$1,MONTH($AO48),DAY(W$39)),Pointage!$1:$1,0)),MAL_AT_CONGES_RTT!$A:$H,8,FALSE),""))</f>
        <v/>
      </c>
      <c r="X48" s="41" t="str">
        <f>IF(DAY($AP48)&lt;X$39,"",IFERROR(VLOOKUP(INDEX(Pointage!$1:$1048576,MATCH($B$3,Pointage!$A:$A,0),MATCH(DATE($B$1,MONTH($AO48),DAY(X$39)),Pointage!$1:$1,0)),MAL_AT_CONGES_RTT!$A:$H,8,FALSE),""))</f>
        <v/>
      </c>
      <c r="Y48" s="41" t="str">
        <f>IF(DAY($AP48)&lt;Y$39,"",IFERROR(VLOOKUP(INDEX(Pointage!$1:$1048576,MATCH($B$3,Pointage!$A:$A,0),MATCH(DATE($B$1,MONTH($AO48),DAY(Y$39)),Pointage!$1:$1,0)),MAL_AT_CONGES_RTT!$A:$H,8,FALSE),""))</f>
        <v/>
      </c>
      <c r="Z48" s="41" t="str">
        <f>IF(DAY($AP48)&lt;Z$39,"",IFERROR(VLOOKUP(INDEX(Pointage!$1:$1048576,MATCH($B$3,Pointage!$A:$A,0),MATCH(DATE($B$1,MONTH($AO48),DAY(Z$39)),Pointage!$1:$1,0)),MAL_AT_CONGES_RTT!$A:$H,8,FALSE),""))</f>
        <v/>
      </c>
      <c r="AA48" s="41" t="str">
        <f>IF(DAY($AP48)&lt;AA$39,"",IFERROR(VLOOKUP(INDEX(Pointage!$1:$1048576,MATCH($B$3,Pointage!$A:$A,0),MATCH(DATE($B$1,MONTH($AO48),DAY(AA$39)),Pointage!$1:$1,0)),MAL_AT_CONGES_RTT!$A:$H,8,FALSE),""))</f>
        <v/>
      </c>
      <c r="AB48" s="41" t="str">
        <f>IF(DAY($AP48)&lt;AB$39,"",IFERROR(VLOOKUP(INDEX(Pointage!$1:$1048576,MATCH($B$3,Pointage!$A:$A,0),MATCH(DATE($B$1,MONTH($AO48),DAY(AB$39)),Pointage!$1:$1,0)),MAL_AT_CONGES_RTT!$A:$H,8,FALSE),""))</f>
        <v/>
      </c>
      <c r="AC48" s="41" t="str">
        <f>IF(DAY($AP48)&lt;AC$39,"",IFERROR(VLOOKUP(INDEX(Pointage!$1:$1048576,MATCH($B$3,Pointage!$A:$A,0),MATCH(DATE($B$1,MONTH($AO48),DAY(AC$39)),Pointage!$1:$1,0)),MAL_AT_CONGES_RTT!$A:$H,8,FALSE),""))</f>
        <v/>
      </c>
      <c r="AD48" s="41" t="str">
        <f>IF(DAY($AP48)&lt;AD$39,"",IFERROR(VLOOKUP(INDEX(Pointage!$1:$1048576,MATCH($B$3,Pointage!$A:$A,0),MATCH(DATE($B$1,MONTH($AO48),DAY(AD$39)),Pointage!$1:$1,0)),MAL_AT_CONGES_RTT!$A:$H,8,FALSE),""))</f>
        <v/>
      </c>
      <c r="AE48" s="41" t="str">
        <f>IF(DAY($AP48)&lt;AE$39,"",IFERROR(VLOOKUP(INDEX(Pointage!$1:$1048576,MATCH($B$3,Pointage!$A:$A,0),MATCH(DATE($B$1,MONTH($AO48),DAY(AE$39)),Pointage!$1:$1,0)),MAL_AT_CONGES_RTT!$A:$H,8,FALSE),""))</f>
        <v/>
      </c>
      <c r="AF48" s="41" t="str">
        <f>IF(DAY($AP48)&lt;AF$39,"",IFERROR(VLOOKUP(INDEX(Pointage!$1:$1048576,MATCH($B$3,Pointage!$A:$A,0),MATCH(DATE($B$1,MONTH($AO48),DAY(AF$39)),Pointage!$1:$1,0)),MAL_AT_CONGES_RTT!$A:$H,8,FALSE),""))</f>
        <v/>
      </c>
      <c r="AG48" s="41" t="str">
        <f>IF(DAY($AP48)&lt;AG$39,"",IFERROR(VLOOKUP(INDEX(Pointage!$1:$1048576,MATCH($B$3,Pointage!$A:$A,0),MATCH(DATE($B$1,MONTH($AO48),DAY(AG$39)),Pointage!$1:$1,0)),MAL_AT_CONGES_RTT!$A:$H,8,FALSE),""))</f>
        <v/>
      </c>
      <c r="AH48" s="207">
        <f t="shared" si="20"/>
        <v>1.25</v>
      </c>
      <c r="AI48" s="208">
        <f t="shared" si="21"/>
        <v>0</v>
      </c>
      <c r="AJ48" s="208">
        <f t="shared" si="22"/>
        <v>0</v>
      </c>
      <c r="AK48" s="208">
        <f t="shared" si="23"/>
        <v>0</v>
      </c>
      <c r="AL48" s="208">
        <f t="shared" si="24"/>
        <v>0</v>
      </c>
      <c r="AM48" s="207">
        <f t="shared" si="25"/>
        <v>2.0833333333333335</v>
      </c>
      <c r="AN48" s="207">
        <f t="shared" si="25"/>
        <v>2.0833333333333335</v>
      </c>
      <c r="AO48" s="209">
        <f>DATE($B$1,9,1)</f>
        <v>44075</v>
      </c>
      <c r="AP48" s="251">
        <f t="shared" si="26"/>
        <v>44104</v>
      </c>
    </row>
    <row r="49" spans="1:63" ht="20" customHeight="1">
      <c r="A49" s="207">
        <f>IF($B$5="oui",1,SUMPRODUCT(([1]CONTRACTUEL!$A$2:$A$21=$B$3)*([1]CONTRACTUEL!$C$2:$C$21&lt;=AO49)*([1]CONTRACTUEL!$D$2:$D$21&gt;=EOMONTH(AO49,0))*([1]CONTRACTUEL!$E$2:$E$21)))</f>
        <v>1</v>
      </c>
      <c r="B49" s="207">
        <f>IF($B$6="oui",1,SUMPRODUCT(('[1]TA&lt;100%'!$A$2:$A$21=$B$3)*('[1]TA&lt;100%'!$C$2:$C$21&lt;=AO49)*('[1]TA&lt;100%'!$D$2:$D$21&gt;=EOMONTH(AO49,0))*('[1]TA&lt;100%'!$E$2:$E$21)))</f>
        <v>1</v>
      </c>
      <c r="C49" s="41" t="str">
        <f>IF(DAY($AP49)&lt;C$39,"",IFERROR(VLOOKUP(INDEX(Pointage!$1:$1048576,MATCH($B$3,Pointage!$A:$A,0),MATCH(DATE($B$1,MONTH($AO49),DAY(C$39)),Pointage!$1:$1,0)),MAL_AT_CONGES_RTT!$A:$H,8,FALSE),""))</f>
        <v/>
      </c>
      <c r="D49" s="41" t="str">
        <f>IF(DAY($AP49)&lt;D$39,"",IFERROR(VLOOKUP(INDEX(Pointage!$1:$1048576,MATCH($B$3,Pointage!$A:$A,0),MATCH(DATE($B$1,MONTH($AO49),DAY(D$39)),Pointage!$1:$1,0)),MAL_AT_CONGES_RTT!$A:$H,8,FALSE),""))</f>
        <v/>
      </c>
      <c r="E49" s="41" t="str">
        <f>IF(DAY($AP49)&lt;E$39,"",IFERROR(VLOOKUP(INDEX(Pointage!$1:$1048576,MATCH($B$3,Pointage!$A:$A,0),MATCH(DATE($B$1,MONTH($AO49),DAY(E$39)),Pointage!$1:$1,0)),MAL_AT_CONGES_RTT!$A:$H,8,FALSE),""))</f>
        <v/>
      </c>
      <c r="F49" s="41" t="str">
        <f>IF(DAY($AP49)&lt;F$39,"",IFERROR(VLOOKUP(INDEX(Pointage!$1:$1048576,MATCH($B$3,Pointage!$A:$A,0),MATCH(DATE($B$1,MONTH($AO49),DAY(F$39)),Pointage!$1:$1,0)),MAL_AT_CONGES_RTT!$A:$H,8,FALSE),""))</f>
        <v/>
      </c>
      <c r="G49" s="41" t="str">
        <f>IF(DAY($AP49)&lt;G$39,"",IFERROR(VLOOKUP(INDEX(Pointage!$1:$1048576,MATCH($B$3,Pointage!$A:$A,0),MATCH(DATE($B$1,MONTH($AO49),DAY(G$39)),Pointage!$1:$1,0)),MAL_AT_CONGES_RTT!$A:$H,8,FALSE),""))</f>
        <v/>
      </c>
      <c r="H49" s="41" t="str">
        <f>IF(DAY($AP49)&lt;H$39,"",IFERROR(VLOOKUP(INDEX(Pointage!$1:$1048576,MATCH($B$3,Pointage!$A:$A,0),MATCH(DATE($B$1,MONTH($AO49),DAY(H$39)),Pointage!$1:$1,0)),MAL_AT_CONGES_RTT!$A:$H,8,FALSE),""))</f>
        <v/>
      </c>
      <c r="I49" s="41" t="str">
        <f>IF(DAY($AP49)&lt;I$39,"",IFERROR(VLOOKUP(INDEX(Pointage!$1:$1048576,MATCH($B$3,Pointage!$A:$A,0),MATCH(DATE($B$1,MONTH($AO49),DAY(I$39)),Pointage!$1:$1,0)),MAL_AT_CONGES_RTT!$A:$H,8,FALSE),""))</f>
        <v/>
      </c>
      <c r="J49" s="41" t="str">
        <f>IF(DAY($AP49)&lt;J$39,"",IFERROR(VLOOKUP(INDEX(Pointage!$1:$1048576,MATCH($B$3,Pointage!$A:$A,0),MATCH(DATE($B$1,MONTH($AO49),DAY(J$39)),Pointage!$1:$1,0)),MAL_AT_CONGES_RTT!$A:$H,8,FALSE),""))</f>
        <v/>
      </c>
      <c r="K49" s="41" t="str">
        <f>IF(DAY($AP49)&lt;K$39,"",IFERROR(VLOOKUP(INDEX(Pointage!$1:$1048576,MATCH($B$3,Pointage!$A:$A,0),MATCH(DATE($B$1,MONTH($AO49),DAY(K$39)),Pointage!$1:$1,0)),MAL_AT_CONGES_RTT!$A:$H,8,FALSE),""))</f>
        <v/>
      </c>
      <c r="L49" s="41" t="str">
        <f>IF(DAY($AP49)&lt;L$39,"",IFERROR(VLOOKUP(INDEX(Pointage!$1:$1048576,MATCH($B$3,Pointage!$A:$A,0),MATCH(DATE($B$1,MONTH($AO49),DAY(L$39)),Pointage!$1:$1,0)),MAL_AT_CONGES_RTT!$A:$H,8,FALSE),""))</f>
        <v/>
      </c>
      <c r="M49" s="41" t="str">
        <f>IF(DAY($AP49)&lt;M$39,"",IFERROR(VLOOKUP(INDEX(Pointage!$1:$1048576,MATCH($B$3,Pointage!$A:$A,0),MATCH(DATE($B$1,MONTH($AO49),DAY(M$39)),Pointage!$1:$1,0)),MAL_AT_CONGES_RTT!$A:$H,8,FALSE),""))</f>
        <v/>
      </c>
      <c r="N49" s="41" t="str">
        <f>IF(DAY($AP49)&lt;N$39,"",IFERROR(VLOOKUP(INDEX(Pointage!$1:$1048576,MATCH($B$3,Pointage!$A:$A,0),MATCH(DATE($B$1,MONTH($AO49),DAY(N$39)),Pointage!$1:$1,0)),MAL_AT_CONGES_RTT!$A:$H,8,FALSE),""))</f>
        <v/>
      </c>
      <c r="O49" s="41" t="str">
        <f>IF(DAY($AP49)&lt;O$39,"",IFERROR(VLOOKUP(INDEX(Pointage!$1:$1048576,MATCH($B$3,Pointage!$A:$A,0),MATCH(DATE($B$1,MONTH($AO49),DAY(O$39)),Pointage!$1:$1,0)),MAL_AT_CONGES_RTT!$A:$H,8,FALSE),""))</f>
        <v/>
      </c>
      <c r="P49" s="41" t="str">
        <f>IF(DAY($AP49)&lt;P$39,"",IFERROR(VLOOKUP(INDEX(Pointage!$1:$1048576,MATCH($B$3,Pointage!$A:$A,0),MATCH(DATE($B$1,MONTH($AO49),DAY(P$39)),Pointage!$1:$1,0)),MAL_AT_CONGES_RTT!$A:$H,8,FALSE),""))</f>
        <v/>
      </c>
      <c r="Q49" s="41" t="str">
        <f>IF(DAY($AP49)&lt;Q$39,"",IFERROR(VLOOKUP(INDEX(Pointage!$1:$1048576,MATCH($B$3,Pointage!$A:$A,0),MATCH(DATE($B$1,MONTH($AO49),DAY(Q$39)),Pointage!$1:$1,0)),MAL_AT_CONGES_RTT!$A:$H,8,FALSE),""))</f>
        <v/>
      </c>
      <c r="R49" s="41" t="str">
        <f>IF(DAY($AP49)&lt;R$39,"",IFERROR(VLOOKUP(INDEX(Pointage!$1:$1048576,MATCH($B$3,Pointage!$A:$A,0),MATCH(DATE($B$1,MONTH($AO49),DAY(R$39)),Pointage!$1:$1,0)),MAL_AT_CONGES_RTT!$A:$H,8,FALSE),""))</f>
        <v/>
      </c>
      <c r="S49" s="41" t="str">
        <f>IF(DAY($AP49)&lt;S$39,"",IFERROR(VLOOKUP(INDEX(Pointage!$1:$1048576,MATCH($B$3,Pointage!$A:$A,0),MATCH(DATE($B$1,MONTH($AO49),DAY(S$39)),Pointage!$1:$1,0)),MAL_AT_CONGES_RTT!$A:$H,8,FALSE),""))</f>
        <v/>
      </c>
      <c r="T49" s="41" t="str">
        <f>IF(DAY($AP49)&lt;T$39,"",IFERROR(VLOOKUP(INDEX(Pointage!$1:$1048576,MATCH($B$3,Pointage!$A:$A,0),MATCH(DATE($B$1,MONTH($AO49),DAY(T$39)),Pointage!$1:$1,0)),MAL_AT_CONGES_RTT!$A:$H,8,FALSE),""))</f>
        <v/>
      </c>
      <c r="U49" s="41" t="str">
        <f>IF(DAY($AP49)&lt;U$39,"",IFERROR(VLOOKUP(INDEX(Pointage!$1:$1048576,MATCH($B$3,Pointage!$A:$A,0),MATCH(DATE($B$1,MONTH($AO49),DAY(U$39)),Pointage!$1:$1,0)),MAL_AT_CONGES_RTT!$A:$H,8,FALSE),""))</f>
        <v/>
      </c>
      <c r="V49" s="41" t="str">
        <f>IF(DAY($AP49)&lt;V$39,"",IFERROR(VLOOKUP(INDEX(Pointage!$1:$1048576,MATCH($B$3,Pointage!$A:$A,0),MATCH(DATE($B$1,MONTH($AO49),DAY(V$39)),Pointage!$1:$1,0)),MAL_AT_CONGES_RTT!$A:$H,8,FALSE),""))</f>
        <v/>
      </c>
      <c r="W49" s="41" t="str">
        <f>IF(DAY($AP49)&lt;W$39,"",IFERROR(VLOOKUP(INDEX(Pointage!$1:$1048576,MATCH($B$3,Pointage!$A:$A,0),MATCH(DATE($B$1,MONTH($AO49),DAY(W$39)),Pointage!$1:$1,0)),MAL_AT_CONGES_RTT!$A:$H,8,FALSE),""))</f>
        <v/>
      </c>
      <c r="X49" s="41" t="str">
        <f>IF(DAY($AP49)&lt;X$39,"",IFERROR(VLOOKUP(INDEX(Pointage!$1:$1048576,MATCH($B$3,Pointage!$A:$A,0),MATCH(DATE($B$1,MONTH($AO49),DAY(X$39)),Pointage!$1:$1,0)),MAL_AT_CONGES_RTT!$A:$H,8,FALSE),""))</f>
        <v/>
      </c>
      <c r="Y49" s="41" t="str">
        <f>IF(DAY($AP49)&lt;Y$39,"",IFERROR(VLOOKUP(INDEX(Pointage!$1:$1048576,MATCH($B$3,Pointage!$A:$A,0),MATCH(DATE($B$1,MONTH($AO49),DAY(Y$39)),Pointage!$1:$1,0)),MAL_AT_CONGES_RTT!$A:$H,8,FALSE),""))</f>
        <v/>
      </c>
      <c r="Z49" s="41" t="str">
        <f>IF(DAY($AP49)&lt;Z$39,"",IFERROR(VLOOKUP(INDEX(Pointage!$1:$1048576,MATCH($B$3,Pointage!$A:$A,0),MATCH(DATE($B$1,MONTH($AO49),DAY(Z$39)),Pointage!$1:$1,0)),MAL_AT_CONGES_RTT!$A:$H,8,FALSE),""))</f>
        <v/>
      </c>
      <c r="AA49" s="41" t="str">
        <f>IF(DAY($AP49)&lt;AA$39,"",IFERROR(VLOOKUP(INDEX(Pointage!$1:$1048576,MATCH($B$3,Pointage!$A:$A,0),MATCH(DATE($B$1,MONTH($AO49),DAY(AA$39)),Pointage!$1:$1,0)),MAL_AT_CONGES_RTT!$A:$H,8,FALSE),""))</f>
        <v/>
      </c>
      <c r="AB49" s="41" t="str">
        <f>IF(DAY($AP49)&lt;AB$39,"",IFERROR(VLOOKUP(INDEX(Pointage!$1:$1048576,MATCH($B$3,Pointage!$A:$A,0),MATCH(DATE($B$1,MONTH($AO49),DAY(AB$39)),Pointage!$1:$1,0)),MAL_AT_CONGES_RTT!$A:$H,8,FALSE),""))</f>
        <v/>
      </c>
      <c r="AC49" s="41" t="str">
        <f>IF(DAY($AP49)&lt;AC$39,"",IFERROR(VLOOKUP(INDEX(Pointage!$1:$1048576,MATCH($B$3,Pointage!$A:$A,0),MATCH(DATE($B$1,MONTH($AO49),DAY(AC$39)),Pointage!$1:$1,0)),MAL_AT_CONGES_RTT!$A:$H,8,FALSE),""))</f>
        <v/>
      </c>
      <c r="AD49" s="41" t="str">
        <f>IF(DAY($AP49)&lt;AD$39,"",IFERROR(VLOOKUP(INDEX(Pointage!$1:$1048576,MATCH($B$3,Pointage!$A:$A,0),MATCH(DATE($B$1,MONTH($AO49),DAY(AD$39)),Pointage!$1:$1,0)),MAL_AT_CONGES_RTT!$A:$H,8,FALSE),""))</f>
        <v/>
      </c>
      <c r="AE49" s="41" t="str">
        <f>IF(DAY($AP49)&lt;AE$39,"",IFERROR(VLOOKUP(INDEX(Pointage!$1:$1048576,MATCH($B$3,Pointage!$A:$A,0),MATCH(DATE($B$1,MONTH($AO49),DAY(AE$39)),Pointage!$1:$1,0)),MAL_AT_CONGES_RTT!$A:$H,8,FALSE),""))</f>
        <v/>
      </c>
      <c r="AF49" s="41" t="str">
        <f>IF(DAY($AP49)&lt;AF$39,"",IFERROR(VLOOKUP(INDEX(Pointage!$1:$1048576,MATCH($B$3,Pointage!$A:$A,0),MATCH(DATE($B$1,MONTH($AO49),DAY(AF$39)),Pointage!$1:$1,0)),MAL_AT_CONGES_RTT!$A:$H,8,FALSE),""))</f>
        <v/>
      </c>
      <c r="AG49" s="41" t="str">
        <f>IF(DAY($AP49)&lt;AG$39,"",IFERROR(VLOOKUP(INDEX(Pointage!$1:$1048576,MATCH($B$3,Pointage!$A:$A,0),MATCH(DATE($B$1,MONTH($AO49),DAY(AG$39)),Pointage!$1:$1,0)),MAL_AT_CONGES_RTT!$A:$H,8,FALSE),""))</f>
        <v/>
      </c>
      <c r="AH49" s="207">
        <f t="shared" si="20"/>
        <v>1.25</v>
      </c>
      <c r="AI49" s="208">
        <f t="shared" si="21"/>
        <v>0</v>
      </c>
      <c r="AJ49" s="208">
        <f t="shared" si="22"/>
        <v>0</v>
      </c>
      <c r="AK49" s="208">
        <f t="shared" si="23"/>
        <v>0</v>
      </c>
      <c r="AL49" s="208">
        <f t="shared" si="24"/>
        <v>0</v>
      </c>
      <c r="AM49" s="207">
        <f t="shared" si="25"/>
        <v>2.0833333333333335</v>
      </c>
      <c r="AN49" s="207">
        <f t="shared" si="25"/>
        <v>2.0833333333333335</v>
      </c>
      <c r="AO49" s="209">
        <f>DATE($B$1,10,1)</f>
        <v>44105</v>
      </c>
      <c r="AP49" s="251">
        <f t="shared" si="26"/>
        <v>44135</v>
      </c>
    </row>
    <row r="50" spans="1:63" ht="20" customHeight="1">
      <c r="A50" s="207">
        <f>IF($B$5="oui",1,SUMPRODUCT(([1]CONTRACTUEL!$A$2:$A$21=$B$3)*([1]CONTRACTUEL!$C$2:$C$21&lt;=AO50)*([1]CONTRACTUEL!$D$2:$D$21&gt;=EOMONTH(AO50,0))*([1]CONTRACTUEL!$E$2:$E$21)))</f>
        <v>1</v>
      </c>
      <c r="B50" s="207">
        <f>IF($B$6="oui",1,SUMPRODUCT(('[1]TA&lt;100%'!$A$2:$A$21=$B$3)*('[1]TA&lt;100%'!$C$2:$C$21&lt;=AO50)*('[1]TA&lt;100%'!$D$2:$D$21&gt;=EOMONTH(AO50,0))*('[1]TA&lt;100%'!$E$2:$E$21)))</f>
        <v>1</v>
      </c>
      <c r="C50" s="41" t="str">
        <f>IF(DAY($AP50)&lt;C$39,"",IFERROR(VLOOKUP(INDEX(Pointage!$1:$1048576,MATCH($B$3,Pointage!$A:$A,0),MATCH(DATE($B$1,MONTH($AO50),DAY(C$39)),Pointage!$1:$1,0)),MAL_AT_CONGES_RTT!$A:$H,8,FALSE),""))</f>
        <v/>
      </c>
      <c r="D50" s="41" t="str">
        <f>IF(DAY($AP50)&lt;D$39,"",IFERROR(VLOOKUP(INDEX(Pointage!$1:$1048576,MATCH($B$3,Pointage!$A:$A,0),MATCH(DATE($B$1,MONTH($AO50),DAY(D$39)),Pointage!$1:$1,0)),MAL_AT_CONGES_RTT!$A:$H,8,FALSE),""))</f>
        <v/>
      </c>
      <c r="E50" s="41" t="str">
        <f>IF(DAY($AP50)&lt;E$39,"",IFERROR(VLOOKUP(INDEX(Pointage!$1:$1048576,MATCH($B$3,Pointage!$A:$A,0),MATCH(DATE($B$1,MONTH($AO50),DAY(E$39)),Pointage!$1:$1,0)),MAL_AT_CONGES_RTT!$A:$H,8,FALSE),""))</f>
        <v/>
      </c>
      <c r="F50" s="41" t="str">
        <f>IF(DAY($AP50)&lt;F$39,"",IFERROR(VLOOKUP(INDEX(Pointage!$1:$1048576,MATCH($B$3,Pointage!$A:$A,0),MATCH(DATE($B$1,MONTH($AO50),DAY(F$39)),Pointage!$1:$1,0)),MAL_AT_CONGES_RTT!$A:$H,8,FALSE),""))</f>
        <v/>
      </c>
      <c r="G50" s="41" t="str">
        <f>IF(DAY($AP50)&lt;G$39,"",IFERROR(VLOOKUP(INDEX(Pointage!$1:$1048576,MATCH($B$3,Pointage!$A:$A,0),MATCH(DATE($B$1,MONTH($AO50),DAY(G$39)),Pointage!$1:$1,0)),MAL_AT_CONGES_RTT!$A:$H,8,FALSE),""))</f>
        <v/>
      </c>
      <c r="H50" s="41" t="str">
        <f>IF(DAY($AP50)&lt;H$39,"",IFERROR(VLOOKUP(INDEX(Pointage!$1:$1048576,MATCH($B$3,Pointage!$A:$A,0),MATCH(DATE($B$1,MONTH($AO50),DAY(H$39)),Pointage!$1:$1,0)),MAL_AT_CONGES_RTT!$A:$H,8,FALSE),""))</f>
        <v/>
      </c>
      <c r="I50" s="41" t="str">
        <f>IF(DAY($AP50)&lt;I$39,"",IFERROR(VLOOKUP(INDEX(Pointage!$1:$1048576,MATCH($B$3,Pointage!$A:$A,0),MATCH(DATE($B$1,MONTH($AO50),DAY(I$39)),Pointage!$1:$1,0)),MAL_AT_CONGES_RTT!$A:$H,8,FALSE),""))</f>
        <v/>
      </c>
      <c r="J50" s="41" t="str">
        <f>IF(DAY($AP50)&lt;J$39,"",IFERROR(VLOOKUP(INDEX(Pointage!$1:$1048576,MATCH($B$3,Pointage!$A:$A,0),MATCH(DATE($B$1,MONTH($AO50),DAY(J$39)),Pointage!$1:$1,0)),MAL_AT_CONGES_RTT!$A:$H,8,FALSE),""))</f>
        <v/>
      </c>
      <c r="K50" s="41" t="str">
        <f>IF(DAY($AP50)&lt;K$39,"",IFERROR(VLOOKUP(INDEX(Pointage!$1:$1048576,MATCH($B$3,Pointage!$A:$A,0),MATCH(DATE($B$1,MONTH($AO50),DAY(K$39)),Pointage!$1:$1,0)),MAL_AT_CONGES_RTT!$A:$H,8,FALSE),""))</f>
        <v/>
      </c>
      <c r="L50" s="41" t="str">
        <f>IF(DAY($AP50)&lt;L$39,"",IFERROR(VLOOKUP(INDEX(Pointage!$1:$1048576,MATCH($B$3,Pointage!$A:$A,0),MATCH(DATE($B$1,MONTH($AO50),DAY(L$39)),Pointage!$1:$1,0)),MAL_AT_CONGES_RTT!$A:$H,8,FALSE),""))</f>
        <v/>
      </c>
      <c r="M50" s="41" t="str">
        <f>IF(DAY($AP50)&lt;M$39,"",IFERROR(VLOOKUP(INDEX(Pointage!$1:$1048576,MATCH($B$3,Pointage!$A:$A,0),MATCH(DATE($B$1,MONTH($AO50),DAY(M$39)),Pointage!$1:$1,0)),MAL_AT_CONGES_RTT!$A:$H,8,FALSE),""))</f>
        <v/>
      </c>
      <c r="N50" s="41" t="str">
        <f>IF(DAY($AP50)&lt;N$39,"",IFERROR(VLOOKUP(INDEX(Pointage!$1:$1048576,MATCH($B$3,Pointage!$A:$A,0),MATCH(DATE($B$1,MONTH($AO50),DAY(N$39)),Pointage!$1:$1,0)),MAL_AT_CONGES_RTT!$A:$H,8,FALSE),""))</f>
        <v/>
      </c>
      <c r="O50" s="41" t="str">
        <f>IF(DAY($AP50)&lt;O$39,"",IFERROR(VLOOKUP(INDEX(Pointage!$1:$1048576,MATCH($B$3,Pointage!$A:$A,0),MATCH(DATE($B$1,MONTH($AO50),DAY(O$39)),Pointage!$1:$1,0)),MAL_AT_CONGES_RTT!$A:$H,8,FALSE),""))</f>
        <v/>
      </c>
      <c r="P50" s="41" t="str">
        <f>IF(DAY($AP50)&lt;P$39,"",IFERROR(VLOOKUP(INDEX(Pointage!$1:$1048576,MATCH($B$3,Pointage!$A:$A,0),MATCH(DATE($B$1,MONTH($AO50),DAY(P$39)),Pointage!$1:$1,0)),MAL_AT_CONGES_RTT!$A:$H,8,FALSE),""))</f>
        <v/>
      </c>
      <c r="Q50" s="41" t="str">
        <f>IF(DAY($AP50)&lt;Q$39,"",IFERROR(VLOOKUP(INDEX(Pointage!$1:$1048576,MATCH($B$3,Pointage!$A:$A,0),MATCH(DATE($B$1,MONTH($AO50),DAY(Q$39)),Pointage!$1:$1,0)),MAL_AT_CONGES_RTT!$A:$H,8,FALSE),""))</f>
        <v/>
      </c>
      <c r="R50" s="41" t="str">
        <f>IF(DAY($AP50)&lt;R$39,"",IFERROR(VLOOKUP(INDEX(Pointage!$1:$1048576,MATCH($B$3,Pointage!$A:$A,0),MATCH(DATE($B$1,MONTH($AO50),DAY(R$39)),Pointage!$1:$1,0)),MAL_AT_CONGES_RTT!$A:$H,8,FALSE),""))</f>
        <v/>
      </c>
      <c r="S50" s="41" t="str">
        <f>IF(DAY($AP50)&lt;S$39,"",IFERROR(VLOOKUP(INDEX(Pointage!$1:$1048576,MATCH($B$3,Pointage!$A:$A,0),MATCH(DATE($B$1,MONTH($AO50),DAY(S$39)),Pointage!$1:$1,0)),MAL_AT_CONGES_RTT!$A:$H,8,FALSE),""))</f>
        <v/>
      </c>
      <c r="T50" s="41" t="str">
        <f>IF(DAY($AP50)&lt;T$39,"",IFERROR(VLOOKUP(INDEX(Pointage!$1:$1048576,MATCH($B$3,Pointage!$A:$A,0),MATCH(DATE($B$1,MONTH($AO50),DAY(T$39)),Pointage!$1:$1,0)),MAL_AT_CONGES_RTT!$A:$H,8,FALSE),""))</f>
        <v/>
      </c>
      <c r="U50" s="41" t="str">
        <f>IF(DAY($AP50)&lt;U$39,"",IFERROR(VLOOKUP(INDEX(Pointage!$1:$1048576,MATCH($B$3,Pointage!$A:$A,0),MATCH(DATE($B$1,MONTH($AO50),DAY(U$39)),Pointage!$1:$1,0)),MAL_AT_CONGES_RTT!$A:$H,8,FALSE),""))</f>
        <v/>
      </c>
      <c r="V50" s="41" t="str">
        <f>IF(DAY($AP50)&lt;V$39,"",IFERROR(VLOOKUP(INDEX(Pointage!$1:$1048576,MATCH($B$3,Pointage!$A:$A,0),MATCH(DATE($B$1,MONTH($AO50),DAY(V$39)),Pointage!$1:$1,0)),MAL_AT_CONGES_RTT!$A:$H,8,FALSE),""))</f>
        <v/>
      </c>
      <c r="W50" s="41" t="str">
        <f>IF(DAY($AP50)&lt;W$39,"",IFERROR(VLOOKUP(INDEX(Pointage!$1:$1048576,MATCH($B$3,Pointage!$A:$A,0),MATCH(DATE($B$1,MONTH($AO50),DAY(W$39)),Pointage!$1:$1,0)),MAL_AT_CONGES_RTT!$A:$H,8,FALSE),""))</f>
        <v/>
      </c>
      <c r="X50" s="41" t="str">
        <f>IF(DAY($AP50)&lt;X$39,"",IFERROR(VLOOKUP(INDEX(Pointage!$1:$1048576,MATCH($B$3,Pointage!$A:$A,0),MATCH(DATE($B$1,MONTH($AO50),DAY(X$39)),Pointage!$1:$1,0)),MAL_AT_CONGES_RTT!$A:$H,8,FALSE),""))</f>
        <v/>
      </c>
      <c r="Y50" s="41" t="str">
        <f>IF(DAY($AP50)&lt;Y$39,"",IFERROR(VLOOKUP(INDEX(Pointage!$1:$1048576,MATCH($B$3,Pointage!$A:$A,0),MATCH(DATE($B$1,MONTH($AO50),DAY(Y$39)),Pointage!$1:$1,0)),MAL_AT_CONGES_RTT!$A:$H,8,FALSE),""))</f>
        <v/>
      </c>
      <c r="Z50" s="41" t="str">
        <f>IF(DAY($AP50)&lt;Z$39,"",IFERROR(VLOOKUP(INDEX(Pointage!$1:$1048576,MATCH($B$3,Pointage!$A:$A,0),MATCH(DATE($B$1,MONTH($AO50),DAY(Z$39)),Pointage!$1:$1,0)),MAL_AT_CONGES_RTT!$A:$H,8,FALSE),""))</f>
        <v/>
      </c>
      <c r="AA50" s="41" t="str">
        <f>IF(DAY($AP50)&lt;AA$39,"",IFERROR(VLOOKUP(INDEX(Pointage!$1:$1048576,MATCH($B$3,Pointage!$A:$A,0),MATCH(DATE($B$1,MONTH($AO50),DAY(AA$39)),Pointage!$1:$1,0)),MAL_AT_CONGES_RTT!$A:$H,8,FALSE),""))</f>
        <v/>
      </c>
      <c r="AB50" s="41" t="str">
        <f>IF(DAY($AP50)&lt;AB$39,"",IFERROR(VLOOKUP(INDEX(Pointage!$1:$1048576,MATCH($B$3,Pointage!$A:$A,0),MATCH(DATE($B$1,MONTH($AO50),DAY(AB$39)),Pointage!$1:$1,0)),MAL_AT_CONGES_RTT!$A:$H,8,FALSE),""))</f>
        <v/>
      </c>
      <c r="AC50" s="41" t="str">
        <f>IF(DAY($AP50)&lt;AC$39,"",IFERROR(VLOOKUP(INDEX(Pointage!$1:$1048576,MATCH($B$3,Pointage!$A:$A,0),MATCH(DATE($B$1,MONTH($AO50),DAY(AC$39)),Pointage!$1:$1,0)),MAL_AT_CONGES_RTT!$A:$H,8,FALSE),""))</f>
        <v/>
      </c>
      <c r="AD50" s="41" t="str">
        <f>IF(DAY($AP50)&lt;AD$39,"",IFERROR(VLOOKUP(INDEX(Pointage!$1:$1048576,MATCH($B$3,Pointage!$A:$A,0),MATCH(DATE($B$1,MONTH($AO50),DAY(AD$39)),Pointage!$1:$1,0)),MAL_AT_CONGES_RTT!$A:$H,8,FALSE),""))</f>
        <v/>
      </c>
      <c r="AE50" s="41" t="str">
        <f>IF(DAY($AP50)&lt;AE$39,"",IFERROR(VLOOKUP(INDEX(Pointage!$1:$1048576,MATCH($B$3,Pointage!$A:$A,0),MATCH(DATE($B$1,MONTH($AO50),DAY(AE$39)),Pointage!$1:$1,0)),MAL_AT_CONGES_RTT!$A:$H,8,FALSE),""))</f>
        <v/>
      </c>
      <c r="AF50" s="41" t="str">
        <f>IF(DAY($AP50)&lt;AF$39,"",IFERROR(VLOOKUP(INDEX(Pointage!$1:$1048576,MATCH($B$3,Pointage!$A:$A,0),MATCH(DATE($B$1,MONTH($AO50),DAY(AF$39)),Pointage!$1:$1,0)),MAL_AT_CONGES_RTT!$A:$H,8,FALSE),""))</f>
        <v/>
      </c>
      <c r="AG50" s="41" t="str">
        <f>IF(DAY($AP50)&lt;AG$39,"",IFERROR(VLOOKUP(INDEX(Pointage!$1:$1048576,MATCH($B$3,Pointage!$A:$A,0),MATCH(DATE($B$1,MONTH($AO50),DAY(AG$39)),Pointage!$1:$1,0)),MAL_AT_CONGES_RTT!$A:$H,8,FALSE),""))</f>
        <v/>
      </c>
      <c r="AH50" s="207">
        <f t="shared" si="20"/>
        <v>1.25</v>
      </c>
      <c r="AI50" s="208">
        <f t="shared" si="21"/>
        <v>0</v>
      </c>
      <c r="AJ50" s="208">
        <f t="shared" si="22"/>
        <v>0</v>
      </c>
      <c r="AK50" s="208">
        <f t="shared" si="23"/>
        <v>0</v>
      </c>
      <c r="AL50" s="208">
        <f t="shared" si="24"/>
        <v>0</v>
      </c>
      <c r="AM50" s="207">
        <f t="shared" si="25"/>
        <v>2.0833333333333335</v>
      </c>
      <c r="AN50" s="207">
        <f t="shared" si="25"/>
        <v>2.0833333333333335</v>
      </c>
      <c r="AO50" s="209">
        <f>DATE($B$1,11,1)</f>
        <v>44136</v>
      </c>
      <c r="AP50" s="251">
        <f t="shared" si="26"/>
        <v>44165</v>
      </c>
    </row>
    <row r="51" spans="1:63" ht="20" customHeight="1">
      <c r="A51" s="207">
        <f>IF($B$5="oui",1,SUMPRODUCT(([1]CONTRACTUEL!$A$2:$A$21=$B$3)*([1]CONTRACTUEL!$C$2:$C$21&lt;=AO51)*([1]CONTRACTUEL!$D$2:$D$21&gt;=EOMONTH(AO51,0))*([1]CONTRACTUEL!$E$2:$E$21)))</f>
        <v>1</v>
      </c>
      <c r="B51" s="207">
        <f>IF($B$6="oui",1,SUMPRODUCT(('[1]TA&lt;100%'!$A$2:$A$21=$B$3)*('[1]TA&lt;100%'!$C$2:$C$21&lt;=AO51)*('[1]TA&lt;100%'!$D$2:$D$21&gt;=EOMONTH(AO51,0))*('[1]TA&lt;100%'!$E$2:$E$21)))</f>
        <v>1</v>
      </c>
      <c r="C51" s="41" t="str">
        <f>IF(DAY($AP51)&lt;C$39,"",IFERROR(VLOOKUP(INDEX(Pointage!$1:$1048576,MATCH($B$3,Pointage!$A:$A,0),MATCH(DATE($B$1,MONTH($AO51),DAY(C$39)),Pointage!$1:$1,0)),MAL_AT_CONGES_RTT!$A:$H,8,FALSE),""))</f>
        <v/>
      </c>
      <c r="D51" s="41" t="str">
        <f>IF(DAY($AP51)&lt;D$39,"",IFERROR(VLOOKUP(INDEX(Pointage!$1:$1048576,MATCH($B$3,Pointage!$A:$A,0),MATCH(DATE($B$1,MONTH($AO51),DAY(D$39)),Pointage!$1:$1,0)),MAL_AT_CONGES_RTT!$A:$H,8,FALSE),""))</f>
        <v/>
      </c>
      <c r="E51" s="41" t="str">
        <f>IF(DAY($AP51)&lt;E$39,"",IFERROR(VLOOKUP(INDEX(Pointage!$1:$1048576,MATCH($B$3,Pointage!$A:$A,0),MATCH(DATE($B$1,MONTH($AO51),DAY(E$39)),Pointage!$1:$1,0)),MAL_AT_CONGES_RTT!$A:$H,8,FALSE),""))</f>
        <v/>
      </c>
      <c r="F51" s="41" t="str">
        <f>IF(DAY($AP51)&lt;F$39,"",IFERROR(VLOOKUP(INDEX(Pointage!$1:$1048576,MATCH($B$3,Pointage!$A:$A,0),MATCH(DATE($B$1,MONTH($AO51),DAY(F$39)),Pointage!$1:$1,0)),MAL_AT_CONGES_RTT!$A:$H,8,FALSE),""))</f>
        <v/>
      </c>
      <c r="G51" s="41" t="str">
        <f>IF(DAY($AP51)&lt;G$39,"",IFERROR(VLOOKUP(INDEX(Pointage!$1:$1048576,MATCH($B$3,Pointage!$A:$A,0),MATCH(DATE($B$1,MONTH($AO51),DAY(G$39)),Pointage!$1:$1,0)),MAL_AT_CONGES_RTT!$A:$H,8,FALSE),""))</f>
        <v/>
      </c>
      <c r="H51" s="41" t="str">
        <f>IF(DAY($AP51)&lt;H$39,"",IFERROR(VLOOKUP(INDEX(Pointage!$1:$1048576,MATCH($B$3,Pointage!$A:$A,0),MATCH(DATE($B$1,MONTH($AO51),DAY(H$39)),Pointage!$1:$1,0)),MAL_AT_CONGES_RTT!$A:$H,8,FALSE),""))</f>
        <v/>
      </c>
      <c r="I51" s="41" t="str">
        <f>IF(DAY($AP51)&lt;I$39,"",IFERROR(VLOOKUP(INDEX(Pointage!$1:$1048576,MATCH($B$3,Pointage!$A:$A,0),MATCH(DATE($B$1,MONTH($AO51),DAY(I$39)),Pointage!$1:$1,0)),MAL_AT_CONGES_RTT!$A:$H,8,FALSE),""))</f>
        <v/>
      </c>
      <c r="J51" s="41" t="str">
        <f>IF(DAY($AP51)&lt;J$39,"",IFERROR(VLOOKUP(INDEX(Pointage!$1:$1048576,MATCH($B$3,Pointage!$A:$A,0),MATCH(DATE($B$1,MONTH($AO51),DAY(J$39)),Pointage!$1:$1,0)),MAL_AT_CONGES_RTT!$A:$H,8,FALSE),""))</f>
        <v/>
      </c>
      <c r="K51" s="41" t="str">
        <f>IF(DAY($AP51)&lt;K$39,"",IFERROR(VLOOKUP(INDEX(Pointage!$1:$1048576,MATCH($B$3,Pointage!$A:$A,0),MATCH(DATE($B$1,MONTH($AO51),DAY(K$39)),Pointage!$1:$1,0)),MAL_AT_CONGES_RTT!$A:$H,8,FALSE),""))</f>
        <v/>
      </c>
      <c r="L51" s="41" t="str">
        <f>IF(DAY($AP51)&lt;L$39,"",IFERROR(VLOOKUP(INDEX(Pointage!$1:$1048576,MATCH($B$3,Pointage!$A:$A,0),MATCH(DATE($B$1,MONTH($AO51),DAY(L$39)),Pointage!$1:$1,0)),MAL_AT_CONGES_RTT!$A:$H,8,FALSE),""))</f>
        <v/>
      </c>
      <c r="M51" s="41" t="str">
        <f>IF(DAY($AP51)&lt;M$39,"",IFERROR(VLOOKUP(INDEX(Pointage!$1:$1048576,MATCH($B$3,Pointage!$A:$A,0),MATCH(DATE($B$1,MONTH($AO51),DAY(M$39)),Pointage!$1:$1,0)),MAL_AT_CONGES_RTT!$A:$H,8,FALSE),""))</f>
        <v/>
      </c>
      <c r="N51" s="41" t="str">
        <f>IF(DAY($AP51)&lt;N$39,"",IFERROR(VLOOKUP(INDEX(Pointage!$1:$1048576,MATCH($B$3,Pointage!$A:$A,0),MATCH(DATE($B$1,MONTH($AO51),DAY(N$39)),Pointage!$1:$1,0)),MAL_AT_CONGES_RTT!$A:$H,8,FALSE),""))</f>
        <v/>
      </c>
      <c r="O51" s="41" t="str">
        <f>IF(DAY($AP51)&lt;O$39,"",IFERROR(VLOOKUP(INDEX(Pointage!$1:$1048576,MATCH($B$3,Pointage!$A:$A,0),MATCH(DATE($B$1,MONTH($AO51),DAY(O$39)),Pointage!$1:$1,0)),MAL_AT_CONGES_RTT!$A:$H,8,FALSE),""))</f>
        <v/>
      </c>
      <c r="P51" s="41" t="str">
        <f>IF(DAY($AP51)&lt;P$39,"",IFERROR(VLOOKUP(INDEX(Pointage!$1:$1048576,MATCH($B$3,Pointage!$A:$A,0),MATCH(DATE($B$1,MONTH($AO51),DAY(P$39)),Pointage!$1:$1,0)),MAL_AT_CONGES_RTT!$A:$H,8,FALSE),""))</f>
        <v/>
      </c>
      <c r="Q51" s="41" t="str">
        <f>IF(DAY($AP51)&lt;Q$39,"",IFERROR(VLOOKUP(INDEX(Pointage!$1:$1048576,MATCH($B$3,Pointage!$A:$A,0),MATCH(DATE($B$1,MONTH($AO51),DAY(Q$39)),Pointage!$1:$1,0)),MAL_AT_CONGES_RTT!$A:$H,8,FALSE),""))</f>
        <v/>
      </c>
      <c r="R51" s="41" t="str">
        <f>IF(DAY($AP51)&lt;R$39,"",IFERROR(VLOOKUP(INDEX(Pointage!$1:$1048576,MATCH($B$3,Pointage!$A:$A,0),MATCH(DATE($B$1,MONTH($AO51),DAY(R$39)),Pointage!$1:$1,0)),MAL_AT_CONGES_RTT!$A:$H,8,FALSE),""))</f>
        <v/>
      </c>
      <c r="S51" s="41" t="str">
        <f>IF(DAY($AP51)&lt;S$39,"",IFERROR(VLOOKUP(INDEX(Pointage!$1:$1048576,MATCH($B$3,Pointage!$A:$A,0),MATCH(DATE($B$1,MONTH($AO51),DAY(S$39)),Pointage!$1:$1,0)),MAL_AT_CONGES_RTT!$A:$H,8,FALSE),""))</f>
        <v/>
      </c>
      <c r="T51" s="41" t="str">
        <f>IF(DAY($AP51)&lt;T$39,"",IFERROR(VLOOKUP(INDEX(Pointage!$1:$1048576,MATCH($B$3,Pointage!$A:$A,0),MATCH(DATE($B$1,MONTH($AO51),DAY(T$39)),Pointage!$1:$1,0)),MAL_AT_CONGES_RTT!$A:$H,8,FALSE),""))</f>
        <v/>
      </c>
      <c r="U51" s="41" t="str">
        <f>IF(DAY($AP51)&lt;U$39,"",IFERROR(VLOOKUP(INDEX(Pointage!$1:$1048576,MATCH($B$3,Pointage!$A:$A,0),MATCH(DATE($B$1,MONTH($AO51),DAY(U$39)),Pointage!$1:$1,0)),MAL_AT_CONGES_RTT!$A:$H,8,FALSE),""))</f>
        <v/>
      </c>
      <c r="V51" s="41" t="str">
        <f>IF(DAY($AP51)&lt;V$39,"",IFERROR(VLOOKUP(INDEX(Pointage!$1:$1048576,MATCH($B$3,Pointage!$A:$A,0),MATCH(DATE($B$1,MONTH($AO51),DAY(V$39)),Pointage!$1:$1,0)),MAL_AT_CONGES_RTT!$A:$H,8,FALSE),""))</f>
        <v/>
      </c>
      <c r="W51" s="41" t="str">
        <f>IF(DAY($AP51)&lt;W$39,"",IFERROR(VLOOKUP(INDEX(Pointage!$1:$1048576,MATCH($B$3,Pointage!$A:$A,0),MATCH(DATE($B$1,MONTH($AO51),DAY(W$39)),Pointage!$1:$1,0)),MAL_AT_CONGES_RTT!$A:$H,8,FALSE),""))</f>
        <v/>
      </c>
      <c r="X51" s="41" t="str">
        <f>IF(DAY($AP51)&lt;X$39,"",IFERROR(VLOOKUP(INDEX(Pointage!$1:$1048576,MATCH($B$3,Pointage!$A:$A,0),MATCH(DATE($B$1,MONTH($AO51),DAY(X$39)),Pointage!$1:$1,0)),MAL_AT_CONGES_RTT!$A:$H,8,FALSE),""))</f>
        <v/>
      </c>
      <c r="Y51" s="41" t="str">
        <f>IF(DAY($AP51)&lt;Y$39,"",IFERROR(VLOOKUP(INDEX(Pointage!$1:$1048576,MATCH($B$3,Pointage!$A:$A,0),MATCH(DATE($B$1,MONTH($AO51),DAY(Y$39)),Pointage!$1:$1,0)),MAL_AT_CONGES_RTT!$A:$H,8,FALSE),""))</f>
        <v/>
      </c>
      <c r="Z51" s="41" t="str">
        <f>IF(DAY($AP51)&lt;Z$39,"",IFERROR(VLOOKUP(INDEX(Pointage!$1:$1048576,MATCH($B$3,Pointage!$A:$A,0),MATCH(DATE($B$1,MONTH($AO51),DAY(Z$39)),Pointage!$1:$1,0)),MAL_AT_CONGES_RTT!$A:$H,8,FALSE),""))</f>
        <v/>
      </c>
      <c r="AA51" s="41" t="str">
        <f>IF(DAY($AP51)&lt;AA$39,"",IFERROR(VLOOKUP(INDEX(Pointage!$1:$1048576,MATCH($B$3,Pointage!$A:$A,0),MATCH(DATE($B$1,MONTH($AO51),DAY(AA$39)),Pointage!$1:$1,0)),MAL_AT_CONGES_RTT!$A:$H,8,FALSE),""))</f>
        <v/>
      </c>
      <c r="AB51" s="41" t="str">
        <f>IF(DAY($AP51)&lt;AB$39,"",IFERROR(VLOOKUP(INDEX(Pointage!$1:$1048576,MATCH($B$3,Pointage!$A:$A,0),MATCH(DATE($B$1,MONTH($AO51),DAY(AB$39)),Pointage!$1:$1,0)),MAL_AT_CONGES_RTT!$A:$H,8,FALSE),""))</f>
        <v/>
      </c>
      <c r="AC51" s="41" t="str">
        <f>IF(DAY($AP51)&lt;AC$39,"",IFERROR(VLOOKUP(INDEX(Pointage!$1:$1048576,MATCH($B$3,Pointage!$A:$A,0),MATCH(DATE($B$1,MONTH($AO51),DAY(AC$39)),Pointage!$1:$1,0)),MAL_AT_CONGES_RTT!$A:$H,8,FALSE),""))</f>
        <v/>
      </c>
      <c r="AD51" s="41" t="str">
        <f>IF(DAY($AP51)&lt;AD$39,"",IFERROR(VLOOKUP(INDEX(Pointage!$1:$1048576,MATCH($B$3,Pointage!$A:$A,0),MATCH(DATE($B$1,MONTH($AO51),DAY(AD$39)),Pointage!$1:$1,0)),MAL_AT_CONGES_RTT!$A:$H,8,FALSE),""))</f>
        <v/>
      </c>
      <c r="AE51" s="41" t="str">
        <f>IF(DAY($AP51)&lt;AE$39,"",IFERROR(VLOOKUP(INDEX(Pointage!$1:$1048576,MATCH($B$3,Pointage!$A:$A,0),MATCH(DATE($B$1,MONTH($AO51),DAY(AE$39)),Pointage!$1:$1,0)),MAL_AT_CONGES_RTT!$A:$H,8,FALSE),""))</f>
        <v/>
      </c>
      <c r="AF51" s="41" t="str">
        <f>IF(DAY($AP51)&lt;AF$39,"",IFERROR(VLOOKUP(INDEX(Pointage!$1:$1048576,MATCH($B$3,Pointage!$A:$A,0),MATCH(DATE($B$1,MONTH($AO51),DAY(AF$39)),Pointage!$1:$1,0)),MAL_AT_CONGES_RTT!$A:$H,8,FALSE),""))</f>
        <v/>
      </c>
      <c r="AG51" s="41" t="str">
        <f>IF(DAY($AP51)&lt;AG$39,"",IFERROR(VLOOKUP(INDEX(Pointage!$1:$1048576,MATCH($B$3,Pointage!$A:$A,0),MATCH(DATE($B$1,MONTH($AO51),DAY(AG$39)),Pointage!$1:$1,0)),MAL_AT_CONGES_RTT!$A:$H,8,FALSE),""))</f>
        <v/>
      </c>
      <c r="AH51" s="207">
        <f t="shared" si="20"/>
        <v>1.25</v>
      </c>
      <c r="AI51" s="208">
        <f t="shared" si="21"/>
        <v>0</v>
      </c>
      <c r="AJ51" s="208">
        <f t="shared" si="22"/>
        <v>0</v>
      </c>
      <c r="AK51" s="208">
        <f t="shared" si="23"/>
        <v>0</v>
      </c>
      <c r="AL51" s="208">
        <f t="shared" si="24"/>
        <v>0</v>
      </c>
      <c r="AM51" s="207">
        <f t="shared" si="25"/>
        <v>2.0833333333333335</v>
      </c>
      <c r="AN51" s="207">
        <f t="shared" si="25"/>
        <v>2.0833333333333335</v>
      </c>
      <c r="AO51" s="209">
        <f>DATE($B$1,12,1)</f>
        <v>44166</v>
      </c>
      <c r="AP51" s="251">
        <f t="shared" si="26"/>
        <v>44196</v>
      </c>
    </row>
    <row r="52" spans="1:63">
      <c r="AM52" s="210"/>
      <c r="AN52" s="210"/>
    </row>
    <row r="55" spans="1:63" ht="17" thickBot="1"/>
    <row r="56" spans="1:63" ht="16" customHeight="1">
      <c r="C56" s="443" t="s">
        <v>195</v>
      </c>
      <c r="D56" s="444"/>
      <c r="E56" s="444"/>
      <c r="F56" s="444"/>
      <c r="G56" s="444"/>
      <c r="H56" s="444"/>
      <c r="I56" s="444"/>
      <c r="J56" s="444"/>
      <c r="K56" s="444"/>
      <c r="L56" s="444"/>
      <c r="M56" s="444"/>
      <c r="N56" s="444"/>
      <c r="O56" s="444"/>
      <c r="P56" s="444"/>
      <c r="Q56" s="444"/>
      <c r="R56" s="444"/>
      <c r="S56" s="444"/>
      <c r="T56" s="444"/>
      <c r="U56" s="444"/>
      <c r="V56" s="444"/>
      <c r="W56" s="444"/>
      <c r="X56" s="444"/>
      <c r="Y56" s="444"/>
      <c r="Z56" s="444"/>
      <c r="AA56" s="444"/>
      <c r="AB56" s="444"/>
      <c r="AC56" s="444"/>
      <c r="AD56" s="444"/>
      <c r="AE56" s="444"/>
      <c r="AF56" s="444"/>
      <c r="AG56" s="444"/>
      <c r="AH56" s="444"/>
      <c r="AI56" s="444"/>
      <c r="AJ56" s="444"/>
      <c r="AK56" s="444"/>
      <c r="AL56" s="444"/>
      <c r="AM56" s="444"/>
      <c r="AN56" s="444"/>
      <c r="AO56" s="445"/>
      <c r="AP56" s="452" t="s">
        <v>127</v>
      </c>
      <c r="AQ56" s="453"/>
      <c r="AR56" s="453"/>
      <c r="AS56" s="453"/>
      <c r="AT56" s="453"/>
      <c r="AU56" s="453"/>
      <c r="AV56" s="453"/>
      <c r="AW56" s="453"/>
      <c r="AX56" s="453"/>
    </row>
    <row r="57" spans="1:63" ht="16" customHeight="1">
      <c r="C57" s="446"/>
      <c r="D57" s="447"/>
      <c r="E57" s="447"/>
      <c r="F57" s="447"/>
      <c r="G57" s="447"/>
      <c r="H57" s="447"/>
      <c r="I57" s="447"/>
      <c r="J57" s="447"/>
      <c r="K57" s="447"/>
      <c r="L57" s="447"/>
      <c r="M57" s="447"/>
      <c r="N57" s="447"/>
      <c r="O57" s="447"/>
      <c r="P57" s="447"/>
      <c r="Q57" s="447"/>
      <c r="R57" s="447"/>
      <c r="S57" s="447"/>
      <c r="T57" s="447"/>
      <c r="U57" s="447"/>
      <c r="V57" s="447"/>
      <c r="W57" s="447"/>
      <c r="X57" s="447"/>
      <c r="Y57" s="447"/>
      <c r="Z57" s="447"/>
      <c r="AA57" s="447"/>
      <c r="AB57" s="447"/>
      <c r="AC57" s="447"/>
      <c r="AD57" s="447"/>
      <c r="AE57" s="447"/>
      <c r="AF57" s="447"/>
      <c r="AG57" s="447"/>
      <c r="AH57" s="447"/>
      <c r="AI57" s="447"/>
      <c r="AJ57" s="447"/>
      <c r="AK57" s="447"/>
      <c r="AL57" s="447"/>
      <c r="AM57" s="447"/>
      <c r="AN57" s="447"/>
      <c r="AO57" s="448"/>
      <c r="AP57" s="454"/>
      <c r="AQ57" s="455"/>
      <c r="AR57" s="455"/>
      <c r="AS57" s="455"/>
      <c r="AT57" s="455"/>
      <c r="AU57" s="455"/>
      <c r="AV57" s="455"/>
      <c r="AW57" s="455"/>
      <c r="AX57" s="455"/>
    </row>
    <row r="58" spans="1:63" ht="16" customHeight="1">
      <c r="C58" s="446"/>
      <c r="D58" s="447"/>
      <c r="E58" s="447"/>
      <c r="F58" s="447"/>
      <c r="G58" s="447"/>
      <c r="H58" s="447"/>
      <c r="I58" s="447"/>
      <c r="J58" s="447"/>
      <c r="K58" s="447"/>
      <c r="L58" s="447"/>
      <c r="M58" s="447"/>
      <c r="N58" s="447"/>
      <c r="O58" s="447"/>
      <c r="P58" s="447"/>
      <c r="Q58" s="447"/>
      <c r="R58" s="447"/>
      <c r="S58" s="447"/>
      <c r="T58" s="447"/>
      <c r="U58" s="447"/>
      <c r="V58" s="447"/>
      <c r="W58" s="447"/>
      <c r="X58" s="447"/>
      <c r="Y58" s="447"/>
      <c r="Z58" s="447"/>
      <c r="AA58" s="447"/>
      <c r="AB58" s="447"/>
      <c r="AC58" s="447"/>
      <c r="AD58" s="447"/>
      <c r="AE58" s="447"/>
      <c r="AF58" s="447"/>
      <c r="AG58" s="447"/>
      <c r="AH58" s="447"/>
      <c r="AI58" s="447"/>
      <c r="AJ58" s="447"/>
      <c r="AK58" s="447"/>
      <c r="AL58" s="447"/>
      <c r="AM58" s="447"/>
      <c r="AN58" s="447"/>
      <c r="AO58" s="448"/>
      <c r="AP58" s="454"/>
      <c r="AQ58" s="455"/>
      <c r="AR58" s="455"/>
      <c r="AS58" s="455"/>
      <c r="AT58" s="455"/>
      <c r="AU58" s="455"/>
      <c r="AV58" s="455"/>
      <c r="AW58" s="455"/>
      <c r="AX58" s="455"/>
    </row>
    <row r="59" spans="1:63" ht="17" customHeight="1" thickBot="1">
      <c r="C59" s="446"/>
      <c r="D59" s="447"/>
      <c r="E59" s="447"/>
      <c r="F59" s="447"/>
      <c r="G59" s="447"/>
      <c r="H59" s="447"/>
      <c r="I59" s="447"/>
      <c r="J59" s="447"/>
      <c r="K59" s="447"/>
      <c r="L59" s="447"/>
      <c r="M59" s="447"/>
      <c r="N59" s="447"/>
      <c r="O59" s="447"/>
      <c r="P59" s="447"/>
      <c r="Q59" s="447"/>
      <c r="R59" s="447"/>
      <c r="S59" s="447"/>
      <c r="T59" s="447"/>
      <c r="U59" s="447"/>
      <c r="V59" s="447"/>
      <c r="W59" s="447"/>
      <c r="X59" s="447"/>
      <c r="Y59" s="447"/>
      <c r="Z59" s="447"/>
      <c r="AA59" s="447"/>
      <c r="AB59" s="447"/>
      <c r="AC59" s="447"/>
      <c r="AD59" s="447"/>
      <c r="AE59" s="447"/>
      <c r="AF59" s="447"/>
      <c r="AG59" s="447"/>
      <c r="AH59" s="447"/>
      <c r="AI59" s="447"/>
      <c r="AJ59" s="447"/>
      <c r="AK59" s="447"/>
      <c r="AL59" s="447"/>
      <c r="AM59" s="447"/>
      <c r="AN59" s="447"/>
      <c r="AO59" s="448"/>
      <c r="AP59" s="454"/>
      <c r="AQ59" s="455"/>
      <c r="AR59" s="455"/>
      <c r="AS59" s="455"/>
      <c r="AT59" s="455"/>
      <c r="AU59" s="455"/>
      <c r="AV59" s="455"/>
      <c r="AW59" s="455"/>
      <c r="AX59" s="455"/>
    </row>
    <row r="60" spans="1:63" ht="18" customHeight="1" thickTop="1" thickBot="1">
      <c r="C60" s="449"/>
      <c r="D60" s="450"/>
      <c r="E60" s="450"/>
      <c r="F60" s="450"/>
      <c r="G60" s="450"/>
      <c r="H60" s="450"/>
      <c r="I60" s="450"/>
      <c r="J60" s="450"/>
      <c r="K60" s="450"/>
      <c r="L60" s="450"/>
      <c r="M60" s="450"/>
      <c r="N60" s="450"/>
      <c r="O60" s="450"/>
      <c r="P60" s="450"/>
      <c r="Q60" s="450"/>
      <c r="R60" s="450"/>
      <c r="S60" s="450"/>
      <c r="T60" s="450"/>
      <c r="U60" s="450"/>
      <c r="V60" s="450"/>
      <c r="W60" s="450"/>
      <c r="X60" s="450"/>
      <c r="Y60" s="450"/>
      <c r="Z60" s="450"/>
      <c r="AA60" s="450"/>
      <c r="AB60" s="450"/>
      <c r="AC60" s="450"/>
      <c r="AD60" s="450"/>
      <c r="AE60" s="450"/>
      <c r="AF60" s="450"/>
      <c r="AG60" s="450"/>
      <c r="AH60" s="450"/>
      <c r="AI60" s="450"/>
      <c r="AJ60" s="450"/>
      <c r="AK60" s="450"/>
      <c r="AL60" s="450"/>
      <c r="AM60" s="450"/>
      <c r="AN60" s="450"/>
      <c r="AO60" s="451"/>
      <c r="AP60" s="456"/>
      <c r="AQ60" s="457"/>
      <c r="AR60" s="457"/>
      <c r="AS60" s="457"/>
      <c r="AT60" s="457"/>
      <c r="AU60" s="457"/>
      <c r="AV60" s="457"/>
      <c r="AW60" s="457"/>
      <c r="AX60" s="457"/>
      <c r="BB60" s="276" t="e">
        <f>#REF!</f>
        <v>#REF!</v>
      </c>
      <c r="BC60" s="277"/>
      <c r="BD60" s="277"/>
      <c r="BE60" s="277"/>
      <c r="BF60" s="277"/>
      <c r="BG60" s="277"/>
      <c r="BH60" s="277"/>
      <c r="BI60" s="277"/>
      <c r="BJ60" s="277"/>
      <c r="BK60" s="278"/>
    </row>
    <row r="61" spans="1:63" ht="40" customHeight="1" thickBot="1">
      <c r="C61" s="395" t="s">
        <v>169</v>
      </c>
      <c r="D61" s="396"/>
      <c r="E61" s="396"/>
      <c r="F61" s="396"/>
      <c r="G61" s="397"/>
      <c r="H61" s="458" t="s">
        <v>196</v>
      </c>
      <c r="I61" s="459"/>
      <c r="J61" s="459"/>
      <c r="K61" s="459"/>
      <c r="L61" s="459"/>
      <c r="M61" s="459"/>
      <c r="N61" s="459"/>
      <c r="O61" s="459"/>
      <c r="P61" s="459"/>
      <c r="Q61" s="459"/>
      <c r="R61" s="459"/>
      <c r="S61" s="459"/>
      <c r="T61" s="459"/>
      <c r="U61" s="459"/>
      <c r="V61" s="459"/>
      <c r="W61" s="459"/>
      <c r="X61" s="462" t="s">
        <v>197</v>
      </c>
      <c r="Y61" s="463"/>
      <c r="Z61" s="463"/>
      <c r="AA61" s="464"/>
      <c r="AB61" s="462" t="s">
        <v>198</v>
      </c>
      <c r="AC61" s="463"/>
      <c r="AD61" s="463"/>
      <c r="AE61" s="464"/>
      <c r="AF61" s="462" t="s">
        <v>199</v>
      </c>
      <c r="AG61" s="463"/>
      <c r="AH61" s="463"/>
      <c r="AI61" s="463"/>
      <c r="AJ61" s="463"/>
      <c r="AK61" s="463"/>
      <c r="AL61" s="463"/>
      <c r="AM61" s="463"/>
      <c r="AN61" s="463"/>
      <c r="AO61" s="464"/>
      <c r="AP61" s="395" t="s">
        <v>169</v>
      </c>
      <c r="AQ61" s="397"/>
      <c r="BB61" s="279"/>
      <c r="BC61" s="280"/>
      <c r="BD61" s="280"/>
      <c r="BE61" s="280"/>
      <c r="BF61" s="280"/>
      <c r="BG61" s="280"/>
      <c r="BH61" s="280"/>
      <c r="BI61" s="280"/>
      <c r="BJ61" s="280"/>
      <c r="BK61" s="281"/>
    </row>
    <row r="62" spans="1:63" ht="40" customHeight="1" thickTop="1" thickBot="1">
      <c r="C62" s="407"/>
      <c r="D62" s="408"/>
      <c r="E62" s="408"/>
      <c r="F62" s="408"/>
      <c r="G62" s="409"/>
      <c r="H62" s="460"/>
      <c r="I62" s="461"/>
      <c r="J62" s="461"/>
      <c r="K62" s="461"/>
      <c r="L62" s="461"/>
      <c r="M62" s="461"/>
      <c r="N62" s="461"/>
      <c r="O62" s="461"/>
      <c r="P62" s="461"/>
      <c r="Q62" s="461"/>
      <c r="R62" s="461"/>
      <c r="S62" s="461"/>
      <c r="T62" s="461"/>
      <c r="U62" s="461"/>
      <c r="V62" s="461"/>
      <c r="W62" s="461"/>
      <c r="X62" s="465"/>
      <c r="Y62" s="466"/>
      <c r="Z62" s="466"/>
      <c r="AA62" s="467"/>
      <c r="AB62" s="465"/>
      <c r="AC62" s="466"/>
      <c r="AD62" s="466"/>
      <c r="AE62" s="467"/>
      <c r="AF62" s="465"/>
      <c r="AG62" s="466"/>
      <c r="AH62" s="466"/>
      <c r="AI62" s="466"/>
      <c r="AJ62" s="466"/>
      <c r="AK62" s="466"/>
      <c r="AL62" s="466"/>
      <c r="AM62" s="466"/>
      <c r="AN62" s="466"/>
      <c r="AO62" s="467"/>
      <c r="AP62" s="407"/>
      <c r="AQ62" s="409"/>
      <c r="BB62" s="302" t="s">
        <v>127</v>
      </c>
      <c r="BC62" s="304" t="s">
        <v>128</v>
      </c>
      <c r="BD62" s="306" t="s">
        <v>129</v>
      </c>
      <c r="BE62" s="307"/>
      <c r="BF62" s="310" t="s">
        <v>130</v>
      </c>
      <c r="BG62" s="253" t="s">
        <v>131</v>
      </c>
      <c r="BH62" s="254"/>
      <c r="BI62" s="255"/>
      <c r="BJ62" s="259" t="s">
        <v>132</v>
      </c>
      <c r="BK62" s="259" t="s">
        <v>133</v>
      </c>
    </row>
    <row r="63" spans="1:63" ht="40" customHeight="1" thickBot="1">
      <c r="C63" s="395">
        <f>AO40</f>
        <v>43831</v>
      </c>
      <c r="D63" s="396"/>
      <c r="E63" s="396"/>
      <c r="F63" s="396"/>
      <c r="G63" s="397"/>
      <c r="H63" s="398" t="str">
        <f t="array" ref="H63">IFERROR(SMALL(IF(ISNUMBER(SEARCH("CEXP",C40:AG40)),$C$39:$AG$39,IF(ISNUMBER(SEARCH("EM",C40:AG40)),$C$39:$AG$39,"")),1)&amp;"-","")&amp;IFERROR(SMALL(IF(ISNUMBER(SEARCH("CEXP",C40:AG40)),$C$39:$AG$39,IF(ISNUMBER(SEARCH("EM",C40:AG40)),$C$39:$AG$39,"")),2)&amp;"-","")&amp;IFERROR(SMALL(IF(ISNUMBER(SEARCH("CEXP",C40:AG40)),$C$39:$AG$39,IF(ISNUMBER(SEARCH("EM",C40:AG40)),$C$39:$AG$39,"")),3)&amp;"-","")&amp;IFERROR(SMALL(IF(ISNUMBER(SEARCH("CEXP",C40:AG40)),$C$39:$AG$39,IF(ISNUMBER(SEARCH("EM",C40:AG40)),$C$39:$AG$39,"")),4)&amp;"-","")&amp;IFERROR(SMALL(IF(ISNUMBER(SEARCH("CEXP",C40:AG40)),$C$39:$AG$39,IF(ISNUMBER(SEARCH("EM",C40:AG40)),$C$39:$AG$39,"")),5)&amp;"-","")&amp;IFERROR(SMALL(IF(ISNUMBER(SEARCH("CEXP",C40:AG40)),$C$39:$AG$39,IF(ISNUMBER(SEARCH("EM",C40:AG40)),$C$39:$AG$39,"")),6)&amp;"-","")&amp;IFERROR(SMALL(IF(ISNUMBER(SEARCH("CEXP",C40:AG40)),$C$39:$AG$39,IF(ISNUMBER(SEARCH("EM",C40:AG40)),$C$39:$AG$39,"")),7)&amp;"-","")&amp;IFERROR(SMALL(IF(ISNUMBER(SEARCH("CEXP",C40:AG40)),$C$39:$AG$39,IF(ISNUMBER(SEARCH("EM",C40:AG40)),$C$39:$AG$39,"")),8)&amp;"-","")&amp;IFERROR(SMALL(IF(ISNUMBER(SEARCH("CEXP",C40:AG40)),$C$39:$AG$39,IF(ISNUMBER(SEARCH("EM",C40:AG40)),$C$39:$AG$39,"")),9)&amp;"-","")&amp;IFERROR(SMALL(IF(ISNUMBER(SEARCH("CEXP",C40:AG40)),$C$39:$AG$39,IF(ISNUMBER(SEARCH("EM",C40:AG40)),$C$39:$AG$39,"")),10)&amp;"-","")&amp;IFERROR(SMALL(IF(ISNUMBER(SEARCH("CEXP",C40:AG40)),$C$39:$AG$39,IF(ISNUMBER(SEARCH("EM",C40:AG40)),$C$39:$AG$39,"")),11)&amp;"-","")&amp;IFERROR(SMALL(IF(ISNUMBER(SEARCH("CEXP",C40:AG40)),$C$39:$AG$39,IF(ISNUMBER(SEARCH("EM",C40:AG40)),$C$39:$AG$39,"")),12)&amp;"-","")&amp;IFERROR(SMALL(IF(ISNUMBER(SEARCH("CEXP",C40:AG40)),$C$39:$AG$39,IF(ISNUMBER(SEARCH("EM",C40:AG40)),$C$39:$AG$39,"")),13)&amp;"-","")&amp;IFERROR(SMALL(IF(ISNUMBER(SEARCH("CEXP",C40:AG40)),$C$39:$AG$39,IF(ISNUMBER(SEARCH("EM",C40:AG40)),$C$39:$AG$39,"")),14)&amp;"-","")&amp;IFERROR(SMALL(IF(ISNUMBER(SEARCH("CEXP",C40:AG40)),$C$39:$AG$39,IF(ISNUMBER(SEARCH("EM",C40:AG40)),$C$39:$AG$39,"")),15)&amp;"-","")</f>
        <v>21-22-</v>
      </c>
      <c r="I63" s="399"/>
      <c r="J63" s="399"/>
      <c r="K63" s="399"/>
      <c r="L63" s="399"/>
      <c r="M63" s="399"/>
      <c r="N63" s="399"/>
      <c r="O63" s="399"/>
      <c r="P63" s="399"/>
      <c r="Q63" s="399"/>
      <c r="R63" s="399"/>
      <c r="S63" s="399"/>
      <c r="T63" s="399"/>
      <c r="U63" s="399"/>
      <c r="V63" s="399"/>
      <c r="W63" s="468"/>
      <c r="X63" s="469">
        <f>AK40</f>
        <v>0</v>
      </c>
      <c r="Y63" s="399"/>
      <c r="Z63" s="399"/>
      <c r="AA63" s="468"/>
      <c r="AB63" s="469">
        <f>AL40</f>
        <v>2</v>
      </c>
      <c r="AC63" s="399"/>
      <c r="AD63" s="399"/>
      <c r="AE63" s="468"/>
      <c r="AF63" s="469">
        <f>6-AB63</f>
        <v>4</v>
      </c>
      <c r="AG63" s="399"/>
      <c r="AH63" s="399"/>
      <c r="AI63" s="399"/>
      <c r="AJ63" s="399"/>
      <c r="AK63" s="399"/>
      <c r="AL63" s="399"/>
      <c r="AM63" s="399"/>
      <c r="AN63" s="399"/>
      <c r="AO63" s="468"/>
      <c r="AP63" s="439">
        <f>AO40</f>
        <v>43831</v>
      </c>
      <c r="AQ63" s="441"/>
      <c r="BB63" s="303"/>
      <c r="BC63" s="305"/>
      <c r="BD63" s="308"/>
      <c r="BE63" s="309"/>
      <c r="BF63" s="311"/>
      <c r="BG63" s="256"/>
      <c r="BH63" s="257"/>
      <c r="BI63" s="258"/>
      <c r="BJ63" s="260" t="s">
        <v>135</v>
      </c>
      <c r="BK63" s="260" t="s">
        <v>136</v>
      </c>
    </row>
    <row r="64" spans="1:63" ht="40" customHeight="1" thickTop="1" thickBot="1">
      <c r="C64" s="395">
        <f>AO41</f>
        <v>43862</v>
      </c>
      <c r="D64" s="396"/>
      <c r="E64" s="396"/>
      <c r="F64" s="396"/>
      <c r="G64" s="397"/>
      <c r="H64" s="398" t="str">
        <f t="array" ref="H64">IFERROR(SMALL(IF(ISNUMBER(SEARCH("CEXP",C41:AG41)),$C$39:$AG$39,IF(ISNUMBER(SEARCH("EM",C41:AG41)),$C$39:$AG$39,"")),1)&amp;"-","")&amp;IFERROR(SMALL(IF(ISNUMBER(SEARCH("CEXP",C41:AG41)),$C$39:$AG$39,IF(ISNUMBER(SEARCH("EM",C41:AG41)),$C$39:$AG$39,"")),2)&amp;"-","")&amp;IFERROR(SMALL(IF(ISNUMBER(SEARCH("CEXP",C41:AG41)),$C$39:$AG$39,IF(ISNUMBER(SEARCH("EM",C41:AG41)),$C$39:$AG$39,"")),3)&amp;"-","")&amp;IFERROR(SMALL(IF(ISNUMBER(SEARCH("CEXP",C41:AG41)),$C$39:$AG$39,IF(ISNUMBER(SEARCH("EM",C41:AG41)),$C$39:$AG$39,"")),4)&amp;"-","")&amp;IFERROR(SMALL(IF(ISNUMBER(SEARCH("CEXP",C41:AG41)),$C$39:$AG$39,IF(ISNUMBER(SEARCH("EM",C41:AG41)),$C$39:$AG$39,"")),5)&amp;"-","")&amp;IFERROR(SMALL(IF(ISNUMBER(SEARCH("CEXP",C41:AG41)),$C$39:$AG$39,IF(ISNUMBER(SEARCH("EM",C41:AG41)),$C$39:$AG$39,"")),6)&amp;"-","")&amp;IFERROR(SMALL(IF(ISNUMBER(SEARCH("CEXP",C41:AG41)),$C$39:$AG$39,IF(ISNUMBER(SEARCH("EM",C41:AG41)),$C$39:$AG$39,"")),7)&amp;"-","")&amp;IFERROR(SMALL(IF(ISNUMBER(SEARCH("CEXP",C41:AG41)),$C$39:$AG$39,IF(ISNUMBER(SEARCH("EM",C41:AG41)),$C$39:$AG$39,"")),8)&amp;"-","")&amp;IFERROR(SMALL(IF(ISNUMBER(SEARCH("CEXP",C41:AG41)),$C$39:$AG$39,IF(ISNUMBER(SEARCH("EM",C41:AG41)),$C$39:$AG$39,"")),9)&amp;"-","")&amp;IFERROR(SMALL(IF(ISNUMBER(SEARCH("CEXP",C41:AG41)),$C$39:$AG$39,IF(ISNUMBER(SEARCH("EM",C41:AG41)),$C$39:$AG$39,"")),10)&amp;"-","")&amp;IFERROR(SMALL(IF(ISNUMBER(SEARCH("CEXP",C41:AG41)),$C$39:$AG$39,IF(ISNUMBER(SEARCH("EM",C41:AG41)),$C$39:$AG$39,"")),11)&amp;"-","")&amp;IFERROR(SMALL(IF(ISNUMBER(SEARCH("CEXP",C41:AG41)),$C$39:$AG$39,IF(ISNUMBER(SEARCH("EM",C41:AG41)),$C$39:$AG$39,"")),12)&amp;"-","")&amp;IFERROR(SMALL(IF(ISNUMBER(SEARCH("CEXP",C41:AG41)),$C$39:$AG$39,IF(ISNUMBER(SEARCH("EM",C41:AG41)),$C$39:$AG$39,"")),13)&amp;"-","")&amp;IFERROR(SMALL(IF(ISNUMBER(SEARCH("CEXP",C41:AG41)),$C$39:$AG$39,IF(ISNUMBER(SEARCH("EM",C41:AG41)),$C$39:$AG$39,"")),14)&amp;"-","")&amp;IFERROR(SMALL(IF(ISNUMBER(SEARCH("CEXP",C41:AG41)),$C$39:$AG$39,IF(ISNUMBER(SEARCH("EM",C41:AG41)),$C$39:$AG$39,"")),15)&amp;"-","")</f>
        <v/>
      </c>
      <c r="I64" s="399"/>
      <c r="J64" s="399"/>
      <c r="K64" s="399"/>
      <c r="L64" s="399"/>
      <c r="M64" s="399"/>
      <c r="N64" s="399"/>
      <c r="O64" s="399"/>
      <c r="P64" s="399"/>
      <c r="Q64" s="399"/>
      <c r="R64" s="399"/>
      <c r="S64" s="399"/>
      <c r="T64" s="399"/>
      <c r="U64" s="399"/>
      <c r="V64" s="399"/>
      <c r="W64" s="468"/>
      <c r="X64" s="469">
        <f t="shared" ref="X64:X74" si="27">AK41</f>
        <v>0</v>
      </c>
      <c r="Y64" s="399"/>
      <c r="Z64" s="399"/>
      <c r="AA64" s="468"/>
      <c r="AB64" s="469">
        <f t="shared" ref="AB64" si="28">AL41</f>
        <v>0</v>
      </c>
      <c r="AC64" s="399"/>
      <c r="AD64" s="399"/>
      <c r="AE64" s="468"/>
      <c r="AF64" s="469">
        <f>AF63-AB64</f>
        <v>4</v>
      </c>
      <c r="AG64" s="399"/>
      <c r="AH64" s="399"/>
      <c r="AI64" s="399"/>
      <c r="AJ64" s="399"/>
      <c r="AK64" s="399"/>
      <c r="AL64" s="399"/>
      <c r="AM64" s="399"/>
      <c r="AN64" s="399"/>
      <c r="AO64" s="468"/>
      <c r="AP64" s="439">
        <f t="shared" ref="AP64:AP74" si="29">AO41</f>
        <v>43862</v>
      </c>
      <c r="AQ64" s="441"/>
      <c r="BA64" s="90" t="s">
        <v>138</v>
      </c>
      <c r="BB64" s="91"/>
      <c r="BC64" s="92">
        <f>BD64-BF64</f>
        <v>0</v>
      </c>
      <c r="BD64" s="93"/>
      <c r="BE64" s="93"/>
      <c r="BF64" s="94"/>
      <c r="BG64" s="265"/>
      <c r="BH64" s="266"/>
      <c r="BI64" s="267"/>
      <c r="BJ64" s="95"/>
      <c r="BK64" s="95"/>
    </row>
    <row r="65" spans="3:63" ht="40" customHeight="1" thickBot="1">
      <c r="C65" s="395">
        <f t="shared" ref="C65:C74" si="30">AO42</f>
        <v>43891</v>
      </c>
      <c r="D65" s="396"/>
      <c r="E65" s="396"/>
      <c r="F65" s="396"/>
      <c r="G65" s="397"/>
      <c r="H65" s="398" t="str">
        <f t="array" ref="H65">IFERROR(SMALL(IF(ISNUMBER(SEARCH("CEXP",C42:AG42)),$C$39:$AG$39,IF(ISNUMBER(SEARCH("EM",C42:AG42)),$C$39:$AG$39,"")),1)&amp;"-","")&amp;IFERROR(SMALL(IF(ISNUMBER(SEARCH("CEXP",C42:AG42)),$C$39:$AG$39,IF(ISNUMBER(SEARCH("EM",C42:AG42)),$C$39:$AG$39,"")),2)&amp;"-","")&amp;IFERROR(SMALL(IF(ISNUMBER(SEARCH("CEXP",C42:AG42)),$C$39:$AG$39,IF(ISNUMBER(SEARCH("EM",C42:AG42)),$C$39:$AG$39,"")),3)&amp;"-","")&amp;IFERROR(SMALL(IF(ISNUMBER(SEARCH("CEXP",C42:AG42)),$C$39:$AG$39,IF(ISNUMBER(SEARCH("EM",C42:AG42)),$C$39:$AG$39,"")),4)&amp;"-","")&amp;IFERROR(SMALL(IF(ISNUMBER(SEARCH("CEXP",C42:AG42)),$C$39:$AG$39,IF(ISNUMBER(SEARCH("EM",C42:AG42)),$C$39:$AG$39,"")),5)&amp;"-","")&amp;IFERROR(SMALL(IF(ISNUMBER(SEARCH("CEXP",C42:AG42)),$C$39:$AG$39,IF(ISNUMBER(SEARCH("EM",C42:AG42)),$C$39:$AG$39,"")),6)&amp;"-","")&amp;IFERROR(SMALL(IF(ISNUMBER(SEARCH("CEXP",C42:AG42)),$C$39:$AG$39,IF(ISNUMBER(SEARCH("EM",C42:AG42)),$C$39:$AG$39,"")),7)&amp;"-","")&amp;IFERROR(SMALL(IF(ISNUMBER(SEARCH("CEXP",C42:AG42)),$C$39:$AG$39,IF(ISNUMBER(SEARCH("EM",C42:AG42)),$C$39:$AG$39,"")),8)&amp;"-","")&amp;IFERROR(SMALL(IF(ISNUMBER(SEARCH("CEXP",C42:AG42)),$C$39:$AG$39,IF(ISNUMBER(SEARCH("EM",C42:AG42)),$C$39:$AG$39,"")),9)&amp;"-","")&amp;IFERROR(SMALL(IF(ISNUMBER(SEARCH("CEXP",C42:AG42)),$C$39:$AG$39,IF(ISNUMBER(SEARCH("EM",C42:AG42)),$C$39:$AG$39,"")),10)&amp;"-","")&amp;IFERROR(SMALL(IF(ISNUMBER(SEARCH("CEXP",C42:AG42)),$C$39:$AG$39,IF(ISNUMBER(SEARCH("EM",C42:AG42)),$C$39:$AG$39,"")),11)&amp;"-","")&amp;IFERROR(SMALL(IF(ISNUMBER(SEARCH("CEXP",C42:AG42)),$C$39:$AG$39,IF(ISNUMBER(SEARCH("EM",C42:AG42)),$C$39:$AG$39,"")),12)&amp;"-","")&amp;IFERROR(SMALL(IF(ISNUMBER(SEARCH("CEXP",C42:AG42)),$C$39:$AG$39,IF(ISNUMBER(SEARCH("EM",C42:AG42)),$C$39:$AG$39,"")),13)&amp;"-","")&amp;IFERROR(SMALL(IF(ISNUMBER(SEARCH("CEXP",C42:AG42)),$C$39:$AG$39,IF(ISNUMBER(SEARCH("EM",C42:AG42)),$C$39:$AG$39,"")),14)&amp;"-","")&amp;IFERROR(SMALL(IF(ISNUMBER(SEARCH("CEXP",C42:AG42)),$C$39:$AG$39,IF(ISNUMBER(SEARCH("EM",C42:AG42)),$C$39:$AG$39,"")),15)&amp;"-","")</f>
        <v/>
      </c>
      <c r="I65" s="399"/>
      <c r="J65" s="399"/>
      <c r="K65" s="399"/>
      <c r="L65" s="399"/>
      <c r="M65" s="399"/>
      <c r="N65" s="399"/>
      <c r="O65" s="399"/>
      <c r="P65" s="399"/>
      <c r="Q65" s="399"/>
      <c r="R65" s="399"/>
      <c r="S65" s="399"/>
      <c r="T65" s="399"/>
      <c r="U65" s="399"/>
      <c r="V65" s="399"/>
      <c r="W65" s="468"/>
      <c r="X65" s="469">
        <f t="shared" si="27"/>
        <v>0</v>
      </c>
      <c r="Y65" s="399"/>
      <c r="Z65" s="399"/>
      <c r="AA65" s="468"/>
      <c r="AB65" s="469">
        <f>AL42</f>
        <v>0</v>
      </c>
      <c r="AC65" s="399"/>
      <c r="AD65" s="399"/>
      <c r="AE65" s="468"/>
      <c r="AF65" s="469">
        <f t="shared" ref="AF65:AF74" si="31">AF64-AB65</f>
        <v>4</v>
      </c>
      <c r="AG65" s="399"/>
      <c r="AH65" s="399"/>
      <c r="AI65" s="399"/>
      <c r="AJ65" s="399"/>
      <c r="AK65" s="399"/>
      <c r="AL65" s="399"/>
      <c r="AM65" s="399"/>
      <c r="AN65" s="399"/>
      <c r="AO65" s="468"/>
      <c r="AP65" s="439">
        <f t="shared" si="29"/>
        <v>43891</v>
      </c>
      <c r="AQ65" s="441"/>
      <c r="BA65" s="90" t="s">
        <v>140</v>
      </c>
      <c r="BB65" s="98"/>
      <c r="BC65" s="99">
        <f>BC64+BD65-BF65</f>
        <v>0</v>
      </c>
      <c r="BD65" s="318"/>
      <c r="BE65" s="319"/>
      <c r="BF65" s="100"/>
      <c r="BG65" s="320"/>
      <c r="BH65" s="321"/>
      <c r="BI65" s="322"/>
      <c r="BJ65" s="101"/>
      <c r="BK65" s="101"/>
    </row>
    <row r="66" spans="3:63" ht="40" customHeight="1" thickBot="1">
      <c r="C66" s="395">
        <f t="shared" si="30"/>
        <v>43922</v>
      </c>
      <c r="D66" s="396"/>
      <c r="E66" s="396"/>
      <c r="F66" s="396"/>
      <c r="G66" s="397"/>
      <c r="H66" s="398" t="str">
        <f t="array" ref="H66">IFERROR(SMALL(IF(ISNUMBER(SEARCH("CEXP",C43:AG43)),$C$39:$AG$39,IF(ISNUMBER(SEARCH("EM",C43:AG43)),$C$39:$AG$39,"")),1)&amp;"-","")&amp;IFERROR(SMALL(IF(ISNUMBER(SEARCH("CEXP",C43:AG43)),$C$39:$AG$39,IF(ISNUMBER(SEARCH("EM",C43:AG43)),$C$39:$AG$39,"")),2)&amp;"-","")&amp;IFERROR(SMALL(IF(ISNUMBER(SEARCH("CEXP",C43:AG43)),$C$39:$AG$39,IF(ISNUMBER(SEARCH("EM",C43:AG43)),$C$39:$AG$39,"")),3)&amp;"-","")&amp;IFERROR(SMALL(IF(ISNUMBER(SEARCH("CEXP",C43:AG43)),$C$39:$AG$39,IF(ISNUMBER(SEARCH("EM",C43:AG43)),$C$39:$AG$39,"")),4)&amp;"-","")&amp;IFERROR(SMALL(IF(ISNUMBER(SEARCH("CEXP",C43:AG43)),$C$39:$AG$39,IF(ISNUMBER(SEARCH("EM",C43:AG43)),$C$39:$AG$39,"")),5)&amp;"-","")&amp;IFERROR(SMALL(IF(ISNUMBER(SEARCH("CEXP",C43:AG43)),$C$39:$AG$39,IF(ISNUMBER(SEARCH("EM",C43:AG43)),$C$39:$AG$39,"")),6)&amp;"-","")&amp;IFERROR(SMALL(IF(ISNUMBER(SEARCH("CEXP",C43:AG43)),$C$39:$AG$39,IF(ISNUMBER(SEARCH("EM",C43:AG43)),$C$39:$AG$39,"")),7)&amp;"-","")&amp;IFERROR(SMALL(IF(ISNUMBER(SEARCH("CEXP",C43:AG43)),$C$39:$AG$39,IF(ISNUMBER(SEARCH("EM",C43:AG43)),$C$39:$AG$39,"")),8)&amp;"-","")&amp;IFERROR(SMALL(IF(ISNUMBER(SEARCH("CEXP",C43:AG43)),$C$39:$AG$39,IF(ISNUMBER(SEARCH("EM",C43:AG43)),$C$39:$AG$39,"")),9)&amp;"-","")&amp;IFERROR(SMALL(IF(ISNUMBER(SEARCH("CEXP",C43:AG43)),$C$39:$AG$39,IF(ISNUMBER(SEARCH("EM",C43:AG43)),$C$39:$AG$39,"")),10)&amp;"-","")&amp;IFERROR(SMALL(IF(ISNUMBER(SEARCH("CEXP",C43:AG43)),$C$39:$AG$39,IF(ISNUMBER(SEARCH("EM",C43:AG43)),$C$39:$AG$39,"")),11)&amp;"-","")&amp;IFERROR(SMALL(IF(ISNUMBER(SEARCH("CEXP",C43:AG43)),$C$39:$AG$39,IF(ISNUMBER(SEARCH("EM",C43:AG43)),$C$39:$AG$39,"")),12)&amp;"-","")&amp;IFERROR(SMALL(IF(ISNUMBER(SEARCH("CEXP",C43:AG43)),$C$39:$AG$39,IF(ISNUMBER(SEARCH("EM",C43:AG43)),$C$39:$AG$39,"")),13)&amp;"-","")&amp;IFERROR(SMALL(IF(ISNUMBER(SEARCH("CEXP",C43:AG43)),$C$39:$AG$39,IF(ISNUMBER(SEARCH("EM",C43:AG43)),$C$39:$AG$39,"")),14)&amp;"-","")&amp;IFERROR(SMALL(IF(ISNUMBER(SEARCH("CEXP",C43:AG43)),$C$39:$AG$39,IF(ISNUMBER(SEARCH("EM",C43:AG43)),$C$39:$AG$39,"")),15)&amp;"-","")</f>
        <v/>
      </c>
      <c r="I66" s="399"/>
      <c r="J66" s="399"/>
      <c r="K66" s="399"/>
      <c r="L66" s="399"/>
      <c r="M66" s="399"/>
      <c r="N66" s="399"/>
      <c r="O66" s="399"/>
      <c r="P66" s="399"/>
      <c r="Q66" s="399"/>
      <c r="R66" s="399"/>
      <c r="S66" s="399"/>
      <c r="T66" s="399"/>
      <c r="U66" s="399"/>
      <c r="V66" s="399"/>
      <c r="W66" s="468"/>
      <c r="X66" s="469">
        <f t="shared" si="27"/>
        <v>0</v>
      </c>
      <c r="Y66" s="399"/>
      <c r="Z66" s="399"/>
      <c r="AA66" s="468"/>
      <c r="AB66" s="469">
        <f t="shared" ref="AB66:AB74" si="32">AL43</f>
        <v>0</v>
      </c>
      <c r="AC66" s="399"/>
      <c r="AD66" s="399"/>
      <c r="AE66" s="468"/>
      <c r="AF66" s="469">
        <f t="shared" si="31"/>
        <v>4</v>
      </c>
      <c r="AG66" s="399"/>
      <c r="AH66" s="399"/>
      <c r="AI66" s="399"/>
      <c r="AJ66" s="399"/>
      <c r="AK66" s="399"/>
      <c r="AL66" s="399"/>
      <c r="AM66" s="399"/>
      <c r="AN66" s="399"/>
      <c r="AO66" s="468"/>
      <c r="AP66" s="439">
        <f t="shared" si="29"/>
        <v>43922</v>
      </c>
      <c r="AQ66" s="441"/>
      <c r="BA66" s="90" t="s">
        <v>143</v>
      </c>
      <c r="BB66" s="98"/>
      <c r="BC66" s="99">
        <f t="shared" ref="BC66:BC75" si="33">BC65+BD66-BF66</f>
        <v>0</v>
      </c>
      <c r="BD66" s="318"/>
      <c r="BE66" s="319"/>
      <c r="BF66" s="103"/>
      <c r="BG66" s="320"/>
      <c r="BH66" s="321"/>
      <c r="BI66" s="322"/>
      <c r="BJ66" s="104"/>
      <c r="BK66" s="104"/>
    </row>
    <row r="67" spans="3:63" ht="40" customHeight="1" thickBot="1">
      <c r="C67" s="395">
        <f t="shared" si="30"/>
        <v>43952</v>
      </c>
      <c r="D67" s="396"/>
      <c r="E67" s="396"/>
      <c r="F67" s="396"/>
      <c r="G67" s="397"/>
      <c r="H67" s="398" t="str">
        <f t="array" ref="H67">IFERROR(SMALL(IF(ISNUMBER(SEARCH("CEXP",C44:AG44)),$C$39:$AG$39,IF(ISNUMBER(SEARCH("EM",C44:AG44)),$C$39:$AG$39,"")),1)&amp;"-","")&amp;IFERROR(SMALL(IF(ISNUMBER(SEARCH("CEXP",C44:AG44)),$C$39:$AG$39,IF(ISNUMBER(SEARCH("EM",C44:AG44)),$C$39:$AG$39,"")),2)&amp;"-","")&amp;IFERROR(SMALL(IF(ISNUMBER(SEARCH("CEXP",C44:AG44)),$C$39:$AG$39,IF(ISNUMBER(SEARCH("EM",C44:AG44)),$C$39:$AG$39,"")),3)&amp;"-","")&amp;IFERROR(SMALL(IF(ISNUMBER(SEARCH("CEXP",C44:AG44)),$C$39:$AG$39,IF(ISNUMBER(SEARCH("EM",C44:AG44)),$C$39:$AG$39,"")),4)&amp;"-","")&amp;IFERROR(SMALL(IF(ISNUMBER(SEARCH("CEXP",C44:AG44)),$C$39:$AG$39,IF(ISNUMBER(SEARCH("EM",C44:AG44)),$C$39:$AG$39,"")),5)&amp;"-","")&amp;IFERROR(SMALL(IF(ISNUMBER(SEARCH("CEXP",C44:AG44)),$C$39:$AG$39,IF(ISNUMBER(SEARCH("EM",C44:AG44)),$C$39:$AG$39,"")),6)&amp;"-","")&amp;IFERROR(SMALL(IF(ISNUMBER(SEARCH("CEXP",C44:AG44)),$C$39:$AG$39,IF(ISNUMBER(SEARCH("EM",C44:AG44)),$C$39:$AG$39,"")),7)&amp;"-","")&amp;IFERROR(SMALL(IF(ISNUMBER(SEARCH("CEXP",C44:AG44)),$C$39:$AG$39,IF(ISNUMBER(SEARCH("EM",C44:AG44)),$C$39:$AG$39,"")),8)&amp;"-","")&amp;IFERROR(SMALL(IF(ISNUMBER(SEARCH("CEXP",C44:AG44)),$C$39:$AG$39,IF(ISNUMBER(SEARCH("EM",C44:AG44)),$C$39:$AG$39,"")),9)&amp;"-","")&amp;IFERROR(SMALL(IF(ISNUMBER(SEARCH("CEXP",C44:AG44)),$C$39:$AG$39,IF(ISNUMBER(SEARCH("EM",C44:AG44)),$C$39:$AG$39,"")),10)&amp;"-","")&amp;IFERROR(SMALL(IF(ISNUMBER(SEARCH("CEXP",C44:AG44)),$C$39:$AG$39,IF(ISNUMBER(SEARCH("EM",C44:AG44)),$C$39:$AG$39,"")),11)&amp;"-","")&amp;IFERROR(SMALL(IF(ISNUMBER(SEARCH("CEXP",C44:AG44)),$C$39:$AG$39,IF(ISNUMBER(SEARCH("EM",C44:AG44)),$C$39:$AG$39,"")),12)&amp;"-","")&amp;IFERROR(SMALL(IF(ISNUMBER(SEARCH("CEXP",C44:AG44)),$C$39:$AG$39,IF(ISNUMBER(SEARCH("EM",C44:AG44)),$C$39:$AG$39,"")),13)&amp;"-","")&amp;IFERROR(SMALL(IF(ISNUMBER(SEARCH("CEXP",C44:AG44)),$C$39:$AG$39,IF(ISNUMBER(SEARCH("EM",C44:AG44)),$C$39:$AG$39,"")),14)&amp;"-","")&amp;IFERROR(SMALL(IF(ISNUMBER(SEARCH("CEXP",C44:AG44)),$C$39:$AG$39,IF(ISNUMBER(SEARCH("EM",C44:AG44)),$C$39:$AG$39,"")),15)&amp;"-","")</f>
        <v/>
      </c>
      <c r="I67" s="399"/>
      <c r="J67" s="399"/>
      <c r="K67" s="399"/>
      <c r="L67" s="399"/>
      <c r="M67" s="399"/>
      <c r="N67" s="399"/>
      <c r="O67" s="399"/>
      <c r="P67" s="399"/>
      <c r="Q67" s="399"/>
      <c r="R67" s="399"/>
      <c r="S67" s="399"/>
      <c r="T67" s="399"/>
      <c r="U67" s="399"/>
      <c r="V67" s="399"/>
      <c r="W67" s="468"/>
      <c r="X67" s="469">
        <f t="shared" si="27"/>
        <v>0</v>
      </c>
      <c r="Y67" s="399"/>
      <c r="Z67" s="399"/>
      <c r="AA67" s="468"/>
      <c r="AB67" s="469">
        <f t="shared" si="32"/>
        <v>0</v>
      </c>
      <c r="AC67" s="399"/>
      <c r="AD67" s="399"/>
      <c r="AE67" s="468"/>
      <c r="AF67" s="469">
        <f t="shared" si="31"/>
        <v>4</v>
      </c>
      <c r="AG67" s="399"/>
      <c r="AH67" s="399"/>
      <c r="AI67" s="399"/>
      <c r="AJ67" s="399"/>
      <c r="AK67" s="399"/>
      <c r="AL67" s="399"/>
      <c r="AM67" s="399"/>
      <c r="AN67" s="399"/>
      <c r="AO67" s="468"/>
      <c r="AP67" s="439">
        <f t="shared" si="29"/>
        <v>43952</v>
      </c>
      <c r="AQ67" s="441"/>
      <c r="BA67" s="90" t="s">
        <v>145</v>
      </c>
      <c r="BB67" s="98"/>
      <c r="BC67" s="99">
        <f t="shared" si="33"/>
        <v>0</v>
      </c>
      <c r="BD67" s="318"/>
      <c r="BE67" s="319"/>
      <c r="BF67" s="100"/>
      <c r="BG67" s="320"/>
      <c r="BH67" s="321"/>
      <c r="BI67" s="322"/>
      <c r="BJ67" s="101"/>
      <c r="BK67" s="101"/>
    </row>
    <row r="68" spans="3:63" ht="40" customHeight="1" thickBot="1">
      <c r="C68" s="395">
        <f t="shared" si="30"/>
        <v>43983</v>
      </c>
      <c r="D68" s="396"/>
      <c r="E68" s="396"/>
      <c r="F68" s="396"/>
      <c r="G68" s="397"/>
      <c r="H68" s="398" t="str">
        <f t="array" ref="H68">IFERROR(SMALL(IF(ISNUMBER(SEARCH("CEXP",C45:AG45)),$C$39:$AG$39,IF(ISNUMBER(SEARCH("EM",C45:AG45)),$C$39:$AG$39,"")),1)&amp;"-","")&amp;IFERROR(SMALL(IF(ISNUMBER(SEARCH("CEXP",C45:AG45)),$C$39:$AG$39,IF(ISNUMBER(SEARCH("EM",C45:AG45)),$C$39:$AG$39,"")),2)&amp;"-","")&amp;IFERROR(SMALL(IF(ISNUMBER(SEARCH("CEXP",C45:AG45)),$C$39:$AG$39,IF(ISNUMBER(SEARCH("EM",C45:AG45)),$C$39:$AG$39,"")),3)&amp;"-","")&amp;IFERROR(SMALL(IF(ISNUMBER(SEARCH("CEXP",C45:AG45)),$C$39:$AG$39,IF(ISNUMBER(SEARCH("EM",C45:AG45)),$C$39:$AG$39,"")),4)&amp;"-","")&amp;IFERROR(SMALL(IF(ISNUMBER(SEARCH("CEXP",C45:AG45)),$C$39:$AG$39,IF(ISNUMBER(SEARCH("EM",C45:AG45)),$C$39:$AG$39,"")),5)&amp;"-","")&amp;IFERROR(SMALL(IF(ISNUMBER(SEARCH("CEXP",C45:AG45)),$C$39:$AG$39,IF(ISNUMBER(SEARCH("EM",C45:AG45)),$C$39:$AG$39,"")),6)&amp;"-","")&amp;IFERROR(SMALL(IF(ISNUMBER(SEARCH("CEXP",C45:AG45)),$C$39:$AG$39,IF(ISNUMBER(SEARCH("EM",C45:AG45)),$C$39:$AG$39,"")),7)&amp;"-","")&amp;IFERROR(SMALL(IF(ISNUMBER(SEARCH("CEXP",C45:AG45)),$C$39:$AG$39,IF(ISNUMBER(SEARCH("EM",C45:AG45)),$C$39:$AG$39,"")),8)&amp;"-","")&amp;IFERROR(SMALL(IF(ISNUMBER(SEARCH("CEXP",C45:AG45)),$C$39:$AG$39,IF(ISNUMBER(SEARCH("EM",C45:AG45)),$C$39:$AG$39,"")),9)&amp;"-","")&amp;IFERROR(SMALL(IF(ISNUMBER(SEARCH("CEXP",C45:AG45)),$C$39:$AG$39,IF(ISNUMBER(SEARCH("EM",C45:AG45)),$C$39:$AG$39,"")),10)&amp;"-","")&amp;IFERROR(SMALL(IF(ISNUMBER(SEARCH("CEXP",C45:AG45)),$C$39:$AG$39,IF(ISNUMBER(SEARCH("EM",C45:AG45)),$C$39:$AG$39,"")),11)&amp;"-","")&amp;IFERROR(SMALL(IF(ISNUMBER(SEARCH("CEXP",C45:AG45)),$C$39:$AG$39,IF(ISNUMBER(SEARCH("EM",C45:AG45)),$C$39:$AG$39,"")),12)&amp;"-","")&amp;IFERROR(SMALL(IF(ISNUMBER(SEARCH("CEXP",C45:AG45)),$C$39:$AG$39,IF(ISNUMBER(SEARCH("EM",C45:AG45)),$C$39:$AG$39,"")),13)&amp;"-","")&amp;IFERROR(SMALL(IF(ISNUMBER(SEARCH("CEXP",C45:AG45)),$C$39:$AG$39,IF(ISNUMBER(SEARCH("EM",C45:AG45)),$C$39:$AG$39,"")),14)&amp;"-","")&amp;IFERROR(SMALL(IF(ISNUMBER(SEARCH("CEXP",C45:AG45)),$C$39:$AG$39,IF(ISNUMBER(SEARCH("EM",C45:AG45)),$C$39:$AG$39,"")),15)&amp;"-","")</f>
        <v/>
      </c>
      <c r="I68" s="399"/>
      <c r="J68" s="399"/>
      <c r="K68" s="399"/>
      <c r="L68" s="399"/>
      <c r="M68" s="399"/>
      <c r="N68" s="399"/>
      <c r="O68" s="399"/>
      <c r="P68" s="399"/>
      <c r="Q68" s="399"/>
      <c r="R68" s="399"/>
      <c r="S68" s="399"/>
      <c r="T68" s="399"/>
      <c r="U68" s="399"/>
      <c r="V68" s="399"/>
      <c r="W68" s="468"/>
      <c r="X68" s="469">
        <f t="shared" si="27"/>
        <v>0</v>
      </c>
      <c r="Y68" s="399"/>
      <c r="Z68" s="399"/>
      <c r="AA68" s="468"/>
      <c r="AB68" s="469">
        <f t="shared" si="32"/>
        <v>0</v>
      </c>
      <c r="AC68" s="399"/>
      <c r="AD68" s="399"/>
      <c r="AE68" s="468"/>
      <c r="AF68" s="469">
        <f t="shared" si="31"/>
        <v>4</v>
      </c>
      <c r="AG68" s="399"/>
      <c r="AH68" s="399"/>
      <c r="AI68" s="399"/>
      <c r="AJ68" s="399"/>
      <c r="AK68" s="399"/>
      <c r="AL68" s="399"/>
      <c r="AM68" s="399"/>
      <c r="AN68" s="399"/>
      <c r="AO68" s="468"/>
      <c r="AP68" s="439">
        <f t="shared" si="29"/>
        <v>43983</v>
      </c>
      <c r="AQ68" s="441"/>
      <c r="BA68" s="110" t="s">
        <v>149</v>
      </c>
      <c r="BB68" s="111"/>
      <c r="BC68" s="99">
        <f t="shared" si="33"/>
        <v>0</v>
      </c>
      <c r="BD68" s="341"/>
      <c r="BE68" s="342"/>
      <c r="BF68" s="100"/>
      <c r="BG68" s="320"/>
      <c r="BH68" s="321"/>
      <c r="BI68" s="322"/>
      <c r="BJ68" s="101"/>
      <c r="BK68" s="101"/>
    </row>
    <row r="69" spans="3:63" ht="40" customHeight="1" thickBot="1">
      <c r="C69" s="395">
        <f t="shared" si="30"/>
        <v>44013</v>
      </c>
      <c r="D69" s="396"/>
      <c r="E69" s="396"/>
      <c r="F69" s="396"/>
      <c r="G69" s="397"/>
      <c r="H69" s="398" t="str">
        <f t="array" ref="H69">IFERROR(SMALL(IF(ISNUMBER(SEARCH("CEXP",C46:AG46)),$C$39:$AG$39,IF(ISNUMBER(SEARCH("EM",C46:AG46)),$C$39:$AG$39,"")),1)&amp;"-","")&amp;IFERROR(SMALL(IF(ISNUMBER(SEARCH("CEXP",C46:AG46)),$C$39:$AG$39,IF(ISNUMBER(SEARCH("EM",C46:AG46)),$C$39:$AG$39,"")),2)&amp;"-","")&amp;IFERROR(SMALL(IF(ISNUMBER(SEARCH("CEXP",C46:AG46)),$C$39:$AG$39,IF(ISNUMBER(SEARCH("EM",C46:AG46)),$C$39:$AG$39,"")),3)&amp;"-","")&amp;IFERROR(SMALL(IF(ISNUMBER(SEARCH("CEXP",C46:AG46)),$C$39:$AG$39,IF(ISNUMBER(SEARCH("EM",C46:AG46)),$C$39:$AG$39,"")),4)&amp;"-","")&amp;IFERROR(SMALL(IF(ISNUMBER(SEARCH("CEXP",C46:AG46)),$C$39:$AG$39,IF(ISNUMBER(SEARCH("EM",C46:AG46)),$C$39:$AG$39,"")),5)&amp;"-","")&amp;IFERROR(SMALL(IF(ISNUMBER(SEARCH("CEXP",C46:AG46)),$C$39:$AG$39,IF(ISNUMBER(SEARCH("EM",C46:AG46)),$C$39:$AG$39,"")),6)&amp;"-","")&amp;IFERROR(SMALL(IF(ISNUMBER(SEARCH("CEXP",C46:AG46)),$C$39:$AG$39,IF(ISNUMBER(SEARCH("EM",C46:AG46)),$C$39:$AG$39,"")),7)&amp;"-","")&amp;IFERROR(SMALL(IF(ISNUMBER(SEARCH("CEXP",C46:AG46)),$C$39:$AG$39,IF(ISNUMBER(SEARCH("EM",C46:AG46)),$C$39:$AG$39,"")),8)&amp;"-","")&amp;IFERROR(SMALL(IF(ISNUMBER(SEARCH("CEXP",C46:AG46)),$C$39:$AG$39,IF(ISNUMBER(SEARCH("EM",C46:AG46)),$C$39:$AG$39,"")),9)&amp;"-","")&amp;IFERROR(SMALL(IF(ISNUMBER(SEARCH("CEXP",C46:AG46)),$C$39:$AG$39,IF(ISNUMBER(SEARCH("EM",C46:AG46)),$C$39:$AG$39,"")),10)&amp;"-","")&amp;IFERROR(SMALL(IF(ISNUMBER(SEARCH("CEXP",C46:AG46)),$C$39:$AG$39,IF(ISNUMBER(SEARCH("EM",C46:AG46)),$C$39:$AG$39,"")),11)&amp;"-","")&amp;IFERROR(SMALL(IF(ISNUMBER(SEARCH("CEXP",C46:AG46)),$C$39:$AG$39,IF(ISNUMBER(SEARCH("EM",C46:AG46)),$C$39:$AG$39,"")),12)&amp;"-","")&amp;IFERROR(SMALL(IF(ISNUMBER(SEARCH("CEXP",C46:AG46)),$C$39:$AG$39,IF(ISNUMBER(SEARCH("EM",C46:AG46)),$C$39:$AG$39,"")),13)&amp;"-","")&amp;IFERROR(SMALL(IF(ISNUMBER(SEARCH("CEXP",C46:AG46)),$C$39:$AG$39,IF(ISNUMBER(SEARCH("EM",C46:AG46)),$C$39:$AG$39,"")),14)&amp;"-","")&amp;IFERROR(SMALL(IF(ISNUMBER(SEARCH("CEXP",C46:AG46)),$C$39:$AG$39,IF(ISNUMBER(SEARCH("EM",C46:AG46)),$C$39:$AG$39,"")),15)&amp;"-","")</f>
        <v/>
      </c>
      <c r="I69" s="399"/>
      <c r="J69" s="399"/>
      <c r="K69" s="399"/>
      <c r="L69" s="399"/>
      <c r="M69" s="399"/>
      <c r="N69" s="399"/>
      <c r="O69" s="399"/>
      <c r="P69" s="399"/>
      <c r="Q69" s="399"/>
      <c r="R69" s="399"/>
      <c r="S69" s="399"/>
      <c r="T69" s="399"/>
      <c r="U69" s="399"/>
      <c r="V69" s="399"/>
      <c r="W69" s="468"/>
      <c r="X69" s="469">
        <f t="shared" si="27"/>
        <v>0</v>
      </c>
      <c r="Y69" s="399"/>
      <c r="Z69" s="399"/>
      <c r="AA69" s="468"/>
      <c r="AB69" s="469">
        <f t="shared" si="32"/>
        <v>0</v>
      </c>
      <c r="AC69" s="399"/>
      <c r="AD69" s="399"/>
      <c r="AE69" s="468"/>
      <c r="AF69" s="469">
        <f t="shared" si="31"/>
        <v>4</v>
      </c>
      <c r="AG69" s="399"/>
      <c r="AH69" s="399"/>
      <c r="AI69" s="399"/>
      <c r="AJ69" s="399"/>
      <c r="AK69" s="399"/>
      <c r="AL69" s="399"/>
      <c r="AM69" s="399"/>
      <c r="AN69" s="399"/>
      <c r="AO69" s="468"/>
      <c r="AP69" s="439">
        <f t="shared" si="29"/>
        <v>44013</v>
      </c>
      <c r="AQ69" s="441"/>
      <c r="BA69" s="90" t="s">
        <v>151</v>
      </c>
      <c r="BB69" s="116"/>
      <c r="BC69" s="99">
        <f t="shared" si="33"/>
        <v>0</v>
      </c>
      <c r="BD69" s="341"/>
      <c r="BE69" s="342"/>
      <c r="BF69" s="100"/>
      <c r="BG69" s="320"/>
      <c r="BH69" s="321"/>
      <c r="BI69" s="322"/>
      <c r="BJ69" s="101"/>
      <c r="BK69" s="101"/>
    </row>
    <row r="70" spans="3:63" ht="40" customHeight="1" thickBot="1">
      <c r="C70" s="395">
        <f t="shared" si="30"/>
        <v>44044</v>
      </c>
      <c r="D70" s="396"/>
      <c r="E70" s="396"/>
      <c r="F70" s="396"/>
      <c r="G70" s="397"/>
      <c r="H70" s="398" t="str">
        <f t="array" ref="H70">IFERROR(SMALL(IF(ISNUMBER(SEARCH("CEXP",C47:AG47)),$C$39:$AG$39,IF(ISNUMBER(SEARCH("EM",C47:AG47)),$C$39:$AG$39,"")),1)&amp;"-","")&amp;IFERROR(SMALL(IF(ISNUMBER(SEARCH("CEXP",C47:AG47)),$C$39:$AG$39,IF(ISNUMBER(SEARCH("EM",C47:AG47)),$C$39:$AG$39,"")),2)&amp;"-","")&amp;IFERROR(SMALL(IF(ISNUMBER(SEARCH("CEXP",C47:AG47)),$C$39:$AG$39,IF(ISNUMBER(SEARCH("EM",C47:AG47)),$C$39:$AG$39,"")),3)&amp;"-","")&amp;IFERROR(SMALL(IF(ISNUMBER(SEARCH("CEXP",C47:AG47)),$C$39:$AG$39,IF(ISNUMBER(SEARCH("EM",C47:AG47)),$C$39:$AG$39,"")),4)&amp;"-","")&amp;IFERROR(SMALL(IF(ISNUMBER(SEARCH("CEXP",C47:AG47)),$C$39:$AG$39,IF(ISNUMBER(SEARCH("EM",C47:AG47)),$C$39:$AG$39,"")),5)&amp;"-","")&amp;IFERROR(SMALL(IF(ISNUMBER(SEARCH("CEXP",C47:AG47)),$C$39:$AG$39,IF(ISNUMBER(SEARCH("EM",C47:AG47)),$C$39:$AG$39,"")),6)&amp;"-","")&amp;IFERROR(SMALL(IF(ISNUMBER(SEARCH("CEXP",C47:AG47)),$C$39:$AG$39,IF(ISNUMBER(SEARCH("EM",C47:AG47)),$C$39:$AG$39,"")),7)&amp;"-","")&amp;IFERROR(SMALL(IF(ISNUMBER(SEARCH("CEXP",C47:AG47)),$C$39:$AG$39,IF(ISNUMBER(SEARCH("EM",C47:AG47)),$C$39:$AG$39,"")),8)&amp;"-","")&amp;IFERROR(SMALL(IF(ISNUMBER(SEARCH("CEXP",C47:AG47)),$C$39:$AG$39,IF(ISNUMBER(SEARCH("EM",C47:AG47)),$C$39:$AG$39,"")),9)&amp;"-","")&amp;IFERROR(SMALL(IF(ISNUMBER(SEARCH("CEXP",C47:AG47)),$C$39:$AG$39,IF(ISNUMBER(SEARCH("EM",C47:AG47)),$C$39:$AG$39,"")),10)&amp;"-","")&amp;IFERROR(SMALL(IF(ISNUMBER(SEARCH("CEXP",C47:AG47)),$C$39:$AG$39,IF(ISNUMBER(SEARCH("EM",C47:AG47)),$C$39:$AG$39,"")),11)&amp;"-","")&amp;IFERROR(SMALL(IF(ISNUMBER(SEARCH("CEXP",C47:AG47)),$C$39:$AG$39,IF(ISNUMBER(SEARCH("EM",C47:AG47)),$C$39:$AG$39,"")),12)&amp;"-","")&amp;IFERROR(SMALL(IF(ISNUMBER(SEARCH("CEXP",C47:AG47)),$C$39:$AG$39,IF(ISNUMBER(SEARCH("EM",C47:AG47)),$C$39:$AG$39,"")),13)&amp;"-","")&amp;IFERROR(SMALL(IF(ISNUMBER(SEARCH("CEXP",C47:AG47)),$C$39:$AG$39,IF(ISNUMBER(SEARCH("EM",C47:AG47)),$C$39:$AG$39,"")),14)&amp;"-","")&amp;IFERROR(SMALL(IF(ISNUMBER(SEARCH("CEXP",C47:AG47)),$C$39:$AG$39,IF(ISNUMBER(SEARCH("EM",C47:AG47)),$C$39:$AG$39,"")),15)&amp;"-","")</f>
        <v/>
      </c>
      <c r="I70" s="399"/>
      <c r="J70" s="399"/>
      <c r="K70" s="399"/>
      <c r="L70" s="399"/>
      <c r="M70" s="399"/>
      <c r="N70" s="399"/>
      <c r="O70" s="399"/>
      <c r="P70" s="399"/>
      <c r="Q70" s="399"/>
      <c r="R70" s="399"/>
      <c r="S70" s="399"/>
      <c r="T70" s="399"/>
      <c r="U70" s="399"/>
      <c r="V70" s="399"/>
      <c r="W70" s="468"/>
      <c r="X70" s="469">
        <f t="shared" si="27"/>
        <v>0</v>
      </c>
      <c r="Y70" s="399"/>
      <c r="Z70" s="399"/>
      <c r="AA70" s="468"/>
      <c r="AB70" s="469">
        <f t="shared" si="32"/>
        <v>0</v>
      </c>
      <c r="AC70" s="399"/>
      <c r="AD70" s="399"/>
      <c r="AE70" s="468"/>
      <c r="AF70" s="469">
        <f t="shared" si="31"/>
        <v>4</v>
      </c>
      <c r="AG70" s="399"/>
      <c r="AH70" s="399"/>
      <c r="AI70" s="399"/>
      <c r="AJ70" s="399"/>
      <c r="AK70" s="399"/>
      <c r="AL70" s="399"/>
      <c r="AM70" s="399"/>
      <c r="AN70" s="399"/>
      <c r="AO70" s="468"/>
      <c r="AP70" s="439">
        <f t="shared" si="29"/>
        <v>44044</v>
      </c>
      <c r="AQ70" s="441"/>
      <c r="BA70" s="90" t="s">
        <v>156</v>
      </c>
      <c r="BB70" s="111"/>
      <c r="BC70" s="119">
        <f t="shared" si="33"/>
        <v>0</v>
      </c>
      <c r="BD70" s="341"/>
      <c r="BE70" s="342"/>
      <c r="BF70" s="100"/>
      <c r="BG70" s="320"/>
      <c r="BH70" s="321"/>
      <c r="BI70" s="322"/>
      <c r="BJ70" s="101"/>
      <c r="BK70" s="101"/>
    </row>
    <row r="71" spans="3:63" ht="40" customHeight="1" thickBot="1">
      <c r="C71" s="395">
        <f t="shared" si="30"/>
        <v>44075</v>
      </c>
      <c r="D71" s="396"/>
      <c r="E71" s="396"/>
      <c r="F71" s="396"/>
      <c r="G71" s="397"/>
      <c r="H71" s="398" t="str">
        <f t="array" ref="H71">IFERROR(SMALL(IF(ISNUMBER(SEARCH("CEXP",C48:AG48)),$C$39:$AG$39,IF(ISNUMBER(SEARCH("EM",C48:AG48)),$C$39:$AG$39,"")),1)&amp;"-","")&amp;IFERROR(SMALL(IF(ISNUMBER(SEARCH("CEXP",C48:AG48)),$C$39:$AG$39,IF(ISNUMBER(SEARCH("EM",C48:AG48)),$C$39:$AG$39,"")),2)&amp;"-","")&amp;IFERROR(SMALL(IF(ISNUMBER(SEARCH("CEXP",C48:AG48)),$C$39:$AG$39,IF(ISNUMBER(SEARCH("EM",C48:AG48)),$C$39:$AG$39,"")),3)&amp;"-","")&amp;IFERROR(SMALL(IF(ISNUMBER(SEARCH("CEXP",C48:AG48)),$C$39:$AG$39,IF(ISNUMBER(SEARCH("EM",C48:AG48)),$C$39:$AG$39,"")),4)&amp;"-","")&amp;IFERROR(SMALL(IF(ISNUMBER(SEARCH("CEXP",C48:AG48)),$C$39:$AG$39,IF(ISNUMBER(SEARCH("EM",C48:AG48)),$C$39:$AG$39,"")),5)&amp;"-","")&amp;IFERROR(SMALL(IF(ISNUMBER(SEARCH("CEXP",C48:AG48)),$C$39:$AG$39,IF(ISNUMBER(SEARCH("EM",C48:AG48)),$C$39:$AG$39,"")),6)&amp;"-","")&amp;IFERROR(SMALL(IF(ISNUMBER(SEARCH("CEXP",C48:AG48)),$C$39:$AG$39,IF(ISNUMBER(SEARCH("EM",C48:AG48)),$C$39:$AG$39,"")),7)&amp;"-","")&amp;IFERROR(SMALL(IF(ISNUMBER(SEARCH("CEXP",C48:AG48)),$C$39:$AG$39,IF(ISNUMBER(SEARCH("EM",C48:AG48)),$C$39:$AG$39,"")),8)&amp;"-","")&amp;IFERROR(SMALL(IF(ISNUMBER(SEARCH("CEXP",C48:AG48)),$C$39:$AG$39,IF(ISNUMBER(SEARCH("EM",C48:AG48)),$C$39:$AG$39,"")),9)&amp;"-","")&amp;IFERROR(SMALL(IF(ISNUMBER(SEARCH("CEXP",C48:AG48)),$C$39:$AG$39,IF(ISNUMBER(SEARCH("EM",C48:AG48)),$C$39:$AG$39,"")),10)&amp;"-","")&amp;IFERROR(SMALL(IF(ISNUMBER(SEARCH("CEXP",C48:AG48)),$C$39:$AG$39,IF(ISNUMBER(SEARCH("EM",C48:AG48)),$C$39:$AG$39,"")),11)&amp;"-","")&amp;IFERROR(SMALL(IF(ISNUMBER(SEARCH("CEXP",C48:AG48)),$C$39:$AG$39,IF(ISNUMBER(SEARCH("EM",C48:AG48)),$C$39:$AG$39,"")),12)&amp;"-","")&amp;IFERROR(SMALL(IF(ISNUMBER(SEARCH("CEXP",C48:AG48)),$C$39:$AG$39,IF(ISNUMBER(SEARCH("EM",C48:AG48)),$C$39:$AG$39,"")),13)&amp;"-","")&amp;IFERROR(SMALL(IF(ISNUMBER(SEARCH("CEXP",C48:AG48)),$C$39:$AG$39,IF(ISNUMBER(SEARCH("EM",C48:AG48)),$C$39:$AG$39,"")),14)&amp;"-","")&amp;IFERROR(SMALL(IF(ISNUMBER(SEARCH("CEXP",C48:AG48)),$C$39:$AG$39,IF(ISNUMBER(SEARCH("EM",C48:AG48)),$C$39:$AG$39,"")),15)&amp;"-","")</f>
        <v/>
      </c>
      <c r="I71" s="399"/>
      <c r="J71" s="399"/>
      <c r="K71" s="399"/>
      <c r="L71" s="399"/>
      <c r="M71" s="399"/>
      <c r="N71" s="399"/>
      <c r="O71" s="399"/>
      <c r="P71" s="399"/>
      <c r="Q71" s="399"/>
      <c r="R71" s="399"/>
      <c r="S71" s="399"/>
      <c r="T71" s="399"/>
      <c r="U71" s="399"/>
      <c r="V71" s="399"/>
      <c r="W71" s="468"/>
      <c r="X71" s="469">
        <f t="shared" si="27"/>
        <v>0</v>
      </c>
      <c r="Y71" s="399"/>
      <c r="Z71" s="399"/>
      <c r="AA71" s="468"/>
      <c r="AB71" s="469">
        <f t="shared" si="32"/>
        <v>0</v>
      </c>
      <c r="AC71" s="399"/>
      <c r="AD71" s="399"/>
      <c r="AE71" s="468"/>
      <c r="AF71" s="469">
        <f t="shared" si="31"/>
        <v>4</v>
      </c>
      <c r="AG71" s="399"/>
      <c r="AH71" s="399"/>
      <c r="AI71" s="399"/>
      <c r="AJ71" s="399"/>
      <c r="AK71" s="399"/>
      <c r="AL71" s="399"/>
      <c r="AM71" s="399"/>
      <c r="AN71" s="399"/>
      <c r="AO71" s="468"/>
      <c r="AP71" s="439">
        <f t="shared" si="29"/>
        <v>44075</v>
      </c>
      <c r="AQ71" s="441"/>
      <c r="BA71" s="90" t="s">
        <v>163</v>
      </c>
      <c r="BB71" s="116"/>
      <c r="BC71" s="120">
        <f t="shared" si="33"/>
        <v>0</v>
      </c>
      <c r="BD71" s="341"/>
      <c r="BE71" s="342"/>
      <c r="BF71" s="100"/>
      <c r="BG71" s="320"/>
      <c r="BH71" s="321"/>
      <c r="BI71" s="322"/>
      <c r="BJ71" s="101"/>
      <c r="BK71" s="101"/>
    </row>
    <row r="72" spans="3:63" ht="40" customHeight="1" thickBot="1">
      <c r="C72" s="395">
        <f t="shared" si="30"/>
        <v>44105</v>
      </c>
      <c r="D72" s="396"/>
      <c r="E72" s="396"/>
      <c r="F72" s="396"/>
      <c r="G72" s="397"/>
      <c r="H72" s="398" t="str">
        <f t="array" ref="H72">IFERROR(SMALL(IF(ISNUMBER(SEARCH("CEXP",C49:AG49)),$C$39:$AG$39,IF(ISNUMBER(SEARCH("EM",C49:AG49)),$C$39:$AG$39,"")),1)&amp;"-","")&amp;IFERROR(SMALL(IF(ISNUMBER(SEARCH("CEXP",C49:AG49)),$C$39:$AG$39,IF(ISNUMBER(SEARCH("EM",C49:AG49)),$C$39:$AG$39,"")),2)&amp;"-","")&amp;IFERROR(SMALL(IF(ISNUMBER(SEARCH("CEXP",C49:AG49)),$C$39:$AG$39,IF(ISNUMBER(SEARCH("EM",C49:AG49)),$C$39:$AG$39,"")),3)&amp;"-","")&amp;IFERROR(SMALL(IF(ISNUMBER(SEARCH("CEXP",C49:AG49)),$C$39:$AG$39,IF(ISNUMBER(SEARCH("EM",C49:AG49)),$C$39:$AG$39,"")),4)&amp;"-","")&amp;IFERROR(SMALL(IF(ISNUMBER(SEARCH("CEXP",C49:AG49)),$C$39:$AG$39,IF(ISNUMBER(SEARCH("EM",C49:AG49)),$C$39:$AG$39,"")),5)&amp;"-","")&amp;IFERROR(SMALL(IF(ISNUMBER(SEARCH("CEXP",C49:AG49)),$C$39:$AG$39,IF(ISNUMBER(SEARCH("EM",C49:AG49)),$C$39:$AG$39,"")),6)&amp;"-","")&amp;IFERROR(SMALL(IF(ISNUMBER(SEARCH("CEXP",C49:AG49)),$C$39:$AG$39,IF(ISNUMBER(SEARCH("EM",C49:AG49)),$C$39:$AG$39,"")),7)&amp;"-","")&amp;IFERROR(SMALL(IF(ISNUMBER(SEARCH("CEXP",C49:AG49)),$C$39:$AG$39,IF(ISNUMBER(SEARCH("EM",C49:AG49)),$C$39:$AG$39,"")),8)&amp;"-","")&amp;IFERROR(SMALL(IF(ISNUMBER(SEARCH("CEXP",C49:AG49)),$C$39:$AG$39,IF(ISNUMBER(SEARCH("EM",C49:AG49)),$C$39:$AG$39,"")),9)&amp;"-","")&amp;IFERROR(SMALL(IF(ISNUMBER(SEARCH("CEXP",C49:AG49)),$C$39:$AG$39,IF(ISNUMBER(SEARCH("EM",C49:AG49)),$C$39:$AG$39,"")),10)&amp;"-","")&amp;IFERROR(SMALL(IF(ISNUMBER(SEARCH("CEXP",C49:AG49)),$C$39:$AG$39,IF(ISNUMBER(SEARCH("EM",C49:AG49)),$C$39:$AG$39,"")),11)&amp;"-","")&amp;IFERROR(SMALL(IF(ISNUMBER(SEARCH("CEXP",C49:AG49)),$C$39:$AG$39,IF(ISNUMBER(SEARCH("EM",C49:AG49)),$C$39:$AG$39,"")),12)&amp;"-","")&amp;IFERROR(SMALL(IF(ISNUMBER(SEARCH("CEXP",C49:AG49)),$C$39:$AG$39,IF(ISNUMBER(SEARCH("EM",C49:AG49)),$C$39:$AG$39,"")),13)&amp;"-","")&amp;IFERROR(SMALL(IF(ISNUMBER(SEARCH("CEXP",C49:AG49)),$C$39:$AG$39,IF(ISNUMBER(SEARCH("EM",C49:AG49)),$C$39:$AG$39,"")),14)&amp;"-","")&amp;IFERROR(SMALL(IF(ISNUMBER(SEARCH("CEXP",C49:AG49)),$C$39:$AG$39,IF(ISNUMBER(SEARCH("EM",C49:AG49)),$C$39:$AG$39,"")),15)&amp;"-","")</f>
        <v/>
      </c>
      <c r="I72" s="399"/>
      <c r="J72" s="399"/>
      <c r="K72" s="399"/>
      <c r="L72" s="399"/>
      <c r="M72" s="399"/>
      <c r="N72" s="399"/>
      <c r="O72" s="399"/>
      <c r="P72" s="399"/>
      <c r="Q72" s="399"/>
      <c r="R72" s="399"/>
      <c r="S72" s="399"/>
      <c r="T72" s="399"/>
      <c r="U72" s="399"/>
      <c r="V72" s="399"/>
      <c r="W72" s="468"/>
      <c r="X72" s="469">
        <f t="shared" si="27"/>
        <v>0</v>
      </c>
      <c r="Y72" s="399"/>
      <c r="Z72" s="399"/>
      <c r="AA72" s="468"/>
      <c r="AB72" s="469">
        <f t="shared" si="32"/>
        <v>0</v>
      </c>
      <c r="AC72" s="399"/>
      <c r="AD72" s="399"/>
      <c r="AE72" s="468"/>
      <c r="AF72" s="469">
        <f t="shared" si="31"/>
        <v>4</v>
      </c>
      <c r="AG72" s="399"/>
      <c r="AH72" s="399"/>
      <c r="AI72" s="399"/>
      <c r="AJ72" s="399"/>
      <c r="AK72" s="399"/>
      <c r="AL72" s="399"/>
      <c r="AM72" s="399"/>
      <c r="AN72" s="399"/>
      <c r="AO72" s="468"/>
      <c r="AP72" s="439">
        <f t="shared" si="29"/>
        <v>44105</v>
      </c>
      <c r="AQ72" s="441"/>
      <c r="BA72" s="122" t="s">
        <v>165</v>
      </c>
      <c r="BB72" s="111"/>
      <c r="BC72" s="119">
        <f t="shared" si="33"/>
        <v>0</v>
      </c>
      <c r="BD72" s="341"/>
      <c r="BE72" s="342"/>
      <c r="BF72" s="100"/>
      <c r="BG72" s="320"/>
      <c r="BH72" s="321"/>
      <c r="BI72" s="322"/>
      <c r="BJ72" s="101"/>
      <c r="BK72" s="101"/>
    </row>
    <row r="73" spans="3:63" ht="40" customHeight="1" thickBot="1">
      <c r="C73" s="395">
        <f t="shared" si="30"/>
        <v>44136</v>
      </c>
      <c r="D73" s="396"/>
      <c r="E73" s="396"/>
      <c r="F73" s="396"/>
      <c r="G73" s="397"/>
      <c r="H73" s="398" t="str">
        <f t="array" ref="H73">IFERROR(SMALL(IF(ISNUMBER(SEARCH("CEXP",C50:AG50)),$C$39:$AG$39,IF(ISNUMBER(SEARCH("EM",C50:AG50)),$C$39:$AG$39,"")),1)&amp;"-","")&amp;IFERROR(SMALL(IF(ISNUMBER(SEARCH("CEXP",C50:AG50)),$C$39:$AG$39,IF(ISNUMBER(SEARCH("EM",C50:AG50)),$C$39:$AG$39,"")),2)&amp;"-","")&amp;IFERROR(SMALL(IF(ISNUMBER(SEARCH("CEXP",C50:AG50)),$C$39:$AG$39,IF(ISNUMBER(SEARCH("EM",C50:AG50)),$C$39:$AG$39,"")),3)&amp;"-","")&amp;IFERROR(SMALL(IF(ISNUMBER(SEARCH("CEXP",C50:AG50)),$C$39:$AG$39,IF(ISNUMBER(SEARCH("EM",C50:AG50)),$C$39:$AG$39,"")),4)&amp;"-","")&amp;IFERROR(SMALL(IF(ISNUMBER(SEARCH("CEXP",C50:AG50)),$C$39:$AG$39,IF(ISNUMBER(SEARCH("EM",C50:AG50)),$C$39:$AG$39,"")),5)&amp;"-","")&amp;IFERROR(SMALL(IF(ISNUMBER(SEARCH("CEXP",C50:AG50)),$C$39:$AG$39,IF(ISNUMBER(SEARCH("EM",C50:AG50)),$C$39:$AG$39,"")),6)&amp;"-","")&amp;IFERROR(SMALL(IF(ISNUMBER(SEARCH("CEXP",C50:AG50)),$C$39:$AG$39,IF(ISNUMBER(SEARCH("EM",C50:AG50)),$C$39:$AG$39,"")),7)&amp;"-","")&amp;IFERROR(SMALL(IF(ISNUMBER(SEARCH("CEXP",C50:AG50)),$C$39:$AG$39,IF(ISNUMBER(SEARCH("EM",C50:AG50)),$C$39:$AG$39,"")),8)&amp;"-","")&amp;IFERROR(SMALL(IF(ISNUMBER(SEARCH("CEXP",C50:AG50)),$C$39:$AG$39,IF(ISNUMBER(SEARCH("EM",C50:AG50)),$C$39:$AG$39,"")),9)&amp;"-","")&amp;IFERROR(SMALL(IF(ISNUMBER(SEARCH("CEXP",C50:AG50)),$C$39:$AG$39,IF(ISNUMBER(SEARCH("EM",C50:AG50)),$C$39:$AG$39,"")),10)&amp;"-","")&amp;IFERROR(SMALL(IF(ISNUMBER(SEARCH("CEXP",C50:AG50)),$C$39:$AG$39,IF(ISNUMBER(SEARCH("EM",C50:AG50)),$C$39:$AG$39,"")),11)&amp;"-","")&amp;IFERROR(SMALL(IF(ISNUMBER(SEARCH("CEXP",C50:AG50)),$C$39:$AG$39,IF(ISNUMBER(SEARCH("EM",C50:AG50)),$C$39:$AG$39,"")),12)&amp;"-","")&amp;IFERROR(SMALL(IF(ISNUMBER(SEARCH("CEXP",C50:AG50)),$C$39:$AG$39,IF(ISNUMBER(SEARCH("EM",C50:AG50)),$C$39:$AG$39,"")),13)&amp;"-","")&amp;IFERROR(SMALL(IF(ISNUMBER(SEARCH("CEXP",C50:AG50)),$C$39:$AG$39,IF(ISNUMBER(SEARCH("EM",C50:AG50)),$C$39:$AG$39,"")),14)&amp;"-","")&amp;IFERROR(SMALL(IF(ISNUMBER(SEARCH("CEXP",C50:AG50)),$C$39:$AG$39,IF(ISNUMBER(SEARCH("EM",C50:AG50)),$C$39:$AG$39,"")),15)&amp;"-","")</f>
        <v/>
      </c>
      <c r="I73" s="399"/>
      <c r="J73" s="399"/>
      <c r="K73" s="399"/>
      <c r="L73" s="399"/>
      <c r="M73" s="399"/>
      <c r="N73" s="399"/>
      <c r="O73" s="399"/>
      <c r="P73" s="399"/>
      <c r="Q73" s="399"/>
      <c r="R73" s="399"/>
      <c r="S73" s="399"/>
      <c r="T73" s="399"/>
      <c r="U73" s="399"/>
      <c r="V73" s="399"/>
      <c r="W73" s="468"/>
      <c r="X73" s="469">
        <f t="shared" si="27"/>
        <v>0</v>
      </c>
      <c r="Y73" s="399"/>
      <c r="Z73" s="399"/>
      <c r="AA73" s="468"/>
      <c r="AB73" s="469">
        <f t="shared" si="32"/>
        <v>0</v>
      </c>
      <c r="AC73" s="399"/>
      <c r="AD73" s="399"/>
      <c r="AE73" s="468"/>
      <c r="AF73" s="469">
        <f t="shared" si="31"/>
        <v>4</v>
      </c>
      <c r="AG73" s="399"/>
      <c r="AH73" s="399"/>
      <c r="AI73" s="399"/>
      <c r="AJ73" s="399"/>
      <c r="AK73" s="399"/>
      <c r="AL73" s="399"/>
      <c r="AM73" s="399"/>
      <c r="AN73" s="399"/>
      <c r="AO73" s="468"/>
      <c r="AP73" s="439">
        <f t="shared" si="29"/>
        <v>44136</v>
      </c>
      <c r="AQ73" s="441"/>
      <c r="BA73" s="90" t="s">
        <v>167</v>
      </c>
      <c r="BB73" s="116"/>
      <c r="BC73" s="99">
        <f t="shared" si="33"/>
        <v>0</v>
      </c>
      <c r="BD73" s="341"/>
      <c r="BE73" s="342"/>
      <c r="BF73" s="100"/>
      <c r="BG73" s="320"/>
      <c r="BH73" s="321"/>
      <c r="BI73" s="322"/>
      <c r="BJ73" s="101"/>
      <c r="BK73" s="101"/>
    </row>
    <row r="74" spans="3:63" ht="40" customHeight="1" thickBot="1">
      <c r="C74" s="439">
        <f t="shared" si="30"/>
        <v>44166</v>
      </c>
      <c r="D74" s="440"/>
      <c r="E74" s="440"/>
      <c r="F74" s="440"/>
      <c r="G74" s="441"/>
      <c r="H74" s="398" t="str">
        <f t="array" ref="H74">IFERROR(SMALL(IF(ISNUMBER(SEARCH("CEXP",C51:AG51)),$C$39:$AG$39,IF(ISNUMBER(SEARCH("EM",C51:AG51)),$C$39:$AG$39,"")),1)&amp;"-","")&amp;IFERROR(SMALL(IF(ISNUMBER(SEARCH("CEXP",C51:AG51)),$C$39:$AG$39,IF(ISNUMBER(SEARCH("EM",C51:AG51)),$C$39:$AG$39,"")),2)&amp;"-","")&amp;IFERROR(SMALL(IF(ISNUMBER(SEARCH("CEXP",C51:AG51)),$C$39:$AG$39,IF(ISNUMBER(SEARCH("EM",C51:AG51)),$C$39:$AG$39,"")),3)&amp;"-","")&amp;IFERROR(SMALL(IF(ISNUMBER(SEARCH("CEXP",C51:AG51)),$C$39:$AG$39,IF(ISNUMBER(SEARCH("EM",C51:AG51)),$C$39:$AG$39,"")),4)&amp;"-","")&amp;IFERROR(SMALL(IF(ISNUMBER(SEARCH("CEXP",C51:AG51)),$C$39:$AG$39,IF(ISNUMBER(SEARCH("EM",C51:AG51)),$C$39:$AG$39,"")),5)&amp;"-","")&amp;IFERROR(SMALL(IF(ISNUMBER(SEARCH("CEXP",C51:AG51)),$C$39:$AG$39,IF(ISNUMBER(SEARCH("EM",C51:AG51)),$C$39:$AG$39,"")),6)&amp;"-","")&amp;IFERROR(SMALL(IF(ISNUMBER(SEARCH("CEXP",C51:AG51)),$C$39:$AG$39,IF(ISNUMBER(SEARCH("EM",C51:AG51)),$C$39:$AG$39,"")),7)&amp;"-","")&amp;IFERROR(SMALL(IF(ISNUMBER(SEARCH("CEXP",C51:AG51)),$C$39:$AG$39,IF(ISNUMBER(SEARCH("EM",C51:AG51)),$C$39:$AG$39,"")),8)&amp;"-","")&amp;IFERROR(SMALL(IF(ISNUMBER(SEARCH("CEXP",C51:AG51)),$C$39:$AG$39,IF(ISNUMBER(SEARCH("EM",C51:AG51)),$C$39:$AG$39,"")),9)&amp;"-","")&amp;IFERROR(SMALL(IF(ISNUMBER(SEARCH("CEXP",C51:AG51)),$C$39:$AG$39,IF(ISNUMBER(SEARCH("EM",C51:AG51)),$C$39:$AG$39,"")),10)&amp;"-","")&amp;IFERROR(SMALL(IF(ISNUMBER(SEARCH("CEXP",C51:AG51)),$C$39:$AG$39,IF(ISNUMBER(SEARCH("EM",C51:AG51)),$C$39:$AG$39,"")),11)&amp;"-","")&amp;IFERROR(SMALL(IF(ISNUMBER(SEARCH("CEXP",C51:AG51)),$C$39:$AG$39,IF(ISNUMBER(SEARCH("EM",C51:AG51)),$C$39:$AG$39,"")),12)&amp;"-","")&amp;IFERROR(SMALL(IF(ISNUMBER(SEARCH("CEXP",C51:AG51)),$C$39:$AG$39,IF(ISNUMBER(SEARCH("EM",C51:AG51)),$C$39:$AG$39,"")),13)&amp;"-","")&amp;IFERROR(SMALL(IF(ISNUMBER(SEARCH("CEXP",C51:AG51)),$C$39:$AG$39,IF(ISNUMBER(SEARCH("EM",C51:AG51)),$C$39:$AG$39,"")),14)&amp;"-","")&amp;IFERROR(SMALL(IF(ISNUMBER(SEARCH("CEXP",C51:AG51)),$C$39:$AG$39,IF(ISNUMBER(SEARCH("EM",C51:AG51)),$C$39:$AG$39,"")),15)&amp;"-","")</f>
        <v/>
      </c>
      <c r="I74" s="399"/>
      <c r="J74" s="399"/>
      <c r="K74" s="399"/>
      <c r="L74" s="399"/>
      <c r="M74" s="399"/>
      <c r="N74" s="399"/>
      <c r="O74" s="399"/>
      <c r="P74" s="399"/>
      <c r="Q74" s="399"/>
      <c r="R74" s="399"/>
      <c r="S74" s="399"/>
      <c r="T74" s="399"/>
      <c r="U74" s="399"/>
      <c r="V74" s="399"/>
      <c r="W74" s="468"/>
      <c r="X74" s="469">
        <f t="shared" si="27"/>
        <v>0</v>
      </c>
      <c r="Y74" s="399"/>
      <c r="Z74" s="399"/>
      <c r="AA74" s="468"/>
      <c r="AB74" s="469">
        <f t="shared" si="32"/>
        <v>0</v>
      </c>
      <c r="AC74" s="399"/>
      <c r="AD74" s="399"/>
      <c r="AE74" s="468"/>
      <c r="AF74" s="469">
        <f t="shared" si="31"/>
        <v>4</v>
      </c>
      <c r="AG74" s="399"/>
      <c r="AH74" s="399"/>
      <c r="AI74" s="399"/>
      <c r="AJ74" s="399"/>
      <c r="AK74" s="399"/>
      <c r="AL74" s="399"/>
      <c r="AM74" s="399"/>
      <c r="AN74" s="399"/>
      <c r="AO74" s="468"/>
      <c r="AP74" s="439">
        <f t="shared" si="29"/>
        <v>44166</v>
      </c>
      <c r="AQ74" s="441"/>
      <c r="BA74" s="90" t="s">
        <v>168</v>
      </c>
      <c r="BB74" s="116"/>
      <c r="BC74" s="99">
        <f t="shared" si="33"/>
        <v>0</v>
      </c>
      <c r="BD74" s="341"/>
      <c r="BE74" s="342"/>
      <c r="BF74" s="100"/>
      <c r="BG74" s="320"/>
      <c r="BH74" s="321"/>
      <c r="BI74" s="322"/>
      <c r="BJ74" s="101"/>
      <c r="BK74" s="101"/>
    </row>
    <row r="75" spans="3:63" ht="17" thickBot="1">
      <c r="BA75" s="90" t="s">
        <v>182</v>
      </c>
      <c r="BB75" s="116"/>
      <c r="BC75" s="99">
        <f t="shared" si="33"/>
        <v>0</v>
      </c>
      <c r="BD75" s="341"/>
      <c r="BE75" s="342"/>
      <c r="BF75" s="100"/>
      <c r="BG75" s="320"/>
      <c r="BH75" s="321"/>
      <c r="BI75" s="322"/>
      <c r="BJ75" s="101"/>
      <c r="BK75" s="101"/>
    </row>
  </sheetData>
  <mergeCells count="258">
    <mergeCell ref="BD74:BE74"/>
    <mergeCell ref="BG74:BI74"/>
    <mergeCell ref="BD75:BE75"/>
    <mergeCell ref="BG75:BI75"/>
    <mergeCell ref="C74:G74"/>
    <mergeCell ref="H74:W74"/>
    <mergeCell ref="X74:AA74"/>
    <mergeCell ref="AB74:AE74"/>
    <mergeCell ref="AF74:AO74"/>
    <mergeCell ref="AP74:AQ74"/>
    <mergeCell ref="BD72:BE72"/>
    <mergeCell ref="BG72:BI72"/>
    <mergeCell ref="C73:G73"/>
    <mergeCell ref="H73:W73"/>
    <mergeCell ref="X73:AA73"/>
    <mergeCell ref="AB73:AE73"/>
    <mergeCell ref="AF73:AO73"/>
    <mergeCell ref="AP73:AQ73"/>
    <mergeCell ref="BD73:BE73"/>
    <mergeCell ref="BG73:BI73"/>
    <mergeCell ref="C72:G72"/>
    <mergeCell ref="H72:W72"/>
    <mergeCell ref="X72:AA72"/>
    <mergeCell ref="AB72:AE72"/>
    <mergeCell ref="AF72:AO72"/>
    <mergeCell ref="AP72:AQ72"/>
    <mergeCell ref="BD70:BE70"/>
    <mergeCell ref="BG70:BI70"/>
    <mergeCell ref="C71:G71"/>
    <mergeCell ref="H71:W71"/>
    <mergeCell ref="X71:AA71"/>
    <mergeCell ref="AB71:AE71"/>
    <mergeCell ref="AF71:AO71"/>
    <mergeCell ref="AP71:AQ71"/>
    <mergeCell ref="BD71:BE71"/>
    <mergeCell ref="BG71:BI71"/>
    <mergeCell ref="C70:G70"/>
    <mergeCell ref="H70:W70"/>
    <mergeCell ref="X70:AA70"/>
    <mergeCell ref="AB70:AE70"/>
    <mergeCell ref="AF70:AO70"/>
    <mergeCell ref="AP70:AQ70"/>
    <mergeCell ref="BD68:BE68"/>
    <mergeCell ref="BG68:BI68"/>
    <mergeCell ref="C69:G69"/>
    <mergeCell ref="H69:W69"/>
    <mergeCell ref="X69:AA69"/>
    <mergeCell ref="AB69:AE69"/>
    <mergeCell ref="AF69:AO69"/>
    <mergeCell ref="AP69:AQ69"/>
    <mergeCell ref="BD69:BE69"/>
    <mergeCell ref="BG69:BI69"/>
    <mergeCell ref="C68:G68"/>
    <mergeCell ref="H68:W68"/>
    <mergeCell ref="X68:AA68"/>
    <mergeCell ref="AB68:AE68"/>
    <mergeCell ref="AF68:AO68"/>
    <mergeCell ref="AP68:AQ68"/>
    <mergeCell ref="BD66:BE66"/>
    <mergeCell ref="BG66:BI66"/>
    <mergeCell ref="C67:G67"/>
    <mergeCell ref="H67:W67"/>
    <mergeCell ref="X67:AA67"/>
    <mergeCell ref="AB67:AE67"/>
    <mergeCell ref="AF67:AO67"/>
    <mergeCell ref="AP67:AQ67"/>
    <mergeCell ref="BD67:BE67"/>
    <mergeCell ref="BG67:BI67"/>
    <mergeCell ref="C66:G66"/>
    <mergeCell ref="H66:W66"/>
    <mergeCell ref="X66:AA66"/>
    <mergeCell ref="AB66:AE66"/>
    <mergeCell ref="AF66:AO66"/>
    <mergeCell ref="AP66:AQ66"/>
    <mergeCell ref="BG64:BI64"/>
    <mergeCell ref="C65:G65"/>
    <mergeCell ref="H65:W65"/>
    <mergeCell ref="X65:AA65"/>
    <mergeCell ref="AB65:AE65"/>
    <mergeCell ref="AF65:AO65"/>
    <mergeCell ref="AP65:AQ65"/>
    <mergeCell ref="BD65:BE65"/>
    <mergeCell ref="BG65:BI65"/>
    <mergeCell ref="C64:G64"/>
    <mergeCell ref="H64:W64"/>
    <mergeCell ref="X64:AA64"/>
    <mergeCell ref="AB64:AE64"/>
    <mergeCell ref="AF64:AO64"/>
    <mergeCell ref="AP64:AQ64"/>
    <mergeCell ref="AU41:AW41"/>
    <mergeCell ref="AU46:AW46"/>
    <mergeCell ref="C56:AO60"/>
    <mergeCell ref="AP56:AX60"/>
    <mergeCell ref="BB60:BK61"/>
    <mergeCell ref="C61:G62"/>
    <mergeCell ref="H61:W62"/>
    <mergeCell ref="X61:AA62"/>
    <mergeCell ref="AB61:AE62"/>
    <mergeCell ref="AF61:AO62"/>
    <mergeCell ref="BJ62:BJ63"/>
    <mergeCell ref="BK62:BK63"/>
    <mergeCell ref="C63:G63"/>
    <mergeCell ref="H63:W63"/>
    <mergeCell ref="X63:AA63"/>
    <mergeCell ref="AB63:AE63"/>
    <mergeCell ref="AF63:AO63"/>
    <mergeCell ref="AP63:AQ63"/>
    <mergeCell ref="AP61:AQ62"/>
    <mergeCell ref="BB62:BB63"/>
    <mergeCell ref="BC62:BC63"/>
    <mergeCell ref="BD62:BE63"/>
    <mergeCell ref="BF62:BF63"/>
    <mergeCell ref="BG62:BI63"/>
    <mergeCell ref="C35:G35"/>
    <mergeCell ref="H35:AH35"/>
    <mergeCell ref="BM35:BN35"/>
    <mergeCell ref="BO35:BP35"/>
    <mergeCell ref="BR35:BT35"/>
    <mergeCell ref="C36:G36"/>
    <mergeCell ref="H36:AH36"/>
    <mergeCell ref="BM36:BN36"/>
    <mergeCell ref="BO36:BP36"/>
    <mergeCell ref="BR36:BT36"/>
    <mergeCell ref="C33:G33"/>
    <mergeCell ref="H33:AH33"/>
    <mergeCell ref="BM33:BN33"/>
    <mergeCell ref="BO33:BP33"/>
    <mergeCell ref="BR33:BT33"/>
    <mergeCell ref="C34:G34"/>
    <mergeCell ref="H34:AH34"/>
    <mergeCell ref="BM34:BN34"/>
    <mergeCell ref="BO34:BP34"/>
    <mergeCell ref="BR34:BT34"/>
    <mergeCell ref="C31:G31"/>
    <mergeCell ref="H31:AH31"/>
    <mergeCell ref="BM31:BN31"/>
    <mergeCell ref="BO31:BP31"/>
    <mergeCell ref="BR31:BT31"/>
    <mergeCell ref="C32:G32"/>
    <mergeCell ref="H32:AH32"/>
    <mergeCell ref="BM32:BN32"/>
    <mergeCell ref="BO32:BP32"/>
    <mergeCell ref="BR32:BT32"/>
    <mergeCell ref="C29:G29"/>
    <mergeCell ref="H29:AH29"/>
    <mergeCell ref="BM29:BN29"/>
    <mergeCell ref="BO29:BP29"/>
    <mergeCell ref="BR29:BT29"/>
    <mergeCell ref="C30:G30"/>
    <mergeCell ref="H30:AH30"/>
    <mergeCell ref="BM30:BN30"/>
    <mergeCell ref="BO30:BP30"/>
    <mergeCell ref="BR30:BT30"/>
    <mergeCell ref="C27:G27"/>
    <mergeCell ref="H27:AH27"/>
    <mergeCell ref="BM27:BN27"/>
    <mergeCell ref="BO27:BP27"/>
    <mergeCell ref="BR27:BT27"/>
    <mergeCell ref="C28:G28"/>
    <mergeCell ref="H28:AH28"/>
    <mergeCell ref="BM28:BN28"/>
    <mergeCell ref="BO28:BP28"/>
    <mergeCell ref="BR28:BT28"/>
    <mergeCell ref="BU24:BU25"/>
    <mergeCell ref="BV24:BV25"/>
    <mergeCell ref="C25:G25"/>
    <mergeCell ref="H25:AH25"/>
    <mergeCell ref="C26:G26"/>
    <mergeCell ref="H26:AH26"/>
    <mergeCell ref="BM26:BN26"/>
    <mergeCell ref="BO26:BP26"/>
    <mergeCell ref="BR26:BT26"/>
    <mergeCell ref="C23:G24"/>
    <mergeCell ref="H23:AN24"/>
    <mergeCell ref="AO23:AO24"/>
    <mergeCell ref="AP23:AP24"/>
    <mergeCell ref="AQ23:AQ24"/>
    <mergeCell ref="AR23:AR24"/>
    <mergeCell ref="AS23:AS24"/>
    <mergeCell ref="BO23:BP23"/>
    <mergeCell ref="BR23:BT23"/>
    <mergeCell ref="BM24:BN25"/>
    <mergeCell ref="BO24:BP25"/>
    <mergeCell ref="BQ24:BQ25"/>
    <mergeCell ref="BR24:BT25"/>
    <mergeCell ref="AT23:AT24"/>
    <mergeCell ref="AU23:AU24"/>
    <mergeCell ref="AV23:AV24"/>
    <mergeCell ref="AW23:AW24"/>
    <mergeCell ref="AX23:AX24"/>
    <mergeCell ref="AZ23:AZ24"/>
    <mergeCell ref="BP19:BR19"/>
    <mergeCell ref="C20:AL20"/>
    <mergeCell ref="BM20:BN20"/>
    <mergeCell ref="BP20:BR20"/>
    <mergeCell ref="C21:AH21"/>
    <mergeCell ref="BM21:BN21"/>
    <mergeCell ref="BP21:BR21"/>
    <mergeCell ref="BM18:BN18"/>
    <mergeCell ref="BP18:BR18"/>
    <mergeCell ref="C19:AL19"/>
    <mergeCell ref="BB19:BB20"/>
    <mergeCell ref="BC19:BC20"/>
    <mergeCell ref="BD19:BD20"/>
    <mergeCell ref="BE19:BE20"/>
    <mergeCell ref="BF19:BF22"/>
    <mergeCell ref="BG19:BG22"/>
    <mergeCell ref="BH19:BH22"/>
    <mergeCell ref="C22:AX22"/>
    <mergeCell ref="BM22:BN22"/>
    <mergeCell ref="BP22:BR22"/>
    <mergeCell ref="C18:AL18"/>
    <mergeCell ref="AO18:AO20"/>
    <mergeCell ref="AP18:AR21"/>
    <mergeCell ref="AS18:AT21"/>
    <mergeCell ref="AU18:AV21"/>
    <mergeCell ref="AW18:AX21"/>
    <mergeCell ref="BB18:BC18"/>
    <mergeCell ref="BD18:BF18"/>
    <mergeCell ref="BM19:BN19"/>
    <mergeCell ref="C16:AH16"/>
    <mergeCell ref="AP16:AT17"/>
    <mergeCell ref="AU16:AX17"/>
    <mergeCell ref="BA16:BG17"/>
    <mergeCell ref="BM16:BN16"/>
    <mergeCell ref="BP16:BR16"/>
    <mergeCell ref="C17:AH17"/>
    <mergeCell ref="BM17:BN17"/>
    <mergeCell ref="BP17:BR17"/>
    <mergeCell ref="C13:AL13"/>
    <mergeCell ref="AP13:AX15"/>
    <mergeCell ref="BM13:BN13"/>
    <mergeCell ref="BP13:BR13"/>
    <mergeCell ref="C14:AL14"/>
    <mergeCell ref="BA14:BB15"/>
    <mergeCell ref="BC14:BG14"/>
    <mergeCell ref="BM14:BN14"/>
    <mergeCell ref="BP14:BR14"/>
    <mergeCell ref="C15:AL15"/>
    <mergeCell ref="BC15:BG15"/>
    <mergeCell ref="BM15:BN15"/>
    <mergeCell ref="BP15:BR15"/>
    <mergeCell ref="BP10:BR11"/>
    <mergeCell ref="BS10:BS11"/>
    <mergeCell ref="BT10:BT11"/>
    <mergeCell ref="C11:AH11"/>
    <mergeCell ref="C12:AH12"/>
    <mergeCell ref="BP12:BR12"/>
    <mergeCell ref="J8:AH9"/>
    <mergeCell ref="AP8:AX9"/>
    <mergeCell ref="BK8:BT9"/>
    <mergeCell ref="C10:AH10"/>
    <mergeCell ref="AP10:AT12"/>
    <mergeCell ref="AU10:AX12"/>
    <mergeCell ref="BK10:BK11"/>
    <mergeCell ref="BL10:BL11"/>
    <mergeCell ref="BM10:BN11"/>
    <mergeCell ref="BO10:BO11"/>
  </mergeCells>
  <conditionalFormatting sqref="C40:AN51">
    <cfRule type="containsText" dxfId="89" priority="41" stopIfTrue="1" operator="containsText" text="RTT">
      <formula>NOT(ISERROR(SEARCH("RTT",C40)))</formula>
    </cfRule>
    <cfRule type="containsText" dxfId="88" priority="42" stopIfTrue="1" operator="containsText" text="RD">
      <formula>NOT(ISERROR(SEARCH("RD",C40)))</formula>
    </cfRule>
    <cfRule type="containsText" dxfId="87" priority="43" stopIfTrue="1" operator="containsText" text="B">
      <formula>NOT(ISERROR(SEARCH("B",C40)))</formula>
    </cfRule>
    <cfRule type="containsText" dxfId="86" priority="44" stopIfTrue="1" operator="containsText" text="CET">
      <formula>NOT(ISERROR(SEARCH("CET",C40)))</formula>
    </cfRule>
    <cfRule type="containsText" dxfId="85" priority="45" stopIfTrue="1" operator="containsText" text="CP">
      <formula>NOT(ISERROR(SEARCH("CP",C40)))</formula>
    </cfRule>
  </conditionalFormatting>
  <conditionalFormatting sqref="C40:AG51">
    <cfRule type="cellIs" dxfId="84" priority="1" stopIfTrue="1" operator="equal">
      <formula>0</formula>
    </cfRule>
    <cfRule type="containsText" dxfId="83" priority="37" stopIfTrue="1" operator="containsText" text="CEXP">
      <formula>NOT(ISERROR(SEARCH("CEXP",C40)))</formula>
    </cfRule>
    <cfRule type="containsText" dxfId="82" priority="38" stopIfTrue="1" operator="containsText" text="AT">
      <formula>NOT(ISERROR(SEARCH("AT",C40)))</formula>
    </cfRule>
    <cfRule type="beginsWith" dxfId="81" priority="39" stopIfTrue="1" operator="beginsWith" text="M">
      <formula>LEFT(C40,LEN("M"))="M"</formula>
    </cfRule>
    <cfRule type="containsText" dxfId="80" priority="40" stopIfTrue="1" operator="containsText" text="EM">
      <formula>NOT(ISERROR(SEARCH("EM",C40)))</formula>
    </cfRule>
  </conditionalFormatting>
  <conditionalFormatting sqref="AP25:AP36">
    <cfRule type="cellIs" dxfId="79" priority="36" stopIfTrue="1" operator="equal">
      <formula>0</formula>
    </cfRule>
  </conditionalFormatting>
  <conditionalFormatting sqref="AR25:AR36">
    <cfRule type="cellIs" dxfId="78" priority="35" stopIfTrue="1" operator="equal">
      <formula>0</formula>
    </cfRule>
  </conditionalFormatting>
  <conditionalFormatting sqref="AT25:AT36">
    <cfRule type="cellIs" dxfId="77" priority="34" stopIfTrue="1" operator="equal">
      <formula>0</formula>
    </cfRule>
  </conditionalFormatting>
  <conditionalFormatting sqref="AV25:AV36">
    <cfRule type="cellIs" dxfId="76" priority="33" stopIfTrue="1" operator="equal">
      <formula>0</formula>
    </cfRule>
  </conditionalFormatting>
  <conditionalFormatting sqref="AQ25">
    <cfRule type="cellIs" dxfId="75" priority="32" stopIfTrue="1" operator="lessThan">
      <formula>$AO$12</formula>
    </cfRule>
  </conditionalFormatting>
  <conditionalFormatting sqref="AQ26">
    <cfRule type="cellIs" dxfId="74" priority="31" stopIfTrue="1" operator="lessThan">
      <formula>$AQ$25</formula>
    </cfRule>
  </conditionalFormatting>
  <conditionalFormatting sqref="AQ27">
    <cfRule type="cellIs" dxfId="73" priority="30" stopIfTrue="1" operator="lessThan">
      <formula>$AQ$26</formula>
    </cfRule>
  </conditionalFormatting>
  <conditionalFormatting sqref="AQ28">
    <cfRule type="cellIs" dxfId="72" priority="29" stopIfTrue="1" operator="lessThan">
      <formula>$AQ$27</formula>
    </cfRule>
  </conditionalFormatting>
  <conditionalFormatting sqref="AQ29">
    <cfRule type="cellIs" dxfId="71" priority="28" stopIfTrue="1" operator="lessThan">
      <formula>$AQ$28</formula>
    </cfRule>
  </conditionalFormatting>
  <conditionalFormatting sqref="AQ30">
    <cfRule type="cellIs" dxfId="70" priority="27" stopIfTrue="1" operator="lessThan">
      <formula>$AQ$29</formula>
    </cfRule>
  </conditionalFormatting>
  <conditionalFormatting sqref="AQ31">
    <cfRule type="cellIs" dxfId="69" priority="26" stopIfTrue="1" operator="lessThan">
      <formula>$AQ$30</formula>
    </cfRule>
  </conditionalFormatting>
  <conditionalFormatting sqref="AQ32">
    <cfRule type="cellIs" dxfId="68" priority="25" stopIfTrue="1" operator="lessThan">
      <formula>$AQ$31</formula>
    </cfRule>
  </conditionalFormatting>
  <conditionalFormatting sqref="AQ35">
    <cfRule type="cellIs" dxfId="67" priority="24" stopIfTrue="1" operator="lessThan">
      <formula>$AQ$34</formula>
    </cfRule>
  </conditionalFormatting>
  <conditionalFormatting sqref="AS25">
    <cfRule type="cellIs" dxfId="66" priority="23" stopIfTrue="1" operator="lessThan">
      <formula>$AO$15</formula>
    </cfRule>
  </conditionalFormatting>
  <conditionalFormatting sqref="AS26">
    <cfRule type="cellIs" dxfId="65" priority="22" stopIfTrue="1" operator="lessThan">
      <formula>$AS$25</formula>
    </cfRule>
  </conditionalFormatting>
  <conditionalFormatting sqref="AS27">
    <cfRule type="cellIs" dxfId="64" priority="21" stopIfTrue="1" operator="lessThan">
      <formula>$AS$26</formula>
    </cfRule>
  </conditionalFormatting>
  <conditionalFormatting sqref="AS28">
    <cfRule type="cellIs" dxfId="63" priority="20" stopIfTrue="1" operator="lessThan">
      <formula>$AS$27</formula>
    </cfRule>
  </conditionalFormatting>
  <conditionalFormatting sqref="AS29:AS30">
    <cfRule type="cellIs" dxfId="62" priority="19" stopIfTrue="1" operator="lessThan">
      <formula>$AS$28</formula>
    </cfRule>
  </conditionalFormatting>
  <conditionalFormatting sqref="AS31:AS36">
    <cfRule type="cellIs" dxfId="61" priority="18" stopIfTrue="1" operator="lessThan">
      <formula>$AS$35</formula>
    </cfRule>
  </conditionalFormatting>
  <conditionalFormatting sqref="AU25">
    <cfRule type="cellIs" dxfId="60" priority="17" stopIfTrue="1" operator="lessThan">
      <formula>$AO$18</formula>
    </cfRule>
  </conditionalFormatting>
  <conditionalFormatting sqref="AU26">
    <cfRule type="cellIs" dxfId="59" priority="16" stopIfTrue="1" operator="lessThan">
      <formula>$AU$25</formula>
    </cfRule>
  </conditionalFormatting>
  <conditionalFormatting sqref="AU27">
    <cfRule type="cellIs" dxfId="58" priority="15" stopIfTrue="1" operator="lessThan">
      <formula>$AU$26</formula>
    </cfRule>
  </conditionalFormatting>
  <conditionalFormatting sqref="AU28:AU36">
    <cfRule type="cellIs" dxfId="57" priority="14" stopIfTrue="1" operator="lessThan">
      <formula>$AU$35</formula>
    </cfRule>
  </conditionalFormatting>
  <conditionalFormatting sqref="AX29">
    <cfRule type="expression" dxfId="56" priority="13" stopIfTrue="1">
      <formula>AV29&gt;0</formula>
    </cfRule>
  </conditionalFormatting>
  <conditionalFormatting sqref="AX30">
    <cfRule type="expression" dxfId="55" priority="12" stopIfTrue="1">
      <formula>AV30&gt;0</formula>
    </cfRule>
  </conditionalFormatting>
  <conditionalFormatting sqref="AX31">
    <cfRule type="expression" dxfId="54" priority="11" stopIfTrue="1">
      <formula>AV31&gt;0</formula>
    </cfRule>
  </conditionalFormatting>
  <conditionalFormatting sqref="AX32">
    <cfRule type="expression" dxfId="53" priority="10" stopIfTrue="1">
      <formula>AV32&gt;0</formula>
    </cfRule>
  </conditionalFormatting>
  <conditionalFormatting sqref="AX33">
    <cfRule type="expression" dxfId="52" priority="9" stopIfTrue="1">
      <formula>AV33&gt;0</formula>
    </cfRule>
  </conditionalFormatting>
  <conditionalFormatting sqref="AX34">
    <cfRule type="expression" dxfId="51" priority="8" stopIfTrue="1">
      <formula>AV34&gt;0</formula>
    </cfRule>
  </conditionalFormatting>
  <conditionalFormatting sqref="AX35">
    <cfRule type="expression" dxfId="50" priority="7" stopIfTrue="1">
      <formula>AV35&gt;0</formula>
    </cfRule>
  </conditionalFormatting>
  <conditionalFormatting sqref="AX36">
    <cfRule type="expression" dxfId="49" priority="6" stopIfTrue="1">
      <formula>AV36&gt;0</formula>
    </cfRule>
  </conditionalFormatting>
  <conditionalFormatting sqref="AX25">
    <cfRule type="expression" dxfId="48" priority="5" stopIfTrue="1">
      <formula>AV25&gt;0</formula>
    </cfRule>
  </conditionalFormatting>
  <conditionalFormatting sqref="AX26">
    <cfRule type="expression" dxfId="47" priority="4" stopIfTrue="1">
      <formula>AV26&gt;0</formula>
    </cfRule>
  </conditionalFormatting>
  <conditionalFormatting sqref="AX27">
    <cfRule type="expression" dxfId="46" priority="3" stopIfTrue="1">
      <formula>AV27&gt;0</formula>
    </cfRule>
  </conditionalFormatting>
  <conditionalFormatting sqref="AX28">
    <cfRule type="expression" dxfId="45" priority="2" stopIfTrue="1">
      <formula>AV28&gt;0</formula>
    </cfRule>
  </conditionalFormatting>
  <dataValidations count="1">
    <dataValidation type="list" allowBlank="1" showInputMessage="1" showErrorMessage="1" sqref="B2:B3" xr:uid="{ADA5084F-2EB6-0B42-879B-D638D2FD3535}">
      <formula1>AgentsActifs</formula1>
    </dataValidation>
  </dataValidations>
  <pageMargins left="0.39370078740157483" right="0.39370078740157483" top="0.74803149606299213" bottom="0.74803149606299213" header="0.31496062992125984" footer="0.31496062992125984"/>
  <pageSetup paperSize="9" scale="40" orientation="landscape" r:id="rId1"/>
  <colBreaks count="1" manualBreakCount="1">
    <brk id="50" max="1048575" man="1"/>
  </colBreaks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1601759-BAF9-BE49-AE92-6C222742C2CE}">
          <x14:formula1>
            <xm:f>Pointage!#REF!</xm:f>
          </x14:formula1>
          <xm:sqref>E3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CF02CB-E59A-4842-910B-D2AA5D54AA6D}">
  <sheetPr codeName="Feuille8">
    <tabColor rgb="FF00FFFF"/>
  </sheetPr>
  <dimension ref="A1:BV75"/>
  <sheetViews>
    <sheetView zoomScale="50" zoomScaleNormal="50" zoomScaleSheetLayoutView="40" zoomScalePageLayoutView="80" workbookViewId="0">
      <selection activeCell="B2" sqref="B2"/>
    </sheetView>
  </sheetViews>
  <sheetFormatPr baseColWidth="10" defaultRowHeight="16"/>
  <cols>
    <col min="1" max="1" width="14.6640625" style="235" bestFit="1" customWidth="1"/>
    <col min="2" max="2" width="23.33203125" style="235" bestFit="1" customWidth="1"/>
    <col min="3" max="33" width="4.6640625" style="235" customWidth="1"/>
    <col min="34" max="34" width="12.83203125" style="235" bestFit="1" customWidth="1"/>
    <col min="35" max="37" width="5" style="235" customWidth="1"/>
    <col min="38" max="38" width="4.6640625" style="235" customWidth="1"/>
    <col min="39" max="39" width="6" style="235" customWidth="1"/>
    <col min="40" max="40" width="7.33203125" style="235" customWidth="1"/>
    <col min="41" max="50" width="13.83203125" style="235" customWidth="1"/>
    <col min="51" max="52" width="10.83203125" style="235" customWidth="1"/>
    <col min="53" max="53" width="44.83203125" style="235" bestFit="1" customWidth="1"/>
    <col min="54" max="57" width="13.83203125" style="235" customWidth="1"/>
    <col min="58" max="58" width="43.5" style="235" bestFit="1" customWidth="1"/>
    <col min="59" max="59" width="14.1640625" style="235" bestFit="1" customWidth="1"/>
    <col min="60" max="16384" width="10.83203125" style="235"/>
  </cols>
  <sheetData>
    <row r="1" spans="1:72">
      <c r="A1" s="41" t="s">
        <v>110</v>
      </c>
      <c r="B1" s="41">
        <v>2020</v>
      </c>
      <c r="AO1" s="235" t="s">
        <v>111</v>
      </c>
      <c r="BC1" s="235" t="s">
        <v>112</v>
      </c>
    </row>
    <row r="2" spans="1:72" ht="19">
      <c r="A2" s="41" t="s">
        <v>113</v>
      </c>
      <c r="B2" s="71" t="str">
        <f>INDEX([2]RESPONSABLE!$T:$AC,8,8)</f>
        <v>Dupont Nicolas</v>
      </c>
      <c r="AO2" s="235" t="s">
        <v>114</v>
      </c>
      <c r="BF2" s="235" t="s">
        <v>115</v>
      </c>
    </row>
    <row r="3" spans="1:72" ht="19">
      <c r="A3" s="41" t="s">
        <v>116</v>
      </c>
      <c r="B3" s="71" t="str">
        <f>INDEX(Pointage!$1:$1048576,MATCH(B2,Pointage!$D:$D,0),1)</f>
        <v>N0123300</v>
      </c>
      <c r="AO3" s="235" t="s">
        <v>117</v>
      </c>
      <c r="AS3" s="235" t="s">
        <v>118</v>
      </c>
    </row>
    <row r="4" spans="1:72">
      <c r="A4" s="41" t="s">
        <v>119</v>
      </c>
      <c r="B4" s="41" t="str">
        <f>VLOOKUP(B2,[1]LISTE_AGENTS!$D:$J,5,FALSE)</f>
        <v>NHA-32</v>
      </c>
      <c r="AO4" s="235" t="s">
        <v>120</v>
      </c>
    </row>
    <row r="5" spans="1:72">
      <c r="A5" s="41" t="s">
        <v>121</v>
      </c>
      <c r="B5" s="41" t="str">
        <f>VLOOKUP(B2,[1]LISTE_AGENTS!$D:$K,8,FALSE)</f>
        <v>Oui</v>
      </c>
    </row>
    <row r="6" spans="1:72">
      <c r="A6" s="72">
        <v>1</v>
      </c>
      <c r="B6" s="41" t="str">
        <f>VLOOKUP(B2,[1]LISTE_AGENTS!$D:$J,7,FALSE)</f>
        <v>Oui</v>
      </c>
    </row>
    <row r="7" spans="1:72" ht="17" thickBot="1"/>
    <row r="8" spans="1:72" ht="28" customHeight="1" thickTop="1">
      <c r="C8" s="73"/>
      <c r="D8" s="74"/>
      <c r="E8" s="74"/>
      <c r="F8" s="74"/>
      <c r="G8" s="74"/>
      <c r="H8" s="74"/>
      <c r="I8" s="74"/>
      <c r="J8" s="268" t="s">
        <v>122</v>
      </c>
      <c r="K8" s="268"/>
      <c r="L8" s="268"/>
      <c r="M8" s="268"/>
      <c r="N8" s="268"/>
      <c r="O8" s="268"/>
      <c r="P8" s="268"/>
      <c r="Q8" s="268"/>
      <c r="R8" s="268"/>
      <c r="S8" s="268"/>
      <c r="T8" s="268"/>
      <c r="U8" s="268"/>
      <c r="V8" s="268"/>
      <c r="W8" s="268"/>
      <c r="X8" s="268"/>
      <c r="Y8" s="268"/>
      <c r="Z8" s="268"/>
      <c r="AA8" s="268"/>
      <c r="AB8" s="268"/>
      <c r="AC8" s="268"/>
      <c r="AD8" s="268"/>
      <c r="AE8" s="268"/>
      <c r="AF8" s="268"/>
      <c r="AG8" s="268"/>
      <c r="AH8" s="268"/>
      <c r="AI8" s="238"/>
      <c r="AJ8" s="238"/>
      <c r="AK8" s="238"/>
      <c r="AL8" s="74"/>
      <c r="AM8" s="74"/>
      <c r="AN8" s="74"/>
      <c r="AO8" s="76"/>
      <c r="AP8" s="270" t="s">
        <v>123</v>
      </c>
      <c r="AQ8" s="271"/>
      <c r="AR8" s="271"/>
      <c r="AS8" s="271"/>
      <c r="AT8" s="271"/>
      <c r="AU8" s="271"/>
      <c r="AV8" s="271"/>
      <c r="AW8" s="271"/>
      <c r="AX8" s="272"/>
      <c r="BK8" s="276" t="str">
        <f>AP8</f>
        <v>Demande de Congés</v>
      </c>
      <c r="BL8" s="277"/>
      <c r="BM8" s="277"/>
      <c r="BN8" s="277"/>
      <c r="BO8" s="277"/>
      <c r="BP8" s="277"/>
      <c r="BQ8" s="277"/>
      <c r="BR8" s="277"/>
      <c r="BS8" s="277"/>
      <c r="BT8" s="278"/>
    </row>
    <row r="9" spans="1:72" ht="34" customHeight="1" thickBot="1">
      <c r="C9" s="77"/>
      <c r="D9" s="78"/>
      <c r="E9" s="78"/>
      <c r="F9" s="78"/>
      <c r="G9" s="78"/>
      <c r="H9" s="78"/>
      <c r="I9" s="78"/>
      <c r="J9" s="269"/>
      <c r="K9" s="269"/>
      <c r="L9" s="269"/>
      <c r="M9" s="269"/>
      <c r="N9" s="269"/>
      <c r="O9" s="269"/>
      <c r="P9" s="269"/>
      <c r="Q9" s="269"/>
      <c r="R9" s="269"/>
      <c r="S9" s="269"/>
      <c r="T9" s="269"/>
      <c r="U9" s="269"/>
      <c r="V9" s="269"/>
      <c r="W9" s="269"/>
      <c r="X9" s="269"/>
      <c r="Y9" s="269"/>
      <c r="Z9" s="269"/>
      <c r="AA9" s="269"/>
      <c r="AB9" s="269"/>
      <c r="AC9" s="269"/>
      <c r="AD9" s="269"/>
      <c r="AE9" s="269"/>
      <c r="AF9" s="269"/>
      <c r="AG9" s="269"/>
      <c r="AH9" s="269"/>
      <c r="AI9" s="239"/>
      <c r="AJ9" s="239"/>
      <c r="AK9" s="239"/>
      <c r="AL9" s="78"/>
      <c r="AM9" s="78"/>
      <c r="AN9" s="78"/>
      <c r="AO9" s="80"/>
      <c r="AP9" s="273"/>
      <c r="AQ9" s="274"/>
      <c r="AR9" s="274"/>
      <c r="AS9" s="274"/>
      <c r="AT9" s="274"/>
      <c r="AU9" s="274"/>
      <c r="AV9" s="274"/>
      <c r="AW9" s="274"/>
      <c r="AX9" s="275"/>
      <c r="BK9" s="279"/>
      <c r="BL9" s="280"/>
      <c r="BM9" s="280"/>
      <c r="BN9" s="280"/>
      <c r="BO9" s="280"/>
      <c r="BP9" s="280"/>
      <c r="BQ9" s="280"/>
      <c r="BR9" s="280"/>
      <c r="BS9" s="280"/>
      <c r="BT9" s="281"/>
    </row>
    <row r="10" spans="1:72" ht="18" customHeight="1" thickTop="1">
      <c r="C10" s="282" t="s">
        <v>124</v>
      </c>
      <c r="D10" s="283"/>
      <c r="E10" s="283"/>
      <c r="F10" s="283"/>
      <c r="G10" s="283"/>
      <c r="H10" s="283"/>
      <c r="I10" s="283"/>
      <c r="J10" s="283"/>
      <c r="K10" s="283"/>
      <c r="L10" s="283"/>
      <c r="M10" s="283"/>
      <c r="N10" s="283"/>
      <c r="O10" s="283"/>
      <c r="P10" s="283"/>
      <c r="Q10" s="283"/>
      <c r="R10" s="283"/>
      <c r="S10" s="283"/>
      <c r="T10" s="283"/>
      <c r="U10" s="283"/>
      <c r="V10" s="283"/>
      <c r="W10" s="283"/>
      <c r="X10" s="283"/>
      <c r="Y10" s="283"/>
      <c r="Z10" s="283"/>
      <c r="AA10" s="283"/>
      <c r="AB10" s="283"/>
      <c r="AC10" s="283"/>
      <c r="AD10" s="283"/>
      <c r="AE10" s="283"/>
      <c r="AF10" s="283"/>
      <c r="AG10" s="283"/>
      <c r="AH10" s="283"/>
      <c r="AI10" s="240"/>
      <c r="AJ10" s="240"/>
      <c r="AK10" s="240"/>
      <c r="AL10" s="82"/>
      <c r="AM10" s="82"/>
      <c r="AN10" s="82" t="s">
        <v>97</v>
      </c>
      <c r="AO10" s="83">
        <f>INDEX([1]LISTE_AGENTS!$A:$R,MATCH($B$3,[1]LISTE_AGENTS!$A:$A,0),MATCH($AN$10,[1]LISTE_AGENTS!$1:$1,0))</f>
        <v>10.5</v>
      </c>
      <c r="AP10" s="284" t="s">
        <v>125</v>
      </c>
      <c r="AQ10" s="285"/>
      <c r="AR10" s="285"/>
      <c r="AS10" s="285"/>
      <c r="AT10" s="286"/>
      <c r="AU10" s="293" t="s">
        <v>126</v>
      </c>
      <c r="AV10" s="294"/>
      <c r="AW10" s="294"/>
      <c r="AX10" s="295"/>
      <c r="BK10" s="302" t="s">
        <v>127</v>
      </c>
      <c r="BL10" s="304" t="s">
        <v>128</v>
      </c>
      <c r="BM10" s="306" t="s">
        <v>129</v>
      </c>
      <c r="BN10" s="307"/>
      <c r="BO10" s="310" t="s">
        <v>130</v>
      </c>
      <c r="BP10" s="253" t="s">
        <v>131</v>
      </c>
      <c r="BQ10" s="254"/>
      <c r="BR10" s="255"/>
      <c r="BS10" s="259" t="s">
        <v>132</v>
      </c>
      <c r="BT10" s="259" t="s">
        <v>133</v>
      </c>
    </row>
    <row r="11" spans="1:72" ht="17" customHeight="1" thickBot="1">
      <c r="C11" s="261" t="s">
        <v>134</v>
      </c>
      <c r="D11" s="262"/>
      <c r="E11" s="262"/>
      <c r="F11" s="262"/>
      <c r="G11" s="262"/>
      <c r="H11" s="262"/>
      <c r="I11" s="262"/>
      <c r="J11" s="262"/>
      <c r="K11" s="262"/>
      <c r="L11" s="262"/>
      <c r="M11" s="262"/>
      <c r="N11" s="262"/>
      <c r="O11" s="262"/>
      <c r="P11" s="262"/>
      <c r="Q11" s="262"/>
      <c r="R11" s="262"/>
      <c r="S11" s="262"/>
      <c r="T11" s="262"/>
      <c r="U11" s="262"/>
      <c r="V11" s="262"/>
      <c r="W11" s="262"/>
      <c r="X11" s="262"/>
      <c r="Y11" s="262"/>
      <c r="Z11" s="262"/>
      <c r="AA11" s="262"/>
      <c r="AB11" s="262"/>
      <c r="AC11" s="262"/>
      <c r="AD11" s="262"/>
      <c r="AE11" s="262"/>
      <c r="AF11" s="262"/>
      <c r="AG11" s="262"/>
      <c r="AH11" s="262"/>
      <c r="AI11" s="84"/>
      <c r="AJ11" s="84"/>
      <c r="AK11" s="84"/>
      <c r="AL11" s="85"/>
      <c r="AM11" s="85"/>
      <c r="AN11" s="85"/>
      <c r="AO11" s="86"/>
      <c r="AP11" s="287"/>
      <c r="AQ11" s="288"/>
      <c r="AR11" s="288"/>
      <c r="AS11" s="288"/>
      <c r="AT11" s="289"/>
      <c r="AU11" s="296"/>
      <c r="AV11" s="297"/>
      <c r="AW11" s="297"/>
      <c r="AX11" s="298"/>
      <c r="BK11" s="303"/>
      <c r="BL11" s="305"/>
      <c r="BM11" s="308"/>
      <c r="BN11" s="309"/>
      <c r="BO11" s="311"/>
      <c r="BP11" s="256"/>
      <c r="BQ11" s="257"/>
      <c r="BR11" s="258"/>
      <c r="BS11" s="260" t="s">
        <v>135</v>
      </c>
      <c r="BT11" s="260" t="s">
        <v>136</v>
      </c>
    </row>
    <row r="12" spans="1:72" ht="18" thickTop="1" thickBot="1">
      <c r="B12" s="53"/>
      <c r="C12" s="263" t="s">
        <v>137</v>
      </c>
      <c r="D12" s="264"/>
      <c r="E12" s="264"/>
      <c r="F12" s="264"/>
      <c r="G12" s="264"/>
      <c r="H12" s="264"/>
      <c r="I12" s="264"/>
      <c r="J12" s="264"/>
      <c r="K12" s="264"/>
      <c r="L12" s="264"/>
      <c r="M12" s="264"/>
      <c r="N12" s="264"/>
      <c r="O12" s="264"/>
      <c r="P12" s="264"/>
      <c r="Q12" s="264"/>
      <c r="R12" s="264"/>
      <c r="S12" s="264"/>
      <c r="T12" s="264"/>
      <c r="U12" s="264"/>
      <c r="V12" s="264"/>
      <c r="W12" s="264"/>
      <c r="X12" s="264"/>
      <c r="Y12" s="264"/>
      <c r="Z12" s="264"/>
      <c r="AA12" s="264"/>
      <c r="AB12" s="264"/>
      <c r="AC12" s="264"/>
      <c r="AD12" s="264"/>
      <c r="AE12" s="264"/>
      <c r="AF12" s="264"/>
      <c r="AG12" s="264"/>
      <c r="AH12" s="264"/>
      <c r="AI12" s="87"/>
      <c r="AJ12" s="87"/>
      <c r="AK12" s="87"/>
      <c r="AL12" s="88"/>
      <c r="AM12" s="88"/>
      <c r="AN12" s="88"/>
      <c r="AO12" s="89">
        <f>AO10</f>
        <v>10.5</v>
      </c>
      <c r="AP12" s="290"/>
      <c r="AQ12" s="291"/>
      <c r="AR12" s="291"/>
      <c r="AS12" s="291"/>
      <c r="AT12" s="292"/>
      <c r="AU12" s="299"/>
      <c r="AV12" s="300"/>
      <c r="AW12" s="300"/>
      <c r="AX12" s="301"/>
      <c r="BJ12" s="90" t="s">
        <v>138</v>
      </c>
      <c r="BK12" s="91"/>
      <c r="BL12" s="92">
        <f>BM12-BO12</f>
        <v>0</v>
      </c>
      <c r="BM12" s="93"/>
      <c r="BN12" s="93"/>
      <c r="BO12" s="94"/>
      <c r="BP12" s="265"/>
      <c r="BQ12" s="266"/>
      <c r="BR12" s="267"/>
      <c r="BS12" s="95"/>
      <c r="BT12" s="95"/>
    </row>
    <row r="13" spans="1:72" ht="18" customHeight="1" thickBot="1">
      <c r="A13" s="252" t="str">
        <f>[2]RESPONSABLE!$AA$8</f>
        <v>Dupont Nicolas</v>
      </c>
      <c r="C13" s="312" t="s">
        <v>139</v>
      </c>
      <c r="D13" s="313"/>
      <c r="E13" s="313"/>
      <c r="F13" s="313"/>
      <c r="G13" s="313"/>
      <c r="H13" s="313"/>
      <c r="I13" s="313"/>
      <c r="J13" s="313"/>
      <c r="K13" s="313"/>
      <c r="L13" s="313"/>
      <c r="M13" s="313"/>
      <c r="N13" s="313"/>
      <c r="O13" s="313"/>
      <c r="P13" s="313"/>
      <c r="Q13" s="313"/>
      <c r="R13" s="313"/>
      <c r="S13" s="313"/>
      <c r="T13" s="313"/>
      <c r="U13" s="313"/>
      <c r="V13" s="313"/>
      <c r="W13" s="313"/>
      <c r="X13" s="313"/>
      <c r="Y13" s="313"/>
      <c r="Z13" s="313"/>
      <c r="AA13" s="313"/>
      <c r="AB13" s="313"/>
      <c r="AC13" s="313"/>
      <c r="AD13" s="313"/>
      <c r="AE13" s="313"/>
      <c r="AF13" s="313"/>
      <c r="AG13" s="313"/>
      <c r="AH13" s="313"/>
      <c r="AI13" s="313"/>
      <c r="AJ13" s="313"/>
      <c r="AK13" s="313"/>
      <c r="AL13" s="313"/>
      <c r="AM13" s="237"/>
      <c r="AN13" s="237"/>
      <c r="AO13" s="97">
        <f>IF(AND($B$5="Oui",$B$6="Oui"),25,IF(AND($B$5="Oui",$B$6="Non"),(AN40+AN41+AN42+AN43+AN44+AN45+AN46+AN47+AN48+AN49+AN50+AN51),IF(AND($B$5="Non",$B$6="Oui"),(AM40+AM41+AM42+AM43+AM44+AM45+AM46+AM47+AM48+AM49+AM50+AM51),"")))</f>
        <v>25</v>
      </c>
      <c r="AP13" s="314" t="str">
        <f>B2</f>
        <v>Dupont Nicolas</v>
      </c>
      <c r="AQ13" s="315"/>
      <c r="AR13" s="315"/>
      <c r="AS13" s="315"/>
      <c r="AT13" s="315"/>
      <c r="AU13" s="315"/>
      <c r="AV13" s="315"/>
      <c r="AW13" s="315"/>
      <c r="AX13" s="315"/>
      <c r="BJ13" s="90" t="s">
        <v>140</v>
      </c>
      <c r="BK13" s="98"/>
      <c r="BL13" s="99">
        <f>BL12+BM13-BO13</f>
        <v>0</v>
      </c>
      <c r="BM13" s="318"/>
      <c r="BN13" s="319"/>
      <c r="BO13" s="100"/>
      <c r="BP13" s="320"/>
      <c r="BQ13" s="321"/>
      <c r="BR13" s="322"/>
      <c r="BS13" s="101"/>
      <c r="BT13" s="101"/>
    </row>
    <row r="14" spans="1:72" ht="21" customHeight="1" thickBot="1">
      <c r="C14" s="312" t="s">
        <v>141</v>
      </c>
      <c r="D14" s="313"/>
      <c r="E14" s="313"/>
      <c r="F14" s="313"/>
      <c r="G14" s="313"/>
      <c r="H14" s="313"/>
      <c r="I14" s="313"/>
      <c r="J14" s="313"/>
      <c r="K14" s="313"/>
      <c r="L14" s="313"/>
      <c r="M14" s="313"/>
      <c r="N14" s="313"/>
      <c r="O14" s="313"/>
      <c r="P14" s="313"/>
      <c r="Q14" s="313"/>
      <c r="R14" s="313"/>
      <c r="S14" s="313"/>
      <c r="T14" s="313"/>
      <c r="U14" s="313"/>
      <c r="V14" s="313"/>
      <c r="W14" s="313"/>
      <c r="X14" s="313"/>
      <c r="Y14" s="313"/>
      <c r="Z14" s="313"/>
      <c r="AA14" s="313"/>
      <c r="AB14" s="313"/>
      <c r="AC14" s="313"/>
      <c r="AD14" s="313"/>
      <c r="AE14" s="313"/>
      <c r="AF14" s="313"/>
      <c r="AG14" s="313"/>
      <c r="AH14" s="313"/>
      <c r="AI14" s="313"/>
      <c r="AJ14" s="313"/>
      <c r="AK14" s="313"/>
      <c r="AL14" s="313"/>
      <c r="AM14" s="237"/>
      <c r="AN14" s="237" t="s">
        <v>142</v>
      </c>
      <c r="AO14" s="102">
        <f>INDEX([1]LISTE_AGENTS!$A:$S,MATCH($B$3,[1]LISTE_AGENTS!$A:$A,0),MATCH($AN$14,[1]LISTE_AGENTS!$1:$1,0))</f>
        <v>3</v>
      </c>
      <c r="AP14" s="316"/>
      <c r="AQ14" s="317"/>
      <c r="AR14" s="317"/>
      <c r="AS14" s="317"/>
      <c r="AT14" s="317"/>
      <c r="AU14" s="317"/>
      <c r="AV14" s="317"/>
      <c r="AW14" s="317"/>
      <c r="AX14" s="317"/>
      <c r="BA14" s="323"/>
      <c r="BB14" s="324"/>
      <c r="BC14" s="327" t="str">
        <f>B2</f>
        <v>Dupont Nicolas</v>
      </c>
      <c r="BD14" s="328"/>
      <c r="BE14" s="328"/>
      <c r="BF14" s="328"/>
      <c r="BG14" s="329"/>
      <c r="BJ14" s="90" t="s">
        <v>143</v>
      </c>
      <c r="BK14" s="98"/>
      <c r="BL14" s="99">
        <f t="shared" ref="BL14:BL22" si="0">BL13+BM14-BO14</f>
        <v>0</v>
      </c>
      <c r="BM14" s="318"/>
      <c r="BN14" s="319"/>
      <c r="BO14" s="103"/>
      <c r="BP14" s="320"/>
      <c r="BQ14" s="321"/>
      <c r="BR14" s="322"/>
      <c r="BS14" s="104"/>
      <c r="BT14" s="104"/>
    </row>
    <row r="15" spans="1:72" ht="20" customHeight="1" thickBot="1">
      <c r="C15" s="312" t="s">
        <v>144</v>
      </c>
      <c r="D15" s="313"/>
      <c r="E15" s="313"/>
      <c r="F15" s="313"/>
      <c r="G15" s="313"/>
      <c r="H15" s="313"/>
      <c r="I15" s="313"/>
      <c r="J15" s="313"/>
      <c r="K15" s="313"/>
      <c r="L15" s="313"/>
      <c r="M15" s="313"/>
      <c r="N15" s="313"/>
      <c r="O15" s="313"/>
      <c r="P15" s="313"/>
      <c r="Q15" s="313"/>
      <c r="R15" s="313"/>
      <c r="S15" s="313"/>
      <c r="T15" s="313"/>
      <c r="U15" s="313"/>
      <c r="V15" s="313"/>
      <c r="W15" s="313"/>
      <c r="X15" s="313"/>
      <c r="Y15" s="313"/>
      <c r="Z15" s="313"/>
      <c r="AA15" s="313"/>
      <c r="AB15" s="313"/>
      <c r="AC15" s="313"/>
      <c r="AD15" s="313"/>
      <c r="AE15" s="313"/>
      <c r="AF15" s="313"/>
      <c r="AG15" s="313"/>
      <c r="AH15" s="313"/>
      <c r="AI15" s="313"/>
      <c r="AJ15" s="313"/>
      <c r="AK15" s="313"/>
      <c r="AL15" s="330"/>
      <c r="AM15" s="237"/>
      <c r="AN15" s="237"/>
      <c r="AO15" s="97">
        <f>AO13+AO14</f>
        <v>28</v>
      </c>
      <c r="AP15" s="316"/>
      <c r="AQ15" s="317"/>
      <c r="AR15" s="317"/>
      <c r="AS15" s="317"/>
      <c r="AT15" s="317"/>
      <c r="AU15" s="317"/>
      <c r="AV15" s="317"/>
      <c r="AW15" s="317"/>
      <c r="AX15" s="317"/>
      <c r="BA15" s="325"/>
      <c r="BB15" s="326"/>
      <c r="BC15" s="331" t="str">
        <f>B4</f>
        <v>NHA-32</v>
      </c>
      <c r="BD15" s="332"/>
      <c r="BE15" s="332"/>
      <c r="BF15" s="332"/>
      <c r="BG15" s="333"/>
      <c r="BJ15" s="90" t="s">
        <v>145</v>
      </c>
      <c r="BK15" s="98"/>
      <c r="BL15" s="99">
        <f t="shared" si="0"/>
        <v>0</v>
      </c>
      <c r="BM15" s="318"/>
      <c r="BN15" s="319"/>
      <c r="BO15" s="100"/>
      <c r="BP15" s="320"/>
      <c r="BQ15" s="321"/>
      <c r="BR15" s="322"/>
      <c r="BS15" s="101"/>
      <c r="BT15" s="101"/>
    </row>
    <row r="16" spans="1:72" ht="19" customHeight="1" thickBot="1">
      <c r="B16" s="105"/>
      <c r="C16" s="334" t="s">
        <v>146</v>
      </c>
      <c r="D16" s="335"/>
      <c r="E16" s="335"/>
      <c r="F16" s="335"/>
      <c r="G16" s="335"/>
      <c r="H16" s="335"/>
      <c r="I16" s="335"/>
      <c r="J16" s="335"/>
      <c r="K16" s="335"/>
      <c r="L16" s="335"/>
      <c r="M16" s="335"/>
      <c r="N16" s="335"/>
      <c r="O16" s="335"/>
      <c r="P16" s="335"/>
      <c r="Q16" s="335"/>
      <c r="R16" s="335"/>
      <c r="S16" s="335"/>
      <c r="T16" s="335"/>
      <c r="U16" s="335"/>
      <c r="V16" s="335"/>
      <c r="W16" s="335"/>
      <c r="X16" s="335"/>
      <c r="Y16" s="335"/>
      <c r="Z16" s="335"/>
      <c r="AA16" s="335"/>
      <c r="AB16" s="335"/>
      <c r="AC16" s="335"/>
      <c r="AD16" s="335"/>
      <c r="AE16" s="335"/>
      <c r="AF16" s="335"/>
      <c r="AG16" s="335"/>
      <c r="AH16" s="336"/>
      <c r="AI16" s="106"/>
      <c r="AJ16" s="106"/>
      <c r="AK16" s="106"/>
      <c r="AL16" s="107"/>
      <c r="AM16" s="107"/>
      <c r="AN16" s="107" t="s">
        <v>28</v>
      </c>
      <c r="AO16" s="108">
        <f>INDEX([1]LISTE_AGENTS!$A:$S,MATCH($B$3,[1]LISTE_AGENTS!$A:$A,0),MATCH($AN$16,[1]LISTE_AGENTS!$1:$1,0))</f>
        <v>0</v>
      </c>
      <c r="AP16" s="337" t="s">
        <v>147</v>
      </c>
      <c r="AQ16" s="338"/>
      <c r="AR16" s="338"/>
      <c r="AS16" s="338"/>
      <c r="AT16" s="338"/>
      <c r="AU16" s="317"/>
      <c r="AV16" s="317"/>
      <c r="AW16" s="317"/>
      <c r="AX16" s="317"/>
      <c r="BA16" s="339" t="s">
        <v>148</v>
      </c>
      <c r="BB16" s="340"/>
      <c r="BC16" s="340"/>
      <c r="BD16" s="340"/>
      <c r="BE16" s="340"/>
      <c r="BF16" s="340"/>
      <c r="BG16" s="340"/>
      <c r="BJ16" s="110" t="s">
        <v>149</v>
      </c>
      <c r="BK16" s="111"/>
      <c r="BL16" s="99">
        <f t="shared" si="0"/>
        <v>0</v>
      </c>
      <c r="BM16" s="341"/>
      <c r="BN16" s="342"/>
      <c r="BO16" s="100"/>
      <c r="BP16" s="320"/>
      <c r="BQ16" s="321"/>
      <c r="BR16" s="322"/>
      <c r="BS16" s="101"/>
      <c r="BT16" s="101"/>
    </row>
    <row r="17" spans="3:74" ht="18" customHeight="1" thickBot="1">
      <c r="C17" s="343" t="s">
        <v>150</v>
      </c>
      <c r="D17" s="344"/>
      <c r="E17" s="344"/>
      <c r="F17" s="344"/>
      <c r="G17" s="344"/>
      <c r="H17" s="344"/>
      <c r="I17" s="344"/>
      <c r="J17" s="344"/>
      <c r="K17" s="344"/>
      <c r="L17" s="344"/>
      <c r="M17" s="344"/>
      <c r="N17" s="344"/>
      <c r="O17" s="344"/>
      <c r="P17" s="344"/>
      <c r="Q17" s="344"/>
      <c r="R17" s="344"/>
      <c r="S17" s="344"/>
      <c r="T17" s="344"/>
      <c r="U17" s="344"/>
      <c r="V17" s="344"/>
      <c r="W17" s="344"/>
      <c r="X17" s="344"/>
      <c r="Y17" s="344"/>
      <c r="Z17" s="344"/>
      <c r="AA17" s="344"/>
      <c r="AB17" s="344"/>
      <c r="AC17" s="344"/>
      <c r="AD17" s="344"/>
      <c r="AE17" s="344"/>
      <c r="AF17" s="344"/>
      <c r="AG17" s="344"/>
      <c r="AH17" s="345"/>
      <c r="AI17" s="236"/>
      <c r="AJ17" s="236"/>
      <c r="AK17" s="236"/>
      <c r="AL17" s="113"/>
      <c r="AM17" s="114"/>
      <c r="AN17" s="114"/>
      <c r="AO17" s="115"/>
      <c r="AP17" s="337"/>
      <c r="AQ17" s="338"/>
      <c r="AR17" s="338"/>
      <c r="AS17" s="338"/>
      <c r="AT17" s="338"/>
      <c r="AU17" s="317"/>
      <c r="AV17" s="317"/>
      <c r="AW17" s="317"/>
      <c r="AX17" s="317"/>
      <c r="BA17" s="340"/>
      <c r="BB17" s="340"/>
      <c r="BC17" s="340"/>
      <c r="BD17" s="340"/>
      <c r="BE17" s="340"/>
      <c r="BF17" s="340"/>
      <c r="BG17" s="340"/>
      <c r="BJ17" s="90" t="s">
        <v>151</v>
      </c>
      <c r="BK17" s="116"/>
      <c r="BL17" s="99">
        <f t="shared" si="0"/>
        <v>0</v>
      </c>
      <c r="BM17" s="341"/>
      <c r="BN17" s="342"/>
      <c r="BO17" s="100"/>
      <c r="BP17" s="320"/>
      <c r="BQ17" s="321"/>
      <c r="BR17" s="322"/>
      <c r="BS17" s="101"/>
      <c r="BT17" s="101"/>
    </row>
    <row r="18" spans="3:74" ht="18" customHeight="1" thickTop="1" thickBot="1">
      <c r="C18" s="368" t="s">
        <v>152</v>
      </c>
      <c r="D18" s="369"/>
      <c r="E18" s="369"/>
      <c r="F18" s="369"/>
      <c r="G18" s="369"/>
      <c r="H18" s="369"/>
      <c r="I18" s="369"/>
      <c r="J18" s="369"/>
      <c r="K18" s="369"/>
      <c r="L18" s="369"/>
      <c r="M18" s="369"/>
      <c r="N18" s="369"/>
      <c r="O18" s="369"/>
      <c r="P18" s="369"/>
      <c r="Q18" s="369"/>
      <c r="R18" s="369"/>
      <c r="S18" s="369"/>
      <c r="T18" s="369"/>
      <c r="U18" s="369"/>
      <c r="V18" s="369"/>
      <c r="W18" s="369"/>
      <c r="X18" s="369"/>
      <c r="Y18" s="369"/>
      <c r="Z18" s="369"/>
      <c r="AA18" s="369"/>
      <c r="AB18" s="369"/>
      <c r="AC18" s="369"/>
      <c r="AD18" s="369"/>
      <c r="AE18" s="369"/>
      <c r="AF18" s="369"/>
      <c r="AG18" s="369"/>
      <c r="AH18" s="369"/>
      <c r="AI18" s="369"/>
      <c r="AJ18" s="369"/>
      <c r="AK18" s="369"/>
      <c r="AL18" s="370"/>
      <c r="AM18" s="234"/>
      <c r="AN18" s="234"/>
      <c r="AO18" s="371">
        <f>INDEX([1]LISTE_AGENTS!$A:$R,MATCH($B$3,[1]LISTE_AGENTS!$A:$A,0),MATCH($C$18,[1]LISTE_AGENTS!$1:$1,0))</f>
        <v>1</v>
      </c>
      <c r="AP18" s="373" t="s">
        <v>153</v>
      </c>
      <c r="AQ18" s="374"/>
      <c r="AR18" s="374"/>
      <c r="AS18" s="374" t="str">
        <f>B4</f>
        <v>NHA-32</v>
      </c>
      <c r="AT18" s="374"/>
      <c r="AU18" s="374" t="s">
        <v>116</v>
      </c>
      <c r="AV18" s="374"/>
      <c r="AW18" s="374" t="str">
        <f>B3</f>
        <v>N0123300</v>
      </c>
      <c r="AX18" s="374"/>
      <c r="BB18" s="377" t="s">
        <v>154</v>
      </c>
      <c r="BC18" s="378"/>
      <c r="BD18" s="379" t="s">
        <v>155</v>
      </c>
      <c r="BE18" s="380"/>
      <c r="BF18" s="381"/>
      <c r="BG18" s="118"/>
      <c r="BJ18" s="90" t="s">
        <v>156</v>
      </c>
      <c r="BK18" s="111"/>
      <c r="BL18" s="119">
        <f t="shared" si="0"/>
        <v>0</v>
      </c>
      <c r="BM18" s="341"/>
      <c r="BN18" s="342"/>
      <c r="BO18" s="100"/>
      <c r="BP18" s="320"/>
      <c r="BQ18" s="321"/>
      <c r="BR18" s="322"/>
      <c r="BS18" s="101"/>
      <c r="BT18" s="101"/>
    </row>
    <row r="19" spans="3:74" ht="18" customHeight="1" thickTop="1" thickBot="1">
      <c r="C19" s="346" t="s">
        <v>157</v>
      </c>
      <c r="D19" s="347"/>
      <c r="E19" s="347"/>
      <c r="F19" s="347"/>
      <c r="G19" s="347"/>
      <c r="H19" s="347"/>
      <c r="I19" s="347"/>
      <c r="J19" s="347"/>
      <c r="K19" s="347"/>
      <c r="L19" s="347"/>
      <c r="M19" s="347"/>
      <c r="N19" s="347"/>
      <c r="O19" s="347"/>
      <c r="P19" s="347"/>
      <c r="Q19" s="347"/>
      <c r="R19" s="347"/>
      <c r="S19" s="347"/>
      <c r="T19" s="347"/>
      <c r="U19" s="347"/>
      <c r="V19" s="347"/>
      <c r="W19" s="347"/>
      <c r="X19" s="347"/>
      <c r="Y19" s="347"/>
      <c r="Z19" s="347"/>
      <c r="AA19" s="347"/>
      <c r="AB19" s="347"/>
      <c r="AC19" s="347"/>
      <c r="AD19" s="347"/>
      <c r="AE19" s="347"/>
      <c r="AF19" s="347"/>
      <c r="AG19" s="347"/>
      <c r="AH19" s="347"/>
      <c r="AI19" s="347"/>
      <c r="AJ19" s="347"/>
      <c r="AK19" s="347"/>
      <c r="AL19" s="348"/>
      <c r="AM19" s="234"/>
      <c r="AN19" s="234"/>
      <c r="AO19" s="371"/>
      <c r="AP19" s="373"/>
      <c r="AQ19" s="374"/>
      <c r="AR19" s="374"/>
      <c r="AS19" s="374"/>
      <c r="AT19" s="374"/>
      <c r="AU19" s="374"/>
      <c r="AV19" s="374"/>
      <c r="AW19" s="374"/>
      <c r="AX19" s="374"/>
      <c r="BB19" s="349" t="s">
        <v>158</v>
      </c>
      <c r="BC19" s="351" t="s">
        <v>159</v>
      </c>
      <c r="BD19" s="353" t="s">
        <v>160</v>
      </c>
      <c r="BE19" s="355" t="s">
        <v>161</v>
      </c>
      <c r="BF19" s="357" t="s">
        <v>132</v>
      </c>
      <c r="BG19" s="360" t="s">
        <v>133</v>
      </c>
      <c r="BH19" s="363" t="s">
        <v>162</v>
      </c>
      <c r="BJ19" s="90" t="s">
        <v>163</v>
      </c>
      <c r="BK19" s="116"/>
      <c r="BL19" s="120">
        <f t="shared" si="0"/>
        <v>0</v>
      </c>
      <c r="BM19" s="341"/>
      <c r="BN19" s="342"/>
      <c r="BO19" s="100"/>
      <c r="BP19" s="320"/>
      <c r="BQ19" s="321"/>
      <c r="BR19" s="322"/>
      <c r="BS19" s="101"/>
      <c r="BT19" s="101"/>
    </row>
    <row r="20" spans="3:74" ht="18" customHeight="1" thickBot="1">
      <c r="C20" s="388" t="s">
        <v>164</v>
      </c>
      <c r="D20" s="389"/>
      <c r="E20" s="389"/>
      <c r="F20" s="389"/>
      <c r="G20" s="389"/>
      <c r="H20" s="389"/>
      <c r="I20" s="389"/>
      <c r="J20" s="389"/>
      <c r="K20" s="389"/>
      <c r="L20" s="389"/>
      <c r="M20" s="389"/>
      <c r="N20" s="389"/>
      <c r="O20" s="389"/>
      <c r="P20" s="389"/>
      <c r="Q20" s="389"/>
      <c r="R20" s="389"/>
      <c r="S20" s="389"/>
      <c r="T20" s="389"/>
      <c r="U20" s="389"/>
      <c r="V20" s="389"/>
      <c r="W20" s="389"/>
      <c r="X20" s="389"/>
      <c r="Y20" s="389"/>
      <c r="Z20" s="389"/>
      <c r="AA20" s="389"/>
      <c r="AB20" s="389"/>
      <c r="AC20" s="389"/>
      <c r="AD20" s="389"/>
      <c r="AE20" s="389"/>
      <c r="AF20" s="389"/>
      <c r="AG20" s="389"/>
      <c r="AH20" s="389"/>
      <c r="AI20" s="389"/>
      <c r="AJ20" s="389"/>
      <c r="AK20" s="389"/>
      <c r="AL20" s="390"/>
      <c r="AM20" s="232"/>
      <c r="AN20" s="232"/>
      <c r="AO20" s="372"/>
      <c r="AP20" s="373"/>
      <c r="AQ20" s="374"/>
      <c r="AR20" s="374"/>
      <c r="AS20" s="374"/>
      <c r="AT20" s="374"/>
      <c r="AU20" s="374"/>
      <c r="AV20" s="374"/>
      <c r="AW20" s="374"/>
      <c r="AX20" s="374"/>
      <c r="BB20" s="350"/>
      <c r="BC20" s="352"/>
      <c r="BD20" s="354"/>
      <c r="BE20" s="356"/>
      <c r="BF20" s="358"/>
      <c r="BG20" s="361"/>
      <c r="BH20" s="364"/>
      <c r="BJ20" s="122" t="s">
        <v>165</v>
      </c>
      <c r="BK20" s="111"/>
      <c r="BL20" s="119">
        <f t="shared" si="0"/>
        <v>0</v>
      </c>
      <c r="BM20" s="341"/>
      <c r="BN20" s="342"/>
      <c r="BO20" s="100"/>
      <c r="BP20" s="320"/>
      <c r="BQ20" s="321"/>
      <c r="BR20" s="322"/>
      <c r="BS20" s="101"/>
      <c r="BT20" s="101"/>
    </row>
    <row r="21" spans="3:74" ht="28" customHeight="1" thickBot="1">
      <c r="C21" s="391" t="s">
        <v>166</v>
      </c>
      <c r="D21" s="392"/>
      <c r="E21" s="392"/>
      <c r="F21" s="392"/>
      <c r="G21" s="392"/>
      <c r="H21" s="392"/>
      <c r="I21" s="392"/>
      <c r="J21" s="392"/>
      <c r="K21" s="392"/>
      <c r="L21" s="392"/>
      <c r="M21" s="392"/>
      <c r="N21" s="392"/>
      <c r="O21" s="392"/>
      <c r="P21" s="392"/>
      <c r="Q21" s="392"/>
      <c r="R21" s="392"/>
      <c r="S21" s="392"/>
      <c r="T21" s="392"/>
      <c r="U21" s="392"/>
      <c r="V21" s="392"/>
      <c r="W21" s="392"/>
      <c r="X21" s="392"/>
      <c r="Y21" s="392"/>
      <c r="Z21" s="392"/>
      <c r="AA21" s="392"/>
      <c r="AB21" s="392"/>
      <c r="AC21" s="392"/>
      <c r="AD21" s="392"/>
      <c r="AE21" s="392"/>
      <c r="AF21" s="392"/>
      <c r="AG21" s="392"/>
      <c r="AH21" s="392"/>
      <c r="AI21" s="233"/>
      <c r="AJ21" s="233"/>
      <c r="AK21" s="233"/>
      <c r="AL21" s="124"/>
      <c r="AM21" s="124"/>
      <c r="AN21" s="124" t="s">
        <v>109</v>
      </c>
      <c r="AO21" s="125">
        <f>INDEX([1]LISTE_AGENTS!$A:$R,MATCH($B$3,[1]LISTE_AGENTS!$A:$A,0),MATCH($AN$21,[1]LISTE_AGENTS!$1:$1,0))</f>
        <v>0</v>
      </c>
      <c r="AP21" s="375"/>
      <c r="AQ21" s="376"/>
      <c r="AR21" s="376"/>
      <c r="AS21" s="376"/>
      <c r="AT21" s="376"/>
      <c r="AU21" s="376"/>
      <c r="AV21" s="376"/>
      <c r="AW21" s="376"/>
      <c r="AX21" s="376"/>
      <c r="BA21" s="126" t="s">
        <v>146</v>
      </c>
      <c r="BB21" s="127">
        <v>4.4800000000000004</v>
      </c>
      <c r="BC21" s="128"/>
      <c r="BD21" s="129"/>
      <c r="BE21" s="130"/>
      <c r="BF21" s="358"/>
      <c r="BG21" s="361"/>
      <c r="BH21" s="364"/>
      <c r="BJ21" s="90" t="s">
        <v>167</v>
      </c>
      <c r="BK21" s="116"/>
      <c r="BL21" s="99">
        <f t="shared" si="0"/>
        <v>0</v>
      </c>
      <c r="BM21" s="341"/>
      <c r="BN21" s="342"/>
      <c r="BO21" s="100"/>
      <c r="BP21" s="320"/>
      <c r="BQ21" s="321"/>
      <c r="BR21" s="322"/>
      <c r="BS21" s="101"/>
      <c r="BT21" s="101"/>
    </row>
    <row r="22" spans="3:74" ht="28" customHeight="1" thickBot="1">
      <c r="C22" s="366" t="s">
        <v>139</v>
      </c>
      <c r="D22" s="367"/>
      <c r="E22" s="367"/>
      <c r="F22" s="367"/>
      <c r="G22" s="367"/>
      <c r="H22" s="367"/>
      <c r="I22" s="367"/>
      <c r="J22" s="367"/>
      <c r="K22" s="367"/>
      <c r="L22" s="367"/>
      <c r="M22" s="367"/>
      <c r="N22" s="367"/>
      <c r="O22" s="367"/>
      <c r="P22" s="367"/>
      <c r="Q22" s="367"/>
      <c r="R22" s="367"/>
      <c r="S22" s="367"/>
      <c r="T22" s="367"/>
      <c r="U22" s="367"/>
      <c r="V22" s="367"/>
      <c r="W22" s="367"/>
      <c r="X22" s="367"/>
      <c r="Y22" s="367"/>
      <c r="Z22" s="367"/>
      <c r="AA22" s="367"/>
      <c r="AB22" s="367"/>
      <c r="AC22" s="367"/>
      <c r="AD22" s="367"/>
      <c r="AE22" s="367"/>
      <c r="AF22" s="367"/>
      <c r="AG22" s="367"/>
      <c r="AH22" s="367"/>
      <c r="AI22" s="367"/>
      <c r="AJ22" s="367"/>
      <c r="AK22" s="367"/>
      <c r="AL22" s="367"/>
      <c r="AM22" s="367"/>
      <c r="AN22" s="367"/>
      <c r="AO22" s="367"/>
      <c r="AP22" s="367"/>
      <c r="AQ22" s="367"/>
      <c r="AR22" s="367"/>
      <c r="AS22" s="367"/>
      <c r="AT22" s="367"/>
      <c r="AU22" s="367"/>
      <c r="AV22" s="367"/>
      <c r="AW22" s="367"/>
      <c r="AX22" s="367"/>
      <c r="BA22" s="131" t="s">
        <v>150</v>
      </c>
      <c r="BB22" s="132"/>
      <c r="BC22" s="133"/>
      <c r="BD22" s="134"/>
      <c r="BE22" s="135"/>
      <c r="BF22" s="359"/>
      <c r="BG22" s="362"/>
      <c r="BH22" s="365"/>
      <c r="BJ22" s="90" t="s">
        <v>168</v>
      </c>
      <c r="BK22" s="116"/>
      <c r="BL22" s="99">
        <f t="shared" si="0"/>
        <v>0</v>
      </c>
      <c r="BM22" s="341"/>
      <c r="BN22" s="342"/>
      <c r="BO22" s="100"/>
      <c r="BP22" s="320"/>
      <c r="BQ22" s="321"/>
      <c r="BR22" s="322"/>
      <c r="BS22" s="101"/>
      <c r="BT22" s="101"/>
    </row>
    <row r="23" spans="3:74" ht="40" customHeight="1" thickTop="1" thickBot="1">
      <c r="C23" s="395" t="s">
        <v>169</v>
      </c>
      <c r="D23" s="396"/>
      <c r="E23" s="396"/>
      <c r="F23" s="396"/>
      <c r="G23" s="397"/>
      <c r="H23" s="410" t="s">
        <v>170</v>
      </c>
      <c r="I23" s="411"/>
      <c r="J23" s="411"/>
      <c r="K23" s="411"/>
      <c r="L23" s="411"/>
      <c r="M23" s="411"/>
      <c r="N23" s="411"/>
      <c r="O23" s="411"/>
      <c r="P23" s="411"/>
      <c r="Q23" s="411"/>
      <c r="R23" s="411"/>
      <c r="S23" s="411"/>
      <c r="T23" s="411"/>
      <c r="U23" s="411"/>
      <c r="V23" s="411"/>
      <c r="W23" s="411"/>
      <c r="X23" s="411"/>
      <c r="Y23" s="411"/>
      <c r="Z23" s="411"/>
      <c r="AA23" s="411"/>
      <c r="AB23" s="411"/>
      <c r="AC23" s="411"/>
      <c r="AD23" s="411"/>
      <c r="AE23" s="411"/>
      <c r="AF23" s="411"/>
      <c r="AG23" s="411"/>
      <c r="AH23" s="411"/>
      <c r="AI23" s="411"/>
      <c r="AJ23" s="411"/>
      <c r="AK23" s="411"/>
      <c r="AL23" s="411"/>
      <c r="AM23" s="411"/>
      <c r="AN23" s="412"/>
      <c r="AO23" s="416" t="s">
        <v>171</v>
      </c>
      <c r="AP23" s="417" t="s">
        <v>172</v>
      </c>
      <c r="AQ23" s="419" t="s">
        <v>173</v>
      </c>
      <c r="AR23" s="421" t="s">
        <v>174</v>
      </c>
      <c r="AS23" s="423" t="s">
        <v>175</v>
      </c>
      <c r="AT23" s="433" t="s">
        <v>176</v>
      </c>
      <c r="AU23" s="435" t="s">
        <v>177</v>
      </c>
      <c r="AV23" s="382" t="s">
        <v>178</v>
      </c>
      <c r="AW23" s="382" t="s">
        <v>179</v>
      </c>
      <c r="AX23" s="384" t="s">
        <v>180</v>
      </c>
      <c r="AZ23" s="386" t="s">
        <v>181</v>
      </c>
      <c r="BB23" s="136">
        <f t="shared" ref="BB23:BB34" si="1">B40</f>
        <v>1</v>
      </c>
      <c r="BC23" s="137" t="str">
        <f t="array" ref="BC23">IFERROR(SMALL(IF(ISNUMBER(SEARCH("RTT",C40:AG40)),$C$39:$AG$39,""),1)&amp;"-","")&amp;IFERROR(SMALL(IF(ISNUMBER(SEARCH("RTT",C40:AG40)),$C$39:$AG$39,""),2)&amp;"-","")&amp;IFERROR(SMALL(IF(ISNUMBER(SEARCH("RTT",C40:AG40)),$C$39:$AG$39,""),3)&amp;"-","")&amp;IFERROR(SMALL(IF(ISNUMBER(SEARCH("RTT",C40:AG40)),$C$39:$AG$39,""),4)&amp;"-","")&amp;IFERROR(SMALL(IF(ISNUMBER(SEARCH("RTT",C40:AG40)),$C$39:$AG$39,""),5)&amp;"-","")&amp;IFERROR(SMALL(IF(ISNUMBER(SEARCH("RTT",C40:AG40)),$C$39:$AG$39,""),6)&amp;"-","")&amp;IFERROR(SMALL(IF(ISNUMBER(SEARCH("RTT",C40:AG40)),$C$39:$AG$39,""),7)&amp;"-","")&amp;IFERROR(SMALL(IF(ISNUMBER(SEARCH("RTT",C40:AG40)),$C$39:$AG$39,""),8)&amp;"-","")&amp;IFERROR(SMALL(IF(ISNUMBER(SEARCH("RTT",C40:AG40)),$C$39:$AG$39,""),9)&amp;"-","")&amp;IFERROR(SMALL(IF(ISNUMBER(SEARCH("RTT",C40:AG40)),$C$39:$AG$39,""),10)&amp;"-","")&amp;IFERROR(SMALL(IF(ISNUMBER(SEARCH("RTT",C40:AG40)),$C$39:$AG$39,""),11)&amp;"-","")&amp;IFERROR(SMALL(IF(ISNUMBER(SEARCH("RTT",C40:AG40)),$C$39:$AG$39,""),12)&amp;"-","")&amp;IFERROR(SMALL(IF(ISNUMBER(SEARCH("RTT",C40:AG40)),$C$39:$AG$39,""),13)&amp;"-","")&amp;IFERROR(SMALL(IF(ISNUMBER(SEARCH("RTT",C40:AG40)),$C$39:$AG$39,""),14)&amp;"-","")</f>
        <v/>
      </c>
      <c r="BD23" s="138">
        <f>BB21+BB22+BE23</f>
        <v>5.6493548387096784</v>
      </c>
      <c r="BE23" s="139">
        <f t="shared" ref="BE23:BE34" si="2">AH40</f>
        <v>1.1693548387096775</v>
      </c>
      <c r="BF23" s="140">
        <f t="shared" ref="BF23:BF34" si="3">COUNTIF(C40:AG40,"RTT")+(COUNTIF(C40:AG40,"dRTT")/2)</f>
        <v>0</v>
      </c>
      <c r="BG23" s="138">
        <f>BD23-BF23</f>
        <v>5.6493548387096784</v>
      </c>
      <c r="BH23" s="141"/>
      <c r="BI23" s="142"/>
      <c r="BJ23" s="143"/>
      <c r="BL23" s="90" t="s">
        <v>182</v>
      </c>
      <c r="BM23" s="116"/>
      <c r="BN23" s="99">
        <f>BL22+BO23-BQ23</f>
        <v>0</v>
      </c>
      <c r="BO23" s="341"/>
      <c r="BP23" s="342"/>
      <c r="BQ23" s="100"/>
      <c r="BR23" s="320"/>
      <c r="BS23" s="321"/>
      <c r="BT23" s="322"/>
      <c r="BU23" s="101"/>
      <c r="BV23" s="101"/>
    </row>
    <row r="24" spans="3:74" ht="40" customHeight="1" thickTop="1" thickBot="1">
      <c r="C24" s="407"/>
      <c r="D24" s="408"/>
      <c r="E24" s="408"/>
      <c r="F24" s="408"/>
      <c r="G24" s="409"/>
      <c r="H24" s="413"/>
      <c r="I24" s="414"/>
      <c r="J24" s="414"/>
      <c r="K24" s="414"/>
      <c r="L24" s="414"/>
      <c r="M24" s="414"/>
      <c r="N24" s="414"/>
      <c r="O24" s="414"/>
      <c r="P24" s="414"/>
      <c r="Q24" s="414"/>
      <c r="R24" s="414"/>
      <c r="S24" s="414"/>
      <c r="T24" s="414"/>
      <c r="U24" s="414"/>
      <c r="V24" s="414"/>
      <c r="W24" s="414"/>
      <c r="X24" s="414"/>
      <c r="Y24" s="414"/>
      <c r="Z24" s="414"/>
      <c r="AA24" s="414"/>
      <c r="AB24" s="414"/>
      <c r="AC24" s="414"/>
      <c r="AD24" s="414"/>
      <c r="AE24" s="414"/>
      <c r="AF24" s="414"/>
      <c r="AG24" s="414"/>
      <c r="AH24" s="414"/>
      <c r="AI24" s="414"/>
      <c r="AJ24" s="414"/>
      <c r="AK24" s="414"/>
      <c r="AL24" s="414"/>
      <c r="AM24" s="414"/>
      <c r="AN24" s="415"/>
      <c r="AO24" s="416"/>
      <c r="AP24" s="418"/>
      <c r="AQ24" s="420"/>
      <c r="AR24" s="422"/>
      <c r="AS24" s="424"/>
      <c r="AT24" s="434"/>
      <c r="AU24" s="436"/>
      <c r="AV24" s="383"/>
      <c r="AW24" s="383"/>
      <c r="AX24" s="385"/>
      <c r="AZ24" s="387"/>
      <c r="BB24" s="144">
        <f t="shared" si="1"/>
        <v>1</v>
      </c>
      <c r="BC24" s="145" t="str">
        <f t="array" ref="BC24">IFERROR(SMALL(IF(ISNUMBER(SEARCH("RTT",C41:AG41)),$C$39:$AG$39,""),1)&amp;"-","")&amp;IFERROR(SMALL(IF(ISNUMBER(SEARCH("RTT",C41:AG41)),$C$39:$AG$39,""),2)&amp;"-","")&amp;IFERROR(SMALL(IF(ISNUMBER(SEARCH("RTT",C41:AG41)),$C$39:$AG$39,""),3)&amp;"-","")&amp;IFERROR(SMALL(IF(ISNUMBER(SEARCH("RTT",C41:AG41)),$C$39:$AG$39,""),4)&amp;"-","")&amp;IFERROR(SMALL(IF(ISNUMBER(SEARCH("RTT",C41:AG41)),$C$39:$AG$39,""),5)&amp;"-","")&amp;IFERROR(SMALL(IF(ISNUMBER(SEARCH("RTT",C41:AG41)),$C$39:$AG$39,""),6)&amp;"-","")&amp;IFERROR(SMALL(IF(ISNUMBER(SEARCH("RTT",C41:AG41)),$C$39:$AG$39,""),7)&amp;"-","")&amp;IFERROR(SMALL(IF(ISNUMBER(SEARCH("RTT",C41:AG41)),$C$39:$AG$39,""),8)&amp;"-","")&amp;IFERROR(SMALL(IF(ISNUMBER(SEARCH("RTT",C41:AG41)),$C$39:$AG$39,""),9)&amp;"-","")&amp;IFERROR(SMALL(IF(ISNUMBER(SEARCH("RTT",C41:AG41)),$C$39:$AG$39,""),10)&amp;"-","")&amp;IFERROR(SMALL(IF(ISNUMBER(SEARCH("RTT",C41:AG41)),$C$39:$AG$39,""),11)&amp;"-","")&amp;IFERROR(SMALL(IF(ISNUMBER(SEARCH("RTT",C41:AG41)),$C$39:$AG$39,""),12)&amp;"-","")&amp;IFERROR(SMALL(IF(ISNUMBER(SEARCH("RTT",C41:AG41)),$C$39:$AG$39,""),13)&amp;"-","")&amp;IFERROR(SMALL(IF(ISNUMBER(SEARCH("RTT",C41:AG41)),$C$39:$AG$39,""),14)&amp;"-","")</f>
        <v/>
      </c>
      <c r="BD24" s="146">
        <f>BG23+BE24</f>
        <v>6.8993548387096784</v>
      </c>
      <c r="BE24" s="139">
        <f t="shared" si="2"/>
        <v>1.25</v>
      </c>
      <c r="BF24" s="147">
        <f t="shared" si="3"/>
        <v>0</v>
      </c>
      <c r="BG24" s="146">
        <f>BD24-BF24</f>
        <v>6.8993548387096784</v>
      </c>
      <c r="BH24" s="141"/>
      <c r="BI24" s="142"/>
      <c r="BJ24" s="143"/>
      <c r="BL24" s="148"/>
      <c r="BM24" s="425" t="s">
        <v>183</v>
      </c>
      <c r="BN24" s="426"/>
      <c r="BO24" s="428" t="s">
        <v>184</v>
      </c>
      <c r="BP24" s="428"/>
      <c r="BQ24" s="430" t="s">
        <v>185</v>
      </c>
      <c r="BR24" s="430" t="s">
        <v>186</v>
      </c>
      <c r="BS24" s="430"/>
      <c r="BT24" s="430"/>
      <c r="BU24" s="393" t="s">
        <v>132</v>
      </c>
      <c r="BV24" s="393" t="s">
        <v>187</v>
      </c>
    </row>
    <row r="25" spans="3:74" ht="40" customHeight="1" thickTop="1" thickBot="1">
      <c r="C25" s="395">
        <f t="shared" ref="C25:C36" si="4">AO40</f>
        <v>43831</v>
      </c>
      <c r="D25" s="396"/>
      <c r="E25" s="396"/>
      <c r="F25" s="396"/>
      <c r="G25" s="397"/>
      <c r="H25" s="398" t="str">
        <f t="array" ref="H25">IFERROR(SMALL(IF(ISNUMBER(SEARCH("CP",C40:AG40)),$C$39:$AG$39,IF(ISNUMBER(SEARCH("RD",C40:AG40)),$C$39:$AG$39,IF(ISNUMBER(SEARCH("B",C40:AG40)),$C$39:$AG$39,IF(ISNUMBER(SEARCH("CET",C40:AG40)),$C$39:$AG$39,IF(ISNUMBER(SEARCH("RTT",C40:AG40)),$C$39:$AG$39,""))))),1)&amp;"-","")&amp;IFERROR(SMALL(IF(ISNUMBER(SEARCH("CP",C40:AG40)),$C$39:$AG$39,IF(ISNUMBER(SEARCH("RD",C40:AG40)),$C$39:$AG$39,IF(ISNUMBER(SEARCH("B",C40:AG40)),$C$39:$AG$39,IF(ISNUMBER(SEARCH("CET",C40:AG40)),$C$39:$AG$39,IF(ISNUMBER(SEARCH("RTT",C40:AG40)),$C$39:$AG$39,""))))),2)&amp;"-","")&amp;IFERROR(SMALL(IF(ISNUMBER(SEARCH("CP",C40:AG40)),$C$39:$AG$39,IF(ISNUMBER(SEARCH("RD",C40:AG40)),$C$39:$AG$39,IF(ISNUMBER(SEARCH("B",C40:AG40)),$C$39:$AG$39,IF(ISNUMBER(SEARCH("CET",C40:AG40)),$C$39:$AG$39,IF(ISNUMBER(SEARCH("RTT",C40:AG40)),$C$39:$AG$39,""))))),3)&amp;"-","")&amp;IFERROR(SMALL(IF(ISNUMBER(SEARCH("CP",C40:AG40)),$C$39:$AG$39,IF(ISNUMBER(SEARCH("RD",C40:AG40)),$C$39:$AG$39,IF(ISNUMBER(SEARCH("B",C40:AG40)),$C$39:$AG$39,IF(ISNUMBER(SEARCH("CET",C40:AG40)),$C$39:$AG$39,IF(ISNUMBER(SEARCH("RTT",C40:AG40)),$C$39:$AG$39,""))))),4)&amp;"-","")&amp;IFERROR(SMALL(IF(ISNUMBER(SEARCH("CP",C40:AG40)),$C$39:$AG$39,IF(ISNUMBER(SEARCH("RD",C40:AG40)),$C$39:$AG$39,IF(ISNUMBER(SEARCH("B",C40:AG40)),$C$39:$AG$39,IF(ISNUMBER(SEARCH("CET",C40:AG40)),$C$39:$AG$39,IF(ISNUMBER(SEARCH("RTT",C40:AG40)),$C$39:$AG$39,""))))),5)&amp;"-","")&amp;IFERROR(SMALL(IF(ISNUMBER(SEARCH("CP",C40:AG40)),$C$39:$AG$39,IF(ISNUMBER(SEARCH("RD",C40:AG40)),$C$39:$AG$39,IF(ISNUMBER(SEARCH("B",C40:AG40)),$C$39:$AG$39,IF(ISNUMBER(SEARCH("CET",C40:AG40)),$C$39:$AG$39,IF(ISNUMBER(SEARCH("RTT",C40:AG40)),$C$39:$AG$39,""))))),6)&amp;"-","")&amp;IFERROR(SMALL(IF(ISNUMBER(SEARCH("CP",C40:AG40)),$C$39:$AG$39,IF(ISNUMBER(SEARCH("RD",C40:AG40)),$C$39:$AG$39,IF(ISNUMBER(SEARCH("B",C40:AG40)),$C$39:$AG$39,IF(ISNUMBER(SEARCH("CET",C40:AG40)),$C$39:$AG$39,IF(ISNUMBER(SEARCH("RTT",C40:AG40)),$C$39:$AG$39,""))))),7)&amp;"-","")&amp;IFERROR(SMALL(IF(ISNUMBER(SEARCH("CP",C40:AG40)),$C$39:$AG$39,IF(ISNUMBER(SEARCH("RD",C40:AG40)),$C$39:$AG$39,IF(ISNUMBER(SEARCH("B",C40:AG40)),$C$39:$AG$39,IF(ISNUMBER(SEARCH("CET",C40:AG40)),$C$39:$AG$39,IF(ISNUMBER(SEARCH("RTT",C40:AG40)),$C$39:$AG$39,""))))),8)&amp;"-","")&amp;IFERROR(SMALL(IF(ISNUMBER(SEARCH("CP",C40:AG40)),$C$39:$AG$39,IF(ISNUMBER(SEARCH("RD",C40:AG40)),$C$39:$AG$39,IF(ISNUMBER(SEARCH("B",C40:AG40)),$C$39:$AG$39,IF(ISNUMBER(SEARCH("CET",C40:AG40)),$C$39:$AG$39,IF(ISNUMBER(SEARCH("RTT",C40:AG40)),$C$39:$AG$39,""))))),9)&amp;"-","")&amp;IFERROR(SMALL(IF(ISNUMBER(SEARCH("CP",C40:AG40)),$C$39:$AG$39,IF(ISNUMBER(SEARCH("RD",C40:AG40)),$C$39:$AG$39,IF(ISNUMBER(SEARCH("B",C40:AG40)),$C$39:$AG$39,IF(ISNUMBER(SEARCH("CET",C40:AG40)),$C$39:$AG$39,IF(ISNUMBER(SEARCH("RTT",C40:AG40)),$C$39:$AG$39,""))))),10)&amp;"-","")&amp;IFERROR(SMALL(IF(ISNUMBER(SEARCH("CP",C40:AG40)),$C$39:$AG$39,IF(ISNUMBER(SEARCH("RD",C40:AG40)),$C$39:$AG$39,IF(ISNUMBER(SEARCH("B",C40:AG40)),$C$39:$AG$39,IF(ISNUMBER(SEARCH("CET",C40:AG40)),$C$39:$AG$39,IF(ISNUMBER(SEARCH("RTT",C40:AG40)),$C$39:$AG$39,""))))),11)&amp;"-","")&amp;IFERROR(SMALL(IF(ISNUMBER(SEARCH("CP",C40:AG40)),$C$39:$AG$39,IF(ISNUMBER(SEARCH("RD",C40:AG40)),$C$39:$AG$39,IF(ISNUMBER(SEARCH("B",C40:AG40)),$C$39:$AG$39,IF(ISNUMBER(SEARCH("CET",C40:AG40)),$C$39:$AG$39,IF(ISNUMBER(SEARCH("RTT",C40:AG40)),$C$39:$AG$39,""))))),12)&amp;"-","")&amp;IFERROR(SMALL(IF(ISNUMBER(SEARCH("CP",C40:AG40)),$C$39:$AG$39,IF(ISNUMBER(SEARCH("RD",C40:AG40)),$C$39:$AG$39,IF(ISNUMBER(SEARCH("B",C40:AG40)),$C$39:$AG$39,IF(ISNUMBER(SEARCH("CET",C40:AG40)),$C$39:$AG$39,IF(ISNUMBER(SEARCH("RTT",C40:AG40)),$C$39:$AG$39,""))))),13)&amp;"-","")&amp;IFERROR(SMALL(IF(ISNUMBER(SEARCH("CP",C40:AG40)),$C$39:$AG$39,IF(ISNUMBER(SEARCH("RD",C40:AG40)),$C$39:$AG$39,IF(ISNUMBER(SEARCH("B",C40:AG40)),$C$39:$AG$39,IF(ISNUMBER(SEARCH("CET",C40:AG40)),$C$39:$AG$39,IF(ISNUMBER(SEARCH("RTT",C40:AG40)),$C$39:$AG$39,""))))),14)&amp;"-","")&amp;IFERROR(SMALL(IF(ISNUMBER(SEARCH("CP",C40:AG40)),$C$39:$AG$39,IF(ISNUMBER(SEARCH("RD",C40:AG40)),$C$39:$AG$39,IF(ISNUMBER(SEARCH("B",C40:AG40)),$C$39:$AG$39,IF(ISNUMBER(SEARCH("CET",C40:AG40)),$C$39:$AG$39,IF(ISNUMBER(SEARCH("RTT",C40:AG40)),$C$39:$AG$39,""))))),15)&amp;"-","")</f>
        <v>2-3-</v>
      </c>
      <c r="I25" s="399"/>
      <c r="J25" s="399"/>
      <c r="K25" s="399"/>
      <c r="L25" s="399"/>
      <c r="M25" s="399"/>
      <c r="N25" s="399"/>
      <c r="O25" s="399"/>
      <c r="P25" s="399"/>
      <c r="Q25" s="399"/>
      <c r="R25" s="399"/>
      <c r="S25" s="399"/>
      <c r="T25" s="399"/>
      <c r="U25" s="399"/>
      <c r="V25" s="399"/>
      <c r="W25" s="399"/>
      <c r="X25" s="399"/>
      <c r="Y25" s="399"/>
      <c r="Z25" s="399"/>
      <c r="AA25" s="399"/>
      <c r="AB25" s="399"/>
      <c r="AC25" s="399"/>
      <c r="AD25" s="399"/>
      <c r="AE25" s="399"/>
      <c r="AF25" s="399"/>
      <c r="AG25" s="399"/>
      <c r="AH25" s="399"/>
      <c r="AI25" s="149"/>
      <c r="AJ25" s="149"/>
      <c r="AK25" s="149"/>
      <c r="AL25" s="150"/>
      <c r="AM25" s="151"/>
      <c r="AN25" s="151"/>
      <c r="AO25" s="152">
        <f>COUNTIF(C40:AG40,"B")</f>
        <v>0</v>
      </c>
      <c r="AP25" s="153">
        <f>COUNTIF(C40:AG40,"CET")</f>
        <v>0</v>
      </c>
      <c r="AQ25" s="154">
        <f>AO12-AP25</f>
        <v>10.5</v>
      </c>
      <c r="AR25" s="155">
        <f t="shared" ref="AR25:AR36" si="5">COUNTIF(C40:AG40,"CP")+(COUNTIF(C40:AG40,"RD/dCP")/2)+(COUNTIF(C40:AG40,"dCP")/2)</f>
        <v>2</v>
      </c>
      <c r="AS25" s="156">
        <f>AO15-AR25:AR36</f>
        <v>26</v>
      </c>
      <c r="AT25" s="157">
        <f t="shared" ref="AT25:AT36" si="6">COUNTIF(C40:AG40,"RD")+(COUNTIF(C40:AG40,"RD/dCP")/2)</f>
        <v>0</v>
      </c>
      <c r="AU25" s="158">
        <f>AO18-AT25</f>
        <v>1</v>
      </c>
      <c r="AV25" s="159">
        <f>COUNTIF(C40:AG40,"RTT")+(COUNTIF(C40:AG40,"dRTT")/2)</f>
        <v>0</v>
      </c>
      <c r="AW25" s="160">
        <f>AH40</f>
        <v>1.1693548387096775</v>
      </c>
      <c r="AX25" s="161">
        <f>(AO16+AO17+AW25)-AV25</f>
        <v>1.1693548387096775</v>
      </c>
      <c r="AZ25" s="162" t="e">
        <f>AX25-#REF!</f>
        <v>#REF!</v>
      </c>
      <c r="BB25" s="144">
        <f t="shared" si="1"/>
        <v>1</v>
      </c>
      <c r="BC25" s="145" t="str">
        <f t="array" ref="BC25">IFERROR(SMALL(IF(ISNUMBER(SEARCH("RTT",C42:AG42)),$C$39:$AG$39,""),1)&amp;"-","")&amp;IFERROR(SMALL(IF(ISNUMBER(SEARCH("RTT",C42:AG42)),$C$39:$AG$39,""),2)&amp;"-","")&amp;IFERROR(SMALL(IF(ISNUMBER(SEARCH("RTT",C42:AG42)),$C$39:$AG$39,""),3)&amp;"-","")&amp;IFERROR(SMALL(IF(ISNUMBER(SEARCH("RTT",C42:AG42)),$C$39:$AG$39,""),4)&amp;"-","")&amp;IFERROR(SMALL(IF(ISNUMBER(SEARCH("RTT",C42:AG42)),$C$39:$AG$39,""),5)&amp;"-","")&amp;IFERROR(SMALL(IF(ISNUMBER(SEARCH("RTT",C42:AG42)),$C$39:$AG$39,""),6)&amp;"-","")&amp;IFERROR(SMALL(IF(ISNUMBER(SEARCH("RTT",C42:AG42)),$C$39:$AG$39,""),7)&amp;"-","")&amp;IFERROR(SMALL(IF(ISNUMBER(SEARCH("RTT",C42:AG42)),$C$39:$AG$39,""),8)&amp;"-","")&amp;IFERROR(SMALL(IF(ISNUMBER(SEARCH("RTT",C42:AG42)),$C$39:$AG$39,""),9)&amp;"-","")&amp;IFERROR(SMALL(IF(ISNUMBER(SEARCH("RTT",C42:AG42)),$C$39:$AG$39,""),10)&amp;"-","")&amp;IFERROR(SMALL(IF(ISNUMBER(SEARCH("RTT",C42:AG42)),$C$39:$AG$39,""),11)&amp;"-","")&amp;IFERROR(SMALL(IF(ISNUMBER(SEARCH("RTT",C42:AG42)),$C$39:$AG$39,""),12)&amp;"-","")&amp;IFERROR(SMALL(IF(ISNUMBER(SEARCH("RTT",C42:AG42)),$C$39:$AG$39,""),13)&amp;"-","")&amp;IFERROR(SMALL(IF(ISNUMBER(SEARCH("RTT",C42:AG42)),$C$39:$AG$39,""),14)&amp;"-","")</f>
        <v/>
      </c>
      <c r="BD25" s="146">
        <f t="shared" ref="BD25:BD34" si="7">BG24+BE25</f>
        <v>8.1493548387096784</v>
      </c>
      <c r="BE25" s="139">
        <f t="shared" si="2"/>
        <v>1.25</v>
      </c>
      <c r="BF25" s="147">
        <f t="shared" si="3"/>
        <v>0</v>
      </c>
      <c r="BG25" s="146">
        <f t="shared" ref="BG25:BG34" si="8">BD25-BF25</f>
        <v>8.1493548387096784</v>
      </c>
      <c r="BH25" s="141"/>
      <c r="BI25" s="163"/>
      <c r="BJ25" s="164"/>
      <c r="BL25" s="148"/>
      <c r="BM25" s="427"/>
      <c r="BN25" s="427"/>
      <c r="BO25" s="429"/>
      <c r="BP25" s="429"/>
      <c r="BQ25" s="431"/>
      <c r="BR25" s="432"/>
      <c r="BS25" s="432"/>
      <c r="BT25" s="432"/>
      <c r="BU25" s="394" t="s">
        <v>135</v>
      </c>
      <c r="BV25" s="394" t="s">
        <v>136</v>
      </c>
    </row>
    <row r="26" spans="3:74" ht="40" customHeight="1" thickTop="1" thickBot="1">
      <c r="C26" s="395">
        <f t="shared" si="4"/>
        <v>43862</v>
      </c>
      <c r="D26" s="396"/>
      <c r="E26" s="396"/>
      <c r="F26" s="396"/>
      <c r="G26" s="397"/>
      <c r="H26" s="398" t="str">
        <f t="array" ref="H26">IFERROR(SMALL(IF(ISNUMBER(SEARCH("CP",C41:AG41)),$C$39:$AG$39,IF(ISNUMBER(SEARCH("RD",C41:AG41)),$C$39:$AG$39,IF(ISNUMBER(SEARCH("B",C41:AG41)),$C$39:$AG$39,IF(ISNUMBER(SEARCH("CET",C41:AG41)),$C$39:$AG$39,IF(ISNUMBER(SEARCH("RTT",C41:AG41)),$C$39:$AG$39,""))))),1)&amp;"-","")&amp;IFERROR(SMALL(IF(ISNUMBER(SEARCH("CP",C41:AG41)),$C$39:$AG$39,IF(ISNUMBER(SEARCH("RD",C41:AG41)),$C$39:$AG$39,IF(ISNUMBER(SEARCH("B",C41:AG41)),$C$39:$AG$39,IF(ISNUMBER(SEARCH("CET",C41:AG41)),$C$39:$AG$39,IF(ISNUMBER(SEARCH("RTT",C41:AG41)),$C$39:$AG$39,""))))),2)&amp;"-","")&amp;IFERROR(SMALL(IF(ISNUMBER(SEARCH("CP",C41:AG41)),$C$39:$AG$39,IF(ISNUMBER(SEARCH("RD",C41:AG41)),$C$39:$AG$39,IF(ISNUMBER(SEARCH("B",C41:AG41)),$C$39:$AG$39,IF(ISNUMBER(SEARCH("CET",C41:AG41)),$C$39:$AG$39,IF(ISNUMBER(SEARCH("RTT",C41:AG41)),$C$39:$AG$39,""))))),3)&amp;"-","")&amp;IFERROR(SMALL(IF(ISNUMBER(SEARCH("CP",C41:AG41)),$C$39:$AG$39,IF(ISNUMBER(SEARCH("RD",C41:AG41)),$C$39:$AG$39,IF(ISNUMBER(SEARCH("B",C41:AG41)),$C$39:$AG$39,IF(ISNUMBER(SEARCH("CET",C41:AG41)),$C$39:$AG$39,IF(ISNUMBER(SEARCH("RTT",C41:AG41)),$C$39:$AG$39,""))))),4)&amp;"-","")&amp;IFERROR(SMALL(IF(ISNUMBER(SEARCH("CP",C41:AG41)),$C$39:$AG$39,IF(ISNUMBER(SEARCH("RD",C41:AG41)),$C$39:$AG$39,IF(ISNUMBER(SEARCH("B",C41:AG41)),$C$39:$AG$39,IF(ISNUMBER(SEARCH("CET",C41:AG41)),$C$39:$AG$39,IF(ISNUMBER(SEARCH("RTT",C41:AG41)),$C$39:$AG$39,""))))),5)&amp;"-","")&amp;IFERROR(SMALL(IF(ISNUMBER(SEARCH("CP",C41:AG41)),$C$39:$AG$39,IF(ISNUMBER(SEARCH("RD",C41:AG41)),$C$39:$AG$39,IF(ISNUMBER(SEARCH("B",C41:AG41)),$C$39:$AG$39,IF(ISNUMBER(SEARCH("CET",C41:AG41)),$C$39:$AG$39,IF(ISNUMBER(SEARCH("RTT",C41:AG41)),$C$39:$AG$39,""))))),6)&amp;"-","")&amp;IFERROR(SMALL(IF(ISNUMBER(SEARCH("CP",C41:AG41)),$C$39:$AG$39,IF(ISNUMBER(SEARCH("RD",C41:AG41)),$C$39:$AG$39,IF(ISNUMBER(SEARCH("B",C41:AG41)),$C$39:$AG$39,IF(ISNUMBER(SEARCH("CET",C41:AG41)),$C$39:$AG$39,IF(ISNUMBER(SEARCH("RTT",C41:AG41)),$C$39:$AG$39,""))))),7)&amp;"-","")&amp;IFERROR(SMALL(IF(ISNUMBER(SEARCH("CP",C41:AG41)),$C$39:$AG$39,IF(ISNUMBER(SEARCH("RD",C41:AG41)),$C$39:$AG$39,IF(ISNUMBER(SEARCH("B",C41:AG41)),$C$39:$AG$39,IF(ISNUMBER(SEARCH("CET",C41:AG41)),$C$39:$AG$39,IF(ISNUMBER(SEARCH("RTT",C41:AG41)),$C$39:$AG$39,""))))),8)&amp;"-","")&amp;IFERROR(SMALL(IF(ISNUMBER(SEARCH("CP",C41:AG41)),$C$39:$AG$39,IF(ISNUMBER(SEARCH("RD",C41:AG41)),$C$39:$AG$39,IF(ISNUMBER(SEARCH("B",C41:AG41)),$C$39:$AG$39,IF(ISNUMBER(SEARCH("CET",C41:AG41)),$C$39:$AG$39,IF(ISNUMBER(SEARCH("RTT",C41:AG41)),$C$39:$AG$39,""))))),9)&amp;"-","")&amp;IFERROR(SMALL(IF(ISNUMBER(SEARCH("CP",C41:AG41)),$C$39:$AG$39,IF(ISNUMBER(SEARCH("RD",C41:AG41)),$C$39:$AG$39,IF(ISNUMBER(SEARCH("B",C41:AG41)),$C$39:$AG$39,IF(ISNUMBER(SEARCH("CET",C41:AG41)),$C$39:$AG$39,IF(ISNUMBER(SEARCH("RTT",C41:AG41)),$C$39:$AG$39,""))))),10)&amp;"-","")&amp;IFERROR(SMALL(IF(ISNUMBER(SEARCH("CP",C41:AG41)),$C$39:$AG$39,IF(ISNUMBER(SEARCH("RD",C41:AG41)),$C$39:$AG$39,IF(ISNUMBER(SEARCH("B",C41:AG41)),$C$39:$AG$39,IF(ISNUMBER(SEARCH("CET",C41:AG41)),$C$39:$AG$39,IF(ISNUMBER(SEARCH("RTT",C41:AG41)),$C$39:$AG$39,""))))),11)&amp;"-","")&amp;IFERROR(SMALL(IF(ISNUMBER(SEARCH("CP",C41:AG41)),$C$39:$AG$39,IF(ISNUMBER(SEARCH("RD",C41:AG41)),$C$39:$AG$39,IF(ISNUMBER(SEARCH("B",C41:AG41)),$C$39:$AG$39,IF(ISNUMBER(SEARCH("CET",C41:AG41)),$C$39:$AG$39,IF(ISNUMBER(SEARCH("RTT",C41:AG41)),$C$39:$AG$39,""))))),12)&amp;"-","")&amp;IFERROR(SMALL(IF(ISNUMBER(SEARCH("CP",C41:AG41)),$C$39:$AG$39,IF(ISNUMBER(SEARCH("RD",C41:AG41)),$C$39:$AG$39,IF(ISNUMBER(SEARCH("B",C41:AG41)),$C$39:$AG$39,IF(ISNUMBER(SEARCH("CET",C41:AG41)),$C$39:$AG$39,IF(ISNUMBER(SEARCH("RTT",C41:AG41)),$C$39:$AG$39,""))))),13)&amp;"-","")&amp;IFERROR(SMALL(IF(ISNUMBER(SEARCH("CP",C41:AG41)),$C$39:$AG$39,IF(ISNUMBER(SEARCH("RD",C41:AG41)),$C$39:$AG$39,IF(ISNUMBER(SEARCH("B",C41:AG41)),$C$39:$AG$39,IF(ISNUMBER(SEARCH("CET",C41:AG41)),$C$39:$AG$39,IF(ISNUMBER(SEARCH("RTT",C41:AG41)),$C$39:$AG$39,""))))),14)&amp;"-","")&amp;IFERROR(SMALL(IF(ISNUMBER(SEARCH("CP",C41:AG41)),$C$39:$AG$39,IF(ISNUMBER(SEARCH("RD",C41:AG41)),$C$39:$AG$39,IF(ISNUMBER(SEARCH("B",C41:AG41)),$C$39:$AG$39,IF(ISNUMBER(SEARCH("CET",C41:AG41)),$C$39:$AG$39,IF(ISNUMBER(SEARCH("RTT",C41:AG41)),$C$39:$AG$39,""))))),15)&amp;"-","")</f>
        <v>4-5-24-</v>
      </c>
      <c r="I26" s="399"/>
      <c r="J26" s="399"/>
      <c r="K26" s="399"/>
      <c r="L26" s="399"/>
      <c r="M26" s="399"/>
      <c r="N26" s="399"/>
      <c r="O26" s="399"/>
      <c r="P26" s="399"/>
      <c r="Q26" s="399"/>
      <c r="R26" s="399"/>
      <c r="S26" s="399"/>
      <c r="T26" s="399"/>
      <c r="U26" s="399"/>
      <c r="V26" s="399"/>
      <c r="W26" s="399"/>
      <c r="X26" s="399"/>
      <c r="Y26" s="399"/>
      <c r="Z26" s="399"/>
      <c r="AA26" s="399"/>
      <c r="AB26" s="399"/>
      <c r="AC26" s="399"/>
      <c r="AD26" s="399"/>
      <c r="AE26" s="399"/>
      <c r="AF26" s="399"/>
      <c r="AG26" s="399"/>
      <c r="AH26" s="399"/>
      <c r="AI26" s="149"/>
      <c r="AJ26" s="149"/>
      <c r="AK26" s="149"/>
      <c r="AL26" s="150"/>
      <c r="AM26" s="165"/>
      <c r="AN26" s="165"/>
      <c r="AO26" s="166">
        <f t="shared" ref="AO26:AO36" si="9">COUNTIF(C41:AG41,"B")</f>
        <v>1</v>
      </c>
      <c r="AP26" s="167">
        <f t="shared" ref="AP26:AP36" si="10">COUNTIF(C41:AG41,"CET")</f>
        <v>0</v>
      </c>
      <c r="AQ26" s="168">
        <f t="shared" ref="AQ26:AQ36" si="11">AQ25-AP26</f>
        <v>10.5</v>
      </c>
      <c r="AR26" s="169">
        <f t="shared" si="5"/>
        <v>2</v>
      </c>
      <c r="AS26" s="170">
        <f>AS25-AR26</f>
        <v>24</v>
      </c>
      <c r="AT26" s="171">
        <f t="shared" si="6"/>
        <v>0</v>
      </c>
      <c r="AU26" s="172">
        <f>AU25-AT26</f>
        <v>1</v>
      </c>
      <c r="AV26" s="173">
        <f t="shared" ref="AV26:AV36" si="12">COUNTIF(C41:AG41,"RTT")+(COUNTIF(C41:AG41,"dRTT")/2)</f>
        <v>0</v>
      </c>
      <c r="AW26" s="174">
        <f t="shared" ref="AW26:AW36" si="13">AH41</f>
        <v>1.25</v>
      </c>
      <c r="AX26" s="175">
        <f>(AX25+AW26)-AV26</f>
        <v>2.4193548387096775</v>
      </c>
      <c r="AZ26" s="176" t="e">
        <f>AX26-#REF!</f>
        <v>#REF!</v>
      </c>
      <c r="BB26" s="144">
        <f t="shared" si="1"/>
        <v>1</v>
      </c>
      <c r="BC26" s="145" t="str">
        <f t="array" ref="BC26">IFERROR(SMALL(IF(ISNUMBER(SEARCH("RTT",C43:AG43)),$C$39:$AG$39,""),1)&amp;"-","")&amp;IFERROR(SMALL(IF(ISNUMBER(SEARCH("RTT",C43:AG43)),$C$39:$AG$39,""),2)&amp;"-","")&amp;IFERROR(SMALL(IF(ISNUMBER(SEARCH("RTT",C43:AG43)),$C$39:$AG$39,""),3)&amp;"-","")&amp;IFERROR(SMALL(IF(ISNUMBER(SEARCH("RTT",C43:AG43)),$C$39:$AG$39,""),4)&amp;"-","")&amp;IFERROR(SMALL(IF(ISNUMBER(SEARCH("RTT",C43:AG43)),$C$39:$AG$39,""),5)&amp;"-","")&amp;IFERROR(SMALL(IF(ISNUMBER(SEARCH("RTT",C43:AG43)),$C$39:$AG$39,""),6)&amp;"-","")&amp;IFERROR(SMALL(IF(ISNUMBER(SEARCH("RTT",C43:AG43)),$C$39:$AG$39,""),7)&amp;"-","")&amp;IFERROR(SMALL(IF(ISNUMBER(SEARCH("RTT",C43:AG43)),$C$39:$AG$39,""),8)&amp;"-","")&amp;IFERROR(SMALL(IF(ISNUMBER(SEARCH("RTT",C43:AG43)),$C$39:$AG$39,""),9)&amp;"-","")&amp;IFERROR(SMALL(IF(ISNUMBER(SEARCH("RTT",C43:AG43)),$C$39:$AG$39,""),10)&amp;"-","")&amp;IFERROR(SMALL(IF(ISNUMBER(SEARCH("RTT",C43:AG43)),$C$39:$AG$39,""),11)&amp;"-","")&amp;IFERROR(SMALL(IF(ISNUMBER(SEARCH("RTT",C43:AG43)),$C$39:$AG$39,""),12)&amp;"-","")&amp;IFERROR(SMALL(IF(ISNUMBER(SEARCH("RTT",C43:AG43)),$C$39:$AG$39,""),13)&amp;"-","")&amp;IFERROR(SMALL(IF(ISNUMBER(SEARCH("RTT",C43:AG43)),$C$39:$AG$39,""),14)&amp;"-","")</f>
        <v/>
      </c>
      <c r="BD26" s="146">
        <f t="shared" si="7"/>
        <v>9.3993548387096784</v>
      </c>
      <c r="BE26" s="139">
        <f t="shared" si="2"/>
        <v>1.25</v>
      </c>
      <c r="BF26" s="147">
        <f t="shared" si="3"/>
        <v>0</v>
      </c>
      <c r="BG26" s="146">
        <f t="shared" si="8"/>
        <v>9.3993548387096784</v>
      </c>
      <c r="BH26" s="141"/>
      <c r="BI26" s="142"/>
      <c r="BJ26" s="143"/>
      <c r="BL26" s="90" t="s">
        <v>138</v>
      </c>
      <c r="BM26" s="400"/>
      <c r="BN26" s="401"/>
      <c r="BO26" s="402"/>
      <c r="BP26" s="403"/>
      <c r="BQ26" s="177"/>
      <c r="BR26" s="404">
        <f t="shared" ref="BR26:BR36" si="14">6-BQ26</f>
        <v>6</v>
      </c>
      <c r="BS26" s="405"/>
      <c r="BT26" s="406"/>
      <c r="BU26" s="178"/>
      <c r="BV26" s="178"/>
    </row>
    <row r="27" spans="3:74" ht="40" customHeight="1" thickTop="1" thickBot="1">
      <c r="C27" s="395">
        <f t="shared" si="4"/>
        <v>43891</v>
      </c>
      <c r="D27" s="396"/>
      <c r="E27" s="396"/>
      <c r="F27" s="396"/>
      <c r="G27" s="397"/>
      <c r="H27" s="398" t="str">
        <f t="array" ref="H27">IFERROR(SMALL(IF(ISNUMBER(SEARCH("CP",C42:AG42)),$C$39:$AG$39,IF(ISNUMBER(SEARCH("RD",C42:AG42)),$C$39:$AG$39,IF(ISNUMBER(SEARCH("B",C42:AG42)),$C$39:$AG$39,IF(ISNUMBER(SEARCH("CET",C42:AG42)),$C$39:$AG$39,IF(ISNUMBER(SEARCH("RTT",C42:AG42)),$C$39:$AG$39,""))))),1)&amp;"-","")&amp;IFERROR(SMALL(IF(ISNUMBER(SEARCH("CP",C42:AG42)),$C$39:$AG$39,IF(ISNUMBER(SEARCH("RD",C42:AG42)),$C$39:$AG$39,IF(ISNUMBER(SEARCH("B",C42:AG42)),$C$39:$AG$39,IF(ISNUMBER(SEARCH("CET",C42:AG42)),$C$39:$AG$39,IF(ISNUMBER(SEARCH("RTT",C42:AG42)),$C$39:$AG$39,""))))),2)&amp;"-","")&amp;IFERROR(SMALL(IF(ISNUMBER(SEARCH("CP",C42:AG42)),$C$39:$AG$39,IF(ISNUMBER(SEARCH("RD",C42:AG42)),$C$39:$AG$39,IF(ISNUMBER(SEARCH("B",C42:AG42)),$C$39:$AG$39,IF(ISNUMBER(SEARCH("CET",C42:AG42)),$C$39:$AG$39,IF(ISNUMBER(SEARCH("RTT",C42:AG42)),$C$39:$AG$39,""))))),3)&amp;"-","")&amp;IFERROR(SMALL(IF(ISNUMBER(SEARCH("CP",C42:AG42)),$C$39:$AG$39,IF(ISNUMBER(SEARCH("RD",C42:AG42)),$C$39:$AG$39,IF(ISNUMBER(SEARCH("B",C42:AG42)),$C$39:$AG$39,IF(ISNUMBER(SEARCH("CET",C42:AG42)),$C$39:$AG$39,IF(ISNUMBER(SEARCH("RTT",C42:AG42)),$C$39:$AG$39,""))))),4)&amp;"-","")&amp;IFERROR(SMALL(IF(ISNUMBER(SEARCH("CP",C42:AG42)),$C$39:$AG$39,IF(ISNUMBER(SEARCH("RD",C42:AG42)),$C$39:$AG$39,IF(ISNUMBER(SEARCH("B",C42:AG42)),$C$39:$AG$39,IF(ISNUMBER(SEARCH("CET",C42:AG42)),$C$39:$AG$39,IF(ISNUMBER(SEARCH("RTT",C42:AG42)),$C$39:$AG$39,""))))),5)&amp;"-","")&amp;IFERROR(SMALL(IF(ISNUMBER(SEARCH("CP",C42:AG42)),$C$39:$AG$39,IF(ISNUMBER(SEARCH("RD",C42:AG42)),$C$39:$AG$39,IF(ISNUMBER(SEARCH("B",C42:AG42)),$C$39:$AG$39,IF(ISNUMBER(SEARCH("CET",C42:AG42)),$C$39:$AG$39,IF(ISNUMBER(SEARCH("RTT",C42:AG42)),$C$39:$AG$39,""))))),6)&amp;"-","")&amp;IFERROR(SMALL(IF(ISNUMBER(SEARCH("CP",C42:AG42)),$C$39:$AG$39,IF(ISNUMBER(SEARCH("RD",C42:AG42)),$C$39:$AG$39,IF(ISNUMBER(SEARCH("B",C42:AG42)),$C$39:$AG$39,IF(ISNUMBER(SEARCH("CET",C42:AG42)),$C$39:$AG$39,IF(ISNUMBER(SEARCH("RTT",C42:AG42)),$C$39:$AG$39,""))))),7)&amp;"-","")&amp;IFERROR(SMALL(IF(ISNUMBER(SEARCH("CP",C42:AG42)),$C$39:$AG$39,IF(ISNUMBER(SEARCH("RD",C42:AG42)),$C$39:$AG$39,IF(ISNUMBER(SEARCH("B",C42:AG42)),$C$39:$AG$39,IF(ISNUMBER(SEARCH("CET",C42:AG42)),$C$39:$AG$39,IF(ISNUMBER(SEARCH("RTT",C42:AG42)),$C$39:$AG$39,""))))),8)&amp;"-","")&amp;IFERROR(SMALL(IF(ISNUMBER(SEARCH("CP",C42:AG42)),$C$39:$AG$39,IF(ISNUMBER(SEARCH("RD",C42:AG42)),$C$39:$AG$39,IF(ISNUMBER(SEARCH("B",C42:AG42)),$C$39:$AG$39,IF(ISNUMBER(SEARCH("CET",C42:AG42)),$C$39:$AG$39,IF(ISNUMBER(SEARCH("RTT",C42:AG42)),$C$39:$AG$39,""))))),9)&amp;"-","")&amp;IFERROR(SMALL(IF(ISNUMBER(SEARCH("CP",C42:AG42)),$C$39:$AG$39,IF(ISNUMBER(SEARCH("RD",C42:AG42)),$C$39:$AG$39,IF(ISNUMBER(SEARCH("B",C42:AG42)),$C$39:$AG$39,IF(ISNUMBER(SEARCH("CET",C42:AG42)),$C$39:$AG$39,IF(ISNUMBER(SEARCH("RTT",C42:AG42)),$C$39:$AG$39,""))))),10)&amp;"-","")&amp;IFERROR(SMALL(IF(ISNUMBER(SEARCH("CP",C42:AG42)),$C$39:$AG$39,IF(ISNUMBER(SEARCH("RD",C42:AG42)),$C$39:$AG$39,IF(ISNUMBER(SEARCH("B",C42:AG42)),$C$39:$AG$39,IF(ISNUMBER(SEARCH("CET",C42:AG42)),$C$39:$AG$39,IF(ISNUMBER(SEARCH("RTT",C42:AG42)),$C$39:$AG$39,""))))),11)&amp;"-","")&amp;IFERROR(SMALL(IF(ISNUMBER(SEARCH("CP",C42:AG42)),$C$39:$AG$39,IF(ISNUMBER(SEARCH("RD",C42:AG42)),$C$39:$AG$39,IF(ISNUMBER(SEARCH("B",C42:AG42)),$C$39:$AG$39,IF(ISNUMBER(SEARCH("CET",C42:AG42)),$C$39:$AG$39,IF(ISNUMBER(SEARCH("RTT",C42:AG42)),$C$39:$AG$39,""))))),12)&amp;"-","")&amp;IFERROR(SMALL(IF(ISNUMBER(SEARCH("CP",C42:AG42)),$C$39:$AG$39,IF(ISNUMBER(SEARCH("RD",C42:AG42)),$C$39:$AG$39,IF(ISNUMBER(SEARCH("B",C42:AG42)),$C$39:$AG$39,IF(ISNUMBER(SEARCH("CET",C42:AG42)),$C$39:$AG$39,IF(ISNUMBER(SEARCH("RTT",C42:AG42)),$C$39:$AG$39,""))))),13)&amp;"-","")&amp;IFERROR(SMALL(IF(ISNUMBER(SEARCH("CP",C42:AG42)),$C$39:$AG$39,IF(ISNUMBER(SEARCH("RD",C42:AG42)),$C$39:$AG$39,IF(ISNUMBER(SEARCH("B",C42:AG42)),$C$39:$AG$39,IF(ISNUMBER(SEARCH("CET",C42:AG42)),$C$39:$AG$39,IF(ISNUMBER(SEARCH("RTT",C42:AG42)),$C$39:$AG$39,""))))),14)&amp;"-","")&amp;IFERROR(SMALL(IF(ISNUMBER(SEARCH("CP",C42:AG42)),$C$39:$AG$39,IF(ISNUMBER(SEARCH("RD",C42:AG42)),$C$39:$AG$39,IF(ISNUMBER(SEARCH("B",C42:AG42)),$C$39:$AG$39,IF(ISNUMBER(SEARCH("CET",C42:AG42)),$C$39:$AG$39,IF(ISNUMBER(SEARCH("RTT",C42:AG42)),$C$39:$AG$39,""))))),15)&amp;"-","")</f>
        <v>12-13-</v>
      </c>
      <c r="I27" s="399"/>
      <c r="J27" s="399"/>
      <c r="K27" s="399"/>
      <c r="L27" s="399"/>
      <c r="M27" s="399"/>
      <c r="N27" s="399"/>
      <c r="O27" s="399"/>
      <c r="P27" s="399"/>
      <c r="Q27" s="399"/>
      <c r="R27" s="399"/>
      <c r="S27" s="399"/>
      <c r="T27" s="399"/>
      <c r="U27" s="399"/>
      <c r="V27" s="399"/>
      <c r="W27" s="399"/>
      <c r="X27" s="399"/>
      <c r="Y27" s="399"/>
      <c r="Z27" s="399"/>
      <c r="AA27" s="399"/>
      <c r="AB27" s="399"/>
      <c r="AC27" s="399"/>
      <c r="AD27" s="399"/>
      <c r="AE27" s="399"/>
      <c r="AF27" s="399"/>
      <c r="AG27" s="399"/>
      <c r="AH27" s="399"/>
      <c r="AI27" s="149"/>
      <c r="AJ27" s="149"/>
      <c r="AK27" s="149"/>
      <c r="AL27" s="150"/>
      <c r="AM27" s="165"/>
      <c r="AN27" s="165"/>
      <c r="AO27" s="166">
        <f t="shared" si="9"/>
        <v>0</v>
      </c>
      <c r="AP27" s="167">
        <f t="shared" si="10"/>
        <v>0</v>
      </c>
      <c r="AQ27" s="168">
        <f t="shared" si="11"/>
        <v>10.5</v>
      </c>
      <c r="AR27" s="169">
        <f t="shared" si="5"/>
        <v>2</v>
      </c>
      <c r="AS27" s="170">
        <f t="shared" ref="AS27:AS28" si="15">AS26-AR27</f>
        <v>22</v>
      </c>
      <c r="AT27" s="171">
        <f t="shared" si="6"/>
        <v>0</v>
      </c>
      <c r="AU27" s="172">
        <f t="shared" ref="AU27:AU36" si="16">AU26-AT27</f>
        <v>1</v>
      </c>
      <c r="AV27" s="173">
        <f t="shared" si="12"/>
        <v>0</v>
      </c>
      <c r="AW27" s="174">
        <f t="shared" si="13"/>
        <v>1.25</v>
      </c>
      <c r="AX27" s="175">
        <f t="shared" ref="AX27:AX36" si="17">(AX26+AW27)-AV27</f>
        <v>3.6693548387096775</v>
      </c>
      <c r="AZ27" s="176" t="e">
        <f>AX27-#REF!</f>
        <v>#REF!</v>
      </c>
      <c r="BB27" s="144">
        <f t="shared" si="1"/>
        <v>1</v>
      </c>
      <c r="BC27" s="145" t="str">
        <f t="array" ref="BC27">IFERROR(SMALL(IF(ISNUMBER(SEARCH("RTT",C44:AG44)),$C$39:$AG$39,""),1)&amp;"-","")&amp;IFERROR(SMALL(IF(ISNUMBER(SEARCH("RTT",C44:AG44)),$C$39:$AG$39,""),2)&amp;"-","")&amp;IFERROR(SMALL(IF(ISNUMBER(SEARCH("RTT",C44:AG44)),$C$39:$AG$39,""),3)&amp;"-","")&amp;IFERROR(SMALL(IF(ISNUMBER(SEARCH("RTT",C44:AG44)),$C$39:$AG$39,""),4)&amp;"-","")&amp;IFERROR(SMALL(IF(ISNUMBER(SEARCH("RTT",C44:AG44)),$C$39:$AG$39,""),5)&amp;"-","")&amp;IFERROR(SMALL(IF(ISNUMBER(SEARCH("RTT",C44:AG44)),$C$39:$AG$39,""),6)&amp;"-","")&amp;IFERROR(SMALL(IF(ISNUMBER(SEARCH("RTT",C44:AG44)),$C$39:$AG$39,""),7)&amp;"-","")&amp;IFERROR(SMALL(IF(ISNUMBER(SEARCH("RTT",C44:AG44)),$C$39:$AG$39,""),8)&amp;"-","")&amp;IFERROR(SMALL(IF(ISNUMBER(SEARCH("RTT",C44:AG44)),$C$39:$AG$39,""),9)&amp;"-","")&amp;IFERROR(SMALL(IF(ISNUMBER(SEARCH("RTT",C44:AG44)),$C$39:$AG$39,""),10)&amp;"-","")&amp;IFERROR(SMALL(IF(ISNUMBER(SEARCH("RTT",C44:AG44)),$C$39:$AG$39,""),11)&amp;"-","")&amp;IFERROR(SMALL(IF(ISNUMBER(SEARCH("RTT",C44:AG44)),$C$39:$AG$39,""),12)&amp;"-","")&amp;IFERROR(SMALL(IF(ISNUMBER(SEARCH("RTT",C44:AG44)),$C$39:$AG$39,""),13)&amp;"-","")&amp;IFERROR(SMALL(IF(ISNUMBER(SEARCH("RTT",C44:AG44)),$C$39:$AG$39,""),14)&amp;"-","")</f>
        <v/>
      </c>
      <c r="BD27" s="146">
        <f t="shared" si="7"/>
        <v>10.649354838709678</v>
      </c>
      <c r="BE27" s="139">
        <f t="shared" si="2"/>
        <v>1.25</v>
      </c>
      <c r="BF27" s="147">
        <f t="shared" si="3"/>
        <v>0</v>
      </c>
      <c r="BG27" s="146">
        <f t="shared" si="8"/>
        <v>10.649354838709678</v>
      </c>
      <c r="BH27" s="141"/>
      <c r="BI27" s="142"/>
      <c r="BJ27" s="143"/>
      <c r="BL27" s="90" t="s">
        <v>140</v>
      </c>
      <c r="BM27" s="437"/>
      <c r="BN27" s="438"/>
      <c r="BO27" s="341"/>
      <c r="BP27" s="342"/>
      <c r="BQ27" s="100"/>
      <c r="BR27" s="404">
        <f t="shared" si="14"/>
        <v>6</v>
      </c>
      <c r="BS27" s="405"/>
      <c r="BT27" s="406"/>
      <c r="BU27" s="101"/>
      <c r="BV27" s="101"/>
    </row>
    <row r="28" spans="3:74" ht="40" customHeight="1" thickTop="1" thickBot="1">
      <c r="C28" s="395">
        <f t="shared" si="4"/>
        <v>43922</v>
      </c>
      <c r="D28" s="396"/>
      <c r="E28" s="396"/>
      <c r="F28" s="396"/>
      <c r="G28" s="397"/>
      <c r="H28" s="398" t="str">
        <f t="array" ref="H28">IFERROR(SMALL(IF(ISNUMBER(SEARCH("CP",C43:AG43)),$C$39:$AG$39,IF(ISNUMBER(SEARCH("RD",C43:AG43)),$C$39:$AG$39,IF(ISNUMBER(SEARCH("B",C43:AG43)),$C$39:$AG$39,IF(ISNUMBER(SEARCH("CET",C43:AG43)),$C$39:$AG$39,IF(ISNUMBER(SEARCH("RTT",C43:AG43)),$C$39:$AG$39,""))))),1)&amp;"-","")&amp;IFERROR(SMALL(IF(ISNUMBER(SEARCH("CP",C43:AG43)),$C$39:$AG$39,IF(ISNUMBER(SEARCH("RD",C43:AG43)),$C$39:$AG$39,IF(ISNUMBER(SEARCH("B",C43:AG43)),$C$39:$AG$39,IF(ISNUMBER(SEARCH("CET",C43:AG43)),$C$39:$AG$39,IF(ISNUMBER(SEARCH("RTT",C43:AG43)),$C$39:$AG$39,""))))),2)&amp;"-","")&amp;IFERROR(SMALL(IF(ISNUMBER(SEARCH("CP",C43:AG43)),$C$39:$AG$39,IF(ISNUMBER(SEARCH("RD",C43:AG43)),$C$39:$AG$39,IF(ISNUMBER(SEARCH("B",C43:AG43)),$C$39:$AG$39,IF(ISNUMBER(SEARCH("CET",C43:AG43)),$C$39:$AG$39,IF(ISNUMBER(SEARCH("RTT",C43:AG43)),$C$39:$AG$39,""))))),3)&amp;"-","")&amp;IFERROR(SMALL(IF(ISNUMBER(SEARCH("CP",C43:AG43)),$C$39:$AG$39,IF(ISNUMBER(SEARCH("RD",C43:AG43)),$C$39:$AG$39,IF(ISNUMBER(SEARCH("B",C43:AG43)),$C$39:$AG$39,IF(ISNUMBER(SEARCH("CET",C43:AG43)),$C$39:$AG$39,IF(ISNUMBER(SEARCH("RTT",C43:AG43)),$C$39:$AG$39,""))))),4)&amp;"-","")&amp;IFERROR(SMALL(IF(ISNUMBER(SEARCH("CP",C43:AG43)),$C$39:$AG$39,IF(ISNUMBER(SEARCH("RD",C43:AG43)),$C$39:$AG$39,IF(ISNUMBER(SEARCH("B",C43:AG43)),$C$39:$AG$39,IF(ISNUMBER(SEARCH("CET",C43:AG43)),$C$39:$AG$39,IF(ISNUMBER(SEARCH("RTT",C43:AG43)),$C$39:$AG$39,""))))),5)&amp;"-","")&amp;IFERROR(SMALL(IF(ISNUMBER(SEARCH("CP",C43:AG43)),$C$39:$AG$39,IF(ISNUMBER(SEARCH("RD",C43:AG43)),$C$39:$AG$39,IF(ISNUMBER(SEARCH("B",C43:AG43)),$C$39:$AG$39,IF(ISNUMBER(SEARCH("CET",C43:AG43)),$C$39:$AG$39,IF(ISNUMBER(SEARCH("RTT",C43:AG43)),$C$39:$AG$39,""))))),6)&amp;"-","")&amp;IFERROR(SMALL(IF(ISNUMBER(SEARCH("CP",C43:AG43)),$C$39:$AG$39,IF(ISNUMBER(SEARCH("RD",C43:AG43)),$C$39:$AG$39,IF(ISNUMBER(SEARCH("B",C43:AG43)),$C$39:$AG$39,IF(ISNUMBER(SEARCH("CET",C43:AG43)),$C$39:$AG$39,IF(ISNUMBER(SEARCH("RTT",C43:AG43)),$C$39:$AG$39,""))))),7)&amp;"-","")&amp;IFERROR(SMALL(IF(ISNUMBER(SEARCH("CP",C43:AG43)),$C$39:$AG$39,IF(ISNUMBER(SEARCH("RD",C43:AG43)),$C$39:$AG$39,IF(ISNUMBER(SEARCH("B",C43:AG43)),$C$39:$AG$39,IF(ISNUMBER(SEARCH("CET",C43:AG43)),$C$39:$AG$39,IF(ISNUMBER(SEARCH("RTT",C43:AG43)),$C$39:$AG$39,""))))),8)&amp;"-","")&amp;IFERROR(SMALL(IF(ISNUMBER(SEARCH("CP",C43:AG43)),$C$39:$AG$39,IF(ISNUMBER(SEARCH("RD",C43:AG43)),$C$39:$AG$39,IF(ISNUMBER(SEARCH("B",C43:AG43)),$C$39:$AG$39,IF(ISNUMBER(SEARCH("CET",C43:AG43)),$C$39:$AG$39,IF(ISNUMBER(SEARCH("RTT",C43:AG43)),$C$39:$AG$39,""))))),9)&amp;"-","")&amp;IFERROR(SMALL(IF(ISNUMBER(SEARCH("CP",C43:AG43)),$C$39:$AG$39,IF(ISNUMBER(SEARCH("RD",C43:AG43)),$C$39:$AG$39,IF(ISNUMBER(SEARCH("B",C43:AG43)),$C$39:$AG$39,IF(ISNUMBER(SEARCH("CET",C43:AG43)),$C$39:$AG$39,IF(ISNUMBER(SEARCH("RTT",C43:AG43)),$C$39:$AG$39,""))))),10)&amp;"-","")&amp;IFERROR(SMALL(IF(ISNUMBER(SEARCH("CP",C43:AG43)),$C$39:$AG$39,IF(ISNUMBER(SEARCH("RD",C43:AG43)),$C$39:$AG$39,IF(ISNUMBER(SEARCH("B",C43:AG43)),$C$39:$AG$39,IF(ISNUMBER(SEARCH("CET",C43:AG43)),$C$39:$AG$39,IF(ISNUMBER(SEARCH("RTT",C43:AG43)),$C$39:$AG$39,""))))),11)&amp;"-","")&amp;IFERROR(SMALL(IF(ISNUMBER(SEARCH("CP",C43:AG43)),$C$39:$AG$39,IF(ISNUMBER(SEARCH("RD",C43:AG43)),$C$39:$AG$39,IF(ISNUMBER(SEARCH("B",C43:AG43)),$C$39:$AG$39,IF(ISNUMBER(SEARCH("CET",C43:AG43)),$C$39:$AG$39,IF(ISNUMBER(SEARCH("RTT",C43:AG43)),$C$39:$AG$39,""))))),12)&amp;"-","")&amp;IFERROR(SMALL(IF(ISNUMBER(SEARCH("CP",C43:AG43)),$C$39:$AG$39,IF(ISNUMBER(SEARCH("RD",C43:AG43)),$C$39:$AG$39,IF(ISNUMBER(SEARCH("B",C43:AG43)),$C$39:$AG$39,IF(ISNUMBER(SEARCH("CET",C43:AG43)),$C$39:$AG$39,IF(ISNUMBER(SEARCH("RTT",C43:AG43)),$C$39:$AG$39,""))))),13)&amp;"-","")&amp;IFERROR(SMALL(IF(ISNUMBER(SEARCH("CP",C43:AG43)),$C$39:$AG$39,IF(ISNUMBER(SEARCH("RD",C43:AG43)),$C$39:$AG$39,IF(ISNUMBER(SEARCH("B",C43:AG43)),$C$39:$AG$39,IF(ISNUMBER(SEARCH("CET",C43:AG43)),$C$39:$AG$39,IF(ISNUMBER(SEARCH("RTT",C43:AG43)),$C$39:$AG$39,""))))),14)&amp;"-","")&amp;IFERROR(SMALL(IF(ISNUMBER(SEARCH("CP",C43:AG43)),$C$39:$AG$39,IF(ISNUMBER(SEARCH("RD",C43:AG43)),$C$39:$AG$39,IF(ISNUMBER(SEARCH("B",C43:AG43)),$C$39:$AG$39,IF(ISNUMBER(SEARCH("CET",C43:AG43)),$C$39:$AG$39,IF(ISNUMBER(SEARCH("RTT",C43:AG43)),$C$39:$AG$39,""))))),15)&amp;"-","")</f>
        <v/>
      </c>
      <c r="I28" s="399"/>
      <c r="J28" s="399"/>
      <c r="K28" s="399"/>
      <c r="L28" s="399"/>
      <c r="M28" s="399"/>
      <c r="N28" s="399"/>
      <c r="O28" s="399"/>
      <c r="P28" s="399"/>
      <c r="Q28" s="399"/>
      <c r="R28" s="399"/>
      <c r="S28" s="399"/>
      <c r="T28" s="399"/>
      <c r="U28" s="399"/>
      <c r="V28" s="399"/>
      <c r="W28" s="399"/>
      <c r="X28" s="399"/>
      <c r="Y28" s="399"/>
      <c r="Z28" s="399"/>
      <c r="AA28" s="399"/>
      <c r="AB28" s="399"/>
      <c r="AC28" s="399"/>
      <c r="AD28" s="399"/>
      <c r="AE28" s="399"/>
      <c r="AF28" s="399"/>
      <c r="AG28" s="399"/>
      <c r="AH28" s="399"/>
      <c r="AI28" s="149"/>
      <c r="AJ28" s="149"/>
      <c r="AK28" s="149"/>
      <c r="AL28" s="150"/>
      <c r="AM28" s="165"/>
      <c r="AN28" s="165"/>
      <c r="AO28" s="166">
        <f t="shared" si="9"/>
        <v>0</v>
      </c>
      <c r="AP28" s="167">
        <f t="shared" si="10"/>
        <v>0</v>
      </c>
      <c r="AQ28" s="168">
        <f t="shared" si="11"/>
        <v>10.5</v>
      </c>
      <c r="AR28" s="169">
        <f t="shared" si="5"/>
        <v>0</v>
      </c>
      <c r="AS28" s="170">
        <f t="shared" si="15"/>
        <v>22</v>
      </c>
      <c r="AT28" s="171">
        <f t="shared" si="6"/>
        <v>0</v>
      </c>
      <c r="AU28" s="172">
        <f t="shared" si="16"/>
        <v>1</v>
      </c>
      <c r="AV28" s="173">
        <f t="shared" si="12"/>
        <v>0</v>
      </c>
      <c r="AW28" s="174">
        <f t="shared" si="13"/>
        <v>1.25</v>
      </c>
      <c r="AX28" s="175">
        <f t="shared" si="17"/>
        <v>4.9193548387096779</v>
      </c>
      <c r="AZ28" s="176" t="e">
        <f>AX28-#REF!</f>
        <v>#REF!</v>
      </c>
      <c r="BB28" s="144">
        <f t="shared" si="1"/>
        <v>1</v>
      </c>
      <c r="BC28" s="145" t="str">
        <f t="array" ref="BC28">IFERROR(SMALL(IF(ISNUMBER(SEARCH("RTT",C45:AG45)),$C$39:$AG$39,""),1)&amp;"-","")&amp;IFERROR(SMALL(IF(ISNUMBER(SEARCH("RTT",C45:AG45)),$C$39:$AG$39,""),2)&amp;"-","")&amp;IFERROR(SMALL(IF(ISNUMBER(SEARCH("RTT",C45:AG45)),$C$39:$AG$39,""),3)&amp;"-","")&amp;IFERROR(SMALL(IF(ISNUMBER(SEARCH("RTT",C45:AG45)),$C$39:$AG$39,""),4)&amp;"-","")&amp;IFERROR(SMALL(IF(ISNUMBER(SEARCH("RTT",C45:AG45)),$C$39:$AG$39,""),5)&amp;"-","")&amp;IFERROR(SMALL(IF(ISNUMBER(SEARCH("RTT",C45:AG45)),$C$39:$AG$39,""),6)&amp;"-","")&amp;IFERROR(SMALL(IF(ISNUMBER(SEARCH("RTT",C45:AG45)),$C$39:$AG$39,""),7)&amp;"-","")&amp;IFERROR(SMALL(IF(ISNUMBER(SEARCH("RTT",C45:AG45)),$C$39:$AG$39,""),8)&amp;"-","")&amp;IFERROR(SMALL(IF(ISNUMBER(SEARCH("RTT",C45:AG45)),$C$39:$AG$39,""),9)&amp;"-","")&amp;IFERROR(SMALL(IF(ISNUMBER(SEARCH("RTT",C45:AG45)),$C$39:$AG$39,""),10)&amp;"-","")&amp;IFERROR(SMALL(IF(ISNUMBER(SEARCH("RTT",C45:AG45)),$C$39:$AG$39,""),11)&amp;"-","")&amp;IFERROR(SMALL(IF(ISNUMBER(SEARCH("RTT",C45:AG45)),$C$39:$AG$39,""),12)&amp;"-","")&amp;IFERROR(SMALL(IF(ISNUMBER(SEARCH("RTT",C45:AG45)),$C$39:$AG$39,""),13)&amp;"-","")&amp;IFERROR(SMALL(IF(ISNUMBER(SEARCH("RTT",C45:AG45)),$C$39:$AG$39,""),14)&amp;"-","")</f>
        <v/>
      </c>
      <c r="BD28" s="146">
        <f t="shared" si="7"/>
        <v>11.899354838709678</v>
      </c>
      <c r="BE28" s="139">
        <f t="shared" si="2"/>
        <v>1.25</v>
      </c>
      <c r="BF28" s="147">
        <f t="shared" si="3"/>
        <v>0</v>
      </c>
      <c r="BG28" s="146">
        <f t="shared" si="8"/>
        <v>11.899354838709678</v>
      </c>
      <c r="BH28" s="141"/>
      <c r="BI28" s="142"/>
      <c r="BJ28" s="143"/>
      <c r="BL28" s="90" t="s">
        <v>143</v>
      </c>
      <c r="BM28" s="437"/>
      <c r="BN28" s="438"/>
      <c r="BO28" s="341"/>
      <c r="BP28" s="342"/>
      <c r="BQ28" s="100"/>
      <c r="BR28" s="404">
        <f t="shared" si="14"/>
        <v>6</v>
      </c>
      <c r="BS28" s="405"/>
      <c r="BT28" s="406"/>
      <c r="BU28" s="101"/>
      <c r="BV28" s="101"/>
    </row>
    <row r="29" spans="3:74" ht="40" customHeight="1" thickTop="1" thickBot="1">
      <c r="C29" s="395">
        <f t="shared" si="4"/>
        <v>43952</v>
      </c>
      <c r="D29" s="396"/>
      <c r="E29" s="396"/>
      <c r="F29" s="396"/>
      <c r="G29" s="397"/>
      <c r="H29" s="398" t="str">
        <f t="array" ref="H29">IFERROR(SMALL(IF(ISNUMBER(SEARCH("CP",C44:AG44)),$C$39:$AG$39,IF(ISNUMBER(SEARCH("RD",C44:AG44)),$C$39:$AG$39,IF(ISNUMBER(SEARCH("B",C44:AG44)),$C$39:$AG$39,IF(ISNUMBER(SEARCH("CET",C44:AG44)),$C$39:$AG$39,IF(ISNUMBER(SEARCH("RTT",C44:AG44)),$C$39:$AG$39,""))))),1)&amp;"-","")&amp;IFERROR(SMALL(IF(ISNUMBER(SEARCH("CP",C44:AG44)),$C$39:$AG$39,IF(ISNUMBER(SEARCH("RD",C44:AG44)),$C$39:$AG$39,IF(ISNUMBER(SEARCH("B",C44:AG44)),$C$39:$AG$39,IF(ISNUMBER(SEARCH("CET",C44:AG44)),$C$39:$AG$39,IF(ISNUMBER(SEARCH("RTT",C44:AG44)),$C$39:$AG$39,""))))),2)&amp;"-","")&amp;IFERROR(SMALL(IF(ISNUMBER(SEARCH("CP",C44:AG44)),$C$39:$AG$39,IF(ISNUMBER(SEARCH("RD",C44:AG44)),$C$39:$AG$39,IF(ISNUMBER(SEARCH("B",C44:AG44)),$C$39:$AG$39,IF(ISNUMBER(SEARCH("CET",C44:AG44)),$C$39:$AG$39,IF(ISNUMBER(SEARCH("RTT",C44:AG44)),$C$39:$AG$39,""))))),3)&amp;"-","")&amp;IFERROR(SMALL(IF(ISNUMBER(SEARCH("CP",C44:AG44)),$C$39:$AG$39,IF(ISNUMBER(SEARCH("RD",C44:AG44)),$C$39:$AG$39,IF(ISNUMBER(SEARCH("B",C44:AG44)),$C$39:$AG$39,IF(ISNUMBER(SEARCH("CET",C44:AG44)),$C$39:$AG$39,IF(ISNUMBER(SEARCH("RTT",C44:AG44)),$C$39:$AG$39,""))))),4)&amp;"-","")&amp;IFERROR(SMALL(IF(ISNUMBER(SEARCH("CP",C44:AG44)),$C$39:$AG$39,IF(ISNUMBER(SEARCH("RD",C44:AG44)),$C$39:$AG$39,IF(ISNUMBER(SEARCH("B",C44:AG44)),$C$39:$AG$39,IF(ISNUMBER(SEARCH("CET",C44:AG44)),$C$39:$AG$39,IF(ISNUMBER(SEARCH("RTT",C44:AG44)),$C$39:$AG$39,""))))),5)&amp;"-","")&amp;IFERROR(SMALL(IF(ISNUMBER(SEARCH("CP",C44:AG44)),$C$39:$AG$39,IF(ISNUMBER(SEARCH("RD",C44:AG44)),$C$39:$AG$39,IF(ISNUMBER(SEARCH("B",C44:AG44)),$C$39:$AG$39,IF(ISNUMBER(SEARCH("CET",C44:AG44)),$C$39:$AG$39,IF(ISNUMBER(SEARCH("RTT",C44:AG44)),$C$39:$AG$39,""))))),6)&amp;"-","")&amp;IFERROR(SMALL(IF(ISNUMBER(SEARCH("CP",C44:AG44)),$C$39:$AG$39,IF(ISNUMBER(SEARCH("RD",C44:AG44)),$C$39:$AG$39,IF(ISNUMBER(SEARCH("B",C44:AG44)),$C$39:$AG$39,IF(ISNUMBER(SEARCH("CET",C44:AG44)),$C$39:$AG$39,IF(ISNUMBER(SEARCH("RTT",C44:AG44)),$C$39:$AG$39,""))))),7)&amp;"-","")&amp;IFERROR(SMALL(IF(ISNUMBER(SEARCH("CP",C44:AG44)),$C$39:$AG$39,IF(ISNUMBER(SEARCH("RD",C44:AG44)),$C$39:$AG$39,IF(ISNUMBER(SEARCH("B",C44:AG44)),$C$39:$AG$39,IF(ISNUMBER(SEARCH("CET",C44:AG44)),$C$39:$AG$39,IF(ISNUMBER(SEARCH("RTT",C44:AG44)),$C$39:$AG$39,""))))),8)&amp;"-","")&amp;IFERROR(SMALL(IF(ISNUMBER(SEARCH("CP",C44:AG44)),$C$39:$AG$39,IF(ISNUMBER(SEARCH("RD",C44:AG44)),$C$39:$AG$39,IF(ISNUMBER(SEARCH("B",C44:AG44)),$C$39:$AG$39,IF(ISNUMBER(SEARCH("CET",C44:AG44)),$C$39:$AG$39,IF(ISNUMBER(SEARCH("RTT",C44:AG44)),$C$39:$AG$39,""))))),9)&amp;"-","")&amp;IFERROR(SMALL(IF(ISNUMBER(SEARCH("CP",C44:AG44)),$C$39:$AG$39,IF(ISNUMBER(SEARCH("RD",C44:AG44)),$C$39:$AG$39,IF(ISNUMBER(SEARCH("B",C44:AG44)),$C$39:$AG$39,IF(ISNUMBER(SEARCH("CET",C44:AG44)),$C$39:$AG$39,IF(ISNUMBER(SEARCH("RTT",C44:AG44)),$C$39:$AG$39,""))))),10)&amp;"-","")&amp;IFERROR(SMALL(IF(ISNUMBER(SEARCH("CP",C44:AG44)),$C$39:$AG$39,IF(ISNUMBER(SEARCH("RD",C44:AG44)),$C$39:$AG$39,IF(ISNUMBER(SEARCH("B",C44:AG44)),$C$39:$AG$39,IF(ISNUMBER(SEARCH("CET",C44:AG44)),$C$39:$AG$39,IF(ISNUMBER(SEARCH("RTT",C44:AG44)),$C$39:$AG$39,""))))),11)&amp;"-","")&amp;IFERROR(SMALL(IF(ISNUMBER(SEARCH("CP",C44:AG44)),$C$39:$AG$39,IF(ISNUMBER(SEARCH("RD",C44:AG44)),$C$39:$AG$39,IF(ISNUMBER(SEARCH("B",C44:AG44)),$C$39:$AG$39,IF(ISNUMBER(SEARCH("CET",C44:AG44)),$C$39:$AG$39,IF(ISNUMBER(SEARCH("RTT",C44:AG44)),$C$39:$AG$39,""))))),12)&amp;"-","")&amp;IFERROR(SMALL(IF(ISNUMBER(SEARCH("CP",C44:AG44)),$C$39:$AG$39,IF(ISNUMBER(SEARCH("RD",C44:AG44)),$C$39:$AG$39,IF(ISNUMBER(SEARCH("B",C44:AG44)),$C$39:$AG$39,IF(ISNUMBER(SEARCH("CET",C44:AG44)),$C$39:$AG$39,IF(ISNUMBER(SEARCH("RTT",C44:AG44)),$C$39:$AG$39,""))))),13)&amp;"-","")&amp;IFERROR(SMALL(IF(ISNUMBER(SEARCH("CP",C44:AG44)),$C$39:$AG$39,IF(ISNUMBER(SEARCH("RD",C44:AG44)),$C$39:$AG$39,IF(ISNUMBER(SEARCH("B",C44:AG44)),$C$39:$AG$39,IF(ISNUMBER(SEARCH("CET",C44:AG44)),$C$39:$AG$39,IF(ISNUMBER(SEARCH("RTT",C44:AG44)),$C$39:$AG$39,""))))),14)&amp;"-","")&amp;IFERROR(SMALL(IF(ISNUMBER(SEARCH("CP",C44:AG44)),$C$39:$AG$39,IF(ISNUMBER(SEARCH("RD",C44:AG44)),$C$39:$AG$39,IF(ISNUMBER(SEARCH("B",C44:AG44)),$C$39:$AG$39,IF(ISNUMBER(SEARCH("CET",C44:AG44)),$C$39:$AG$39,IF(ISNUMBER(SEARCH("RTT",C44:AG44)),$C$39:$AG$39,""))))),15)&amp;"-","")</f>
        <v/>
      </c>
      <c r="I29" s="399"/>
      <c r="J29" s="399"/>
      <c r="K29" s="399"/>
      <c r="L29" s="399"/>
      <c r="M29" s="399"/>
      <c r="N29" s="399"/>
      <c r="O29" s="399"/>
      <c r="P29" s="399"/>
      <c r="Q29" s="399"/>
      <c r="R29" s="399"/>
      <c r="S29" s="399"/>
      <c r="T29" s="399"/>
      <c r="U29" s="399"/>
      <c r="V29" s="399"/>
      <c r="W29" s="399"/>
      <c r="X29" s="399"/>
      <c r="Y29" s="399"/>
      <c r="Z29" s="399"/>
      <c r="AA29" s="399"/>
      <c r="AB29" s="399"/>
      <c r="AC29" s="399"/>
      <c r="AD29" s="399"/>
      <c r="AE29" s="399"/>
      <c r="AF29" s="399"/>
      <c r="AG29" s="399"/>
      <c r="AH29" s="399"/>
      <c r="AI29" s="149"/>
      <c r="AJ29" s="149"/>
      <c r="AK29" s="149"/>
      <c r="AL29" s="150"/>
      <c r="AM29" s="165"/>
      <c r="AN29" s="165"/>
      <c r="AO29" s="166">
        <f t="shared" si="9"/>
        <v>0</v>
      </c>
      <c r="AP29" s="167">
        <f t="shared" si="10"/>
        <v>0</v>
      </c>
      <c r="AQ29" s="168">
        <f t="shared" si="11"/>
        <v>10.5</v>
      </c>
      <c r="AR29" s="169">
        <f t="shared" si="5"/>
        <v>0</v>
      </c>
      <c r="AS29" s="170">
        <f>AS28-AR29</f>
        <v>22</v>
      </c>
      <c r="AT29" s="171">
        <f t="shared" si="6"/>
        <v>0</v>
      </c>
      <c r="AU29" s="172">
        <f t="shared" si="16"/>
        <v>1</v>
      </c>
      <c r="AV29" s="173">
        <f t="shared" si="12"/>
        <v>0</v>
      </c>
      <c r="AW29" s="174">
        <f t="shared" si="13"/>
        <v>1.25</v>
      </c>
      <c r="AX29" s="175">
        <f t="shared" si="17"/>
        <v>6.1693548387096779</v>
      </c>
      <c r="AZ29" s="176" t="e">
        <f>AX29-#REF!</f>
        <v>#REF!</v>
      </c>
      <c r="BB29" s="144">
        <f t="shared" si="1"/>
        <v>1</v>
      </c>
      <c r="BC29" s="145" t="str">
        <f t="array" ref="BC29">IFERROR(SMALL(IF(ISNUMBER(SEARCH("RTT",C46:AG46)),$C$39:$AG$39,""),1)&amp;"-","")&amp;IFERROR(SMALL(IF(ISNUMBER(SEARCH("RTT",C46:AG46)),$C$39:$AG$39,""),2)&amp;"-","")&amp;IFERROR(SMALL(IF(ISNUMBER(SEARCH("RTT",C46:AG46)),$C$39:$AG$39,""),3)&amp;"-","")&amp;IFERROR(SMALL(IF(ISNUMBER(SEARCH("RTT",C46:AG46)),$C$39:$AG$39,""),4)&amp;"-","")&amp;IFERROR(SMALL(IF(ISNUMBER(SEARCH("RTT",C46:AG46)),$C$39:$AG$39,""),5)&amp;"-","")&amp;IFERROR(SMALL(IF(ISNUMBER(SEARCH("RTT",C46:AG46)),$C$39:$AG$39,""),6)&amp;"-","")&amp;IFERROR(SMALL(IF(ISNUMBER(SEARCH("RTT",C46:AG46)),$C$39:$AG$39,""),7)&amp;"-","")&amp;IFERROR(SMALL(IF(ISNUMBER(SEARCH("RTT",C46:AG46)),$C$39:$AG$39,""),8)&amp;"-","")&amp;IFERROR(SMALL(IF(ISNUMBER(SEARCH("RTT",C46:AG46)),$C$39:$AG$39,""),9)&amp;"-","")&amp;IFERROR(SMALL(IF(ISNUMBER(SEARCH("RTT",C46:AG46)),$C$39:$AG$39,""),10)&amp;"-","")&amp;IFERROR(SMALL(IF(ISNUMBER(SEARCH("RTT",C46:AG46)),$C$39:$AG$39,""),11)&amp;"-","")&amp;IFERROR(SMALL(IF(ISNUMBER(SEARCH("RTT",C46:AG46)),$C$39:$AG$39,""),12)&amp;"-","")&amp;IFERROR(SMALL(IF(ISNUMBER(SEARCH("RTT",C46:AG46)),$C$39:$AG$39,""),13)&amp;"-","")&amp;IFERROR(SMALL(IF(ISNUMBER(SEARCH("RTT",C46:AG46)),$C$39:$AG$39,""),14)&amp;"-","")</f>
        <v/>
      </c>
      <c r="BD29" s="146">
        <f t="shared" si="7"/>
        <v>13.149354838709678</v>
      </c>
      <c r="BE29" s="139">
        <f t="shared" si="2"/>
        <v>1.25</v>
      </c>
      <c r="BF29" s="147">
        <f t="shared" si="3"/>
        <v>0</v>
      </c>
      <c r="BG29" s="146">
        <f t="shared" si="8"/>
        <v>13.149354838709678</v>
      </c>
      <c r="BH29" s="141"/>
      <c r="BI29" s="142"/>
      <c r="BJ29" s="143"/>
      <c r="BL29" s="90" t="s">
        <v>145</v>
      </c>
      <c r="BM29" s="437"/>
      <c r="BN29" s="438"/>
      <c r="BO29" s="341"/>
      <c r="BP29" s="342"/>
      <c r="BQ29" s="100"/>
      <c r="BR29" s="404">
        <f t="shared" si="14"/>
        <v>6</v>
      </c>
      <c r="BS29" s="405"/>
      <c r="BT29" s="406"/>
      <c r="BU29" s="101"/>
      <c r="BV29" s="101"/>
    </row>
    <row r="30" spans="3:74" ht="40" customHeight="1" thickTop="1" thickBot="1">
      <c r="C30" s="395">
        <f t="shared" si="4"/>
        <v>43983</v>
      </c>
      <c r="D30" s="396"/>
      <c r="E30" s="396"/>
      <c r="F30" s="396"/>
      <c r="G30" s="397"/>
      <c r="H30" s="398" t="str">
        <f t="array" ref="H30">IFERROR(SMALL(IF(ISNUMBER(SEARCH("CP",C45:AG45)),$C$39:$AG$39,IF(ISNUMBER(SEARCH("RD",C45:AG45)),$C$39:$AG$39,IF(ISNUMBER(SEARCH("B",C45:AG45)),$C$39:$AG$39,IF(ISNUMBER(SEARCH("CET",C45:AG45)),$C$39:$AG$39,IF(ISNUMBER(SEARCH("RTT",C45:AG45)),$C$39:$AG$39,""))))),1)&amp;"-","")&amp;IFERROR(SMALL(IF(ISNUMBER(SEARCH("CP",C45:AG45)),$C$39:$AG$39,IF(ISNUMBER(SEARCH("RD",C45:AG45)),$C$39:$AG$39,IF(ISNUMBER(SEARCH("B",C45:AG45)),$C$39:$AG$39,IF(ISNUMBER(SEARCH("CET",C45:AG45)),$C$39:$AG$39,IF(ISNUMBER(SEARCH("RTT",C45:AG45)),$C$39:$AG$39,""))))),2)&amp;"-","")&amp;IFERROR(SMALL(IF(ISNUMBER(SEARCH("CP",C45:AG45)),$C$39:$AG$39,IF(ISNUMBER(SEARCH("RD",C45:AG45)),$C$39:$AG$39,IF(ISNUMBER(SEARCH("B",C45:AG45)),$C$39:$AG$39,IF(ISNUMBER(SEARCH("CET",C45:AG45)),$C$39:$AG$39,IF(ISNUMBER(SEARCH("RTT",C45:AG45)),$C$39:$AG$39,""))))),3)&amp;"-","")&amp;IFERROR(SMALL(IF(ISNUMBER(SEARCH("CP",C45:AG45)),$C$39:$AG$39,IF(ISNUMBER(SEARCH("RD",C45:AG45)),$C$39:$AG$39,IF(ISNUMBER(SEARCH("B",C45:AG45)),$C$39:$AG$39,IF(ISNUMBER(SEARCH("CET",C45:AG45)),$C$39:$AG$39,IF(ISNUMBER(SEARCH("RTT",C45:AG45)),$C$39:$AG$39,""))))),4)&amp;"-","")&amp;IFERROR(SMALL(IF(ISNUMBER(SEARCH("CP",C45:AG45)),$C$39:$AG$39,IF(ISNUMBER(SEARCH("RD",C45:AG45)),$C$39:$AG$39,IF(ISNUMBER(SEARCH("B",C45:AG45)),$C$39:$AG$39,IF(ISNUMBER(SEARCH("CET",C45:AG45)),$C$39:$AG$39,IF(ISNUMBER(SEARCH("RTT",C45:AG45)),$C$39:$AG$39,""))))),5)&amp;"-","")&amp;IFERROR(SMALL(IF(ISNUMBER(SEARCH("CP",C45:AG45)),$C$39:$AG$39,IF(ISNUMBER(SEARCH("RD",C45:AG45)),$C$39:$AG$39,IF(ISNUMBER(SEARCH("B",C45:AG45)),$C$39:$AG$39,IF(ISNUMBER(SEARCH("CET",C45:AG45)),$C$39:$AG$39,IF(ISNUMBER(SEARCH("RTT",C45:AG45)),$C$39:$AG$39,""))))),6)&amp;"-","")&amp;IFERROR(SMALL(IF(ISNUMBER(SEARCH("CP",C45:AG45)),$C$39:$AG$39,IF(ISNUMBER(SEARCH("RD",C45:AG45)),$C$39:$AG$39,IF(ISNUMBER(SEARCH("B",C45:AG45)),$C$39:$AG$39,IF(ISNUMBER(SEARCH("CET",C45:AG45)),$C$39:$AG$39,IF(ISNUMBER(SEARCH("RTT",C45:AG45)),$C$39:$AG$39,""))))),7)&amp;"-","")&amp;IFERROR(SMALL(IF(ISNUMBER(SEARCH("CP",C45:AG45)),$C$39:$AG$39,IF(ISNUMBER(SEARCH("RD",C45:AG45)),$C$39:$AG$39,IF(ISNUMBER(SEARCH("B",C45:AG45)),$C$39:$AG$39,IF(ISNUMBER(SEARCH("CET",C45:AG45)),$C$39:$AG$39,IF(ISNUMBER(SEARCH("RTT",C45:AG45)),$C$39:$AG$39,""))))),8)&amp;"-","")&amp;IFERROR(SMALL(IF(ISNUMBER(SEARCH("CP",C45:AG45)),$C$39:$AG$39,IF(ISNUMBER(SEARCH("RD",C45:AG45)),$C$39:$AG$39,IF(ISNUMBER(SEARCH("B",C45:AG45)),$C$39:$AG$39,IF(ISNUMBER(SEARCH("CET",C45:AG45)),$C$39:$AG$39,IF(ISNUMBER(SEARCH("RTT",C45:AG45)),$C$39:$AG$39,""))))),9)&amp;"-","")&amp;IFERROR(SMALL(IF(ISNUMBER(SEARCH("CP",C45:AG45)),$C$39:$AG$39,IF(ISNUMBER(SEARCH("RD",C45:AG45)),$C$39:$AG$39,IF(ISNUMBER(SEARCH("B",C45:AG45)),$C$39:$AG$39,IF(ISNUMBER(SEARCH("CET",C45:AG45)),$C$39:$AG$39,IF(ISNUMBER(SEARCH("RTT",C45:AG45)),$C$39:$AG$39,""))))),10)&amp;"-","")&amp;IFERROR(SMALL(IF(ISNUMBER(SEARCH("CP",C45:AG45)),$C$39:$AG$39,IF(ISNUMBER(SEARCH("RD",C45:AG45)),$C$39:$AG$39,IF(ISNUMBER(SEARCH("B",C45:AG45)),$C$39:$AG$39,IF(ISNUMBER(SEARCH("CET",C45:AG45)),$C$39:$AG$39,IF(ISNUMBER(SEARCH("RTT",C45:AG45)),$C$39:$AG$39,""))))),11)&amp;"-","")&amp;IFERROR(SMALL(IF(ISNUMBER(SEARCH("CP",C45:AG45)),$C$39:$AG$39,IF(ISNUMBER(SEARCH("RD",C45:AG45)),$C$39:$AG$39,IF(ISNUMBER(SEARCH("B",C45:AG45)),$C$39:$AG$39,IF(ISNUMBER(SEARCH("CET",C45:AG45)),$C$39:$AG$39,IF(ISNUMBER(SEARCH("RTT",C45:AG45)),$C$39:$AG$39,""))))),12)&amp;"-","")&amp;IFERROR(SMALL(IF(ISNUMBER(SEARCH("CP",C45:AG45)),$C$39:$AG$39,IF(ISNUMBER(SEARCH("RD",C45:AG45)),$C$39:$AG$39,IF(ISNUMBER(SEARCH("B",C45:AG45)),$C$39:$AG$39,IF(ISNUMBER(SEARCH("CET",C45:AG45)),$C$39:$AG$39,IF(ISNUMBER(SEARCH("RTT",C45:AG45)),$C$39:$AG$39,""))))),13)&amp;"-","")&amp;IFERROR(SMALL(IF(ISNUMBER(SEARCH("CP",C45:AG45)),$C$39:$AG$39,IF(ISNUMBER(SEARCH("RD",C45:AG45)),$C$39:$AG$39,IF(ISNUMBER(SEARCH("B",C45:AG45)),$C$39:$AG$39,IF(ISNUMBER(SEARCH("CET",C45:AG45)),$C$39:$AG$39,IF(ISNUMBER(SEARCH("RTT",C45:AG45)),$C$39:$AG$39,""))))),14)&amp;"-","")&amp;IFERROR(SMALL(IF(ISNUMBER(SEARCH("CP",C45:AG45)),$C$39:$AG$39,IF(ISNUMBER(SEARCH("RD",C45:AG45)),$C$39:$AG$39,IF(ISNUMBER(SEARCH("B",C45:AG45)),$C$39:$AG$39,IF(ISNUMBER(SEARCH("CET",C45:AG45)),$C$39:$AG$39,IF(ISNUMBER(SEARCH("RTT",C45:AG45)),$C$39:$AG$39,""))))),15)&amp;"-","")</f>
        <v/>
      </c>
      <c r="I30" s="399"/>
      <c r="J30" s="399"/>
      <c r="K30" s="399"/>
      <c r="L30" s="399"/>
      <c r="M30" s="399"/>
      <c r="N30" s="399"/>
      <c r="O30" s="399"/>
      <c r="P30" s="399"/>
      <c r="Q30" s="399"/>
      <c r="R30" s="399"/>
      <c r="S30" s="399"/>
      <c r="T30" s="399"/>
      <c r="U30" s="399"/>
      <c r="V30" s="399"/>
      <c r="W30" s="399"/>
      <c r="X30" s="399"/>
      <c r="Y30" s="399"/>
      <c r="Z30" s="399"/>
      <c r="AA30" s="399"/>
      <c r="AB30" s="399"/>
      <c r="AC30" s="399"/>
      <c r="AD30" s="399"/>
      <c r="AE30" s="399"/>
      <c r="AF30" s="399"/>
      <c r="AG30" s="399"/>
      <c r="AH30" s="399"/>
      <c r="AI30" s="149"/>
      <c r="AJ30" s="149"/>
      <c r="AK30" s="149"/>
      <c r="AL30" s="150"/>
      <c r="AM30" s="165"/>
      <c r="AN30" s="165"/>
      <c r="AO30" s="166">
        <f t="shared" si="9"/>
        <v>0</v>
      </c>
      <c r="AP30" s="167">
        <f t="shared" si="10"/>
        <v>0</v>
      </c>
      <c r="AQ30" s="168">
        <f t="shared" si="11"/>
        <v>10.5</v>
      </c>
      <c r="AR30" s="169">
        <f t="shared" si="5"/>
        <v>0</v>
      </c>
      <c r="AS30" s="170">
        <f>AS29-AR30</f>
        <v>22</v>
      </c>
      <c r="AT30" s="171">
        <f t="shared" si="6"/>
        <v>0</v>
      </c>
      <c r="AU30" s="172">
        <f t="shared" si="16"/>
        <v>1</v>
      </c>
      <c r="AV30" s="173">
        <f t="shared" si="12"/>
        <v>0</v>
      </c>
      <c r="AW30" s="174">
        <f t="shared" si="13"/>
        <v>1.25</v>
      </c>
      <c r="AX30" s="175">
        <f t="shared" si="17"/>
        <v>7.4193548387096779</v>
      </c>
      <c r="AZ30" s="176" t="e">
        <f>AX30-#REF!</f>
        <v>#REF!</v>
      </c>
      <c r="BB30" s="144">
        <f t="shared" si="1"/>
        <v>1</v>
      </c>
      <c r="BC30" s="145" t="str">
        <f t="array" ref="BC30">IFERROR(SMALL(IF(ISNUMBER(SEARCH("RTT",C47:AG47)),$C$39:$AG$39,""),1)&amp;"-","")&amp;IFERROR(SMALL(IF(ISNUMBER(SEARCH("RTT",C47:AG47)),$C$39:$AG$39,""),2)&amp;"-","")&amp;IFERROR(SMALL(IF(ISNUMBER(SEARCH("RTT",C47:AG47)),$C$39:$AG$39,""),3)&amp;"-","")&amp;IFERROR(SMALL(IF(ISNUMBER(SEARCH("RTT",C47:AG47)),$C$39:$AG$39,""),4)&amp;"-","")&amp;IFERROR(SMALL(IF(ISNUMBER(SEARCH("RTT",C47:AG47)),$C$39:$AG$39,""),5)&amp;"-","")&amp;IFERROR(SMALL(IF(ISNUMBER(SEARCH("RTT",C47:AG47)),$C$39:$AG$39,""),6)&amp;"-","")&amp;IFERROR(SMALL(IF(ISNUMBER(SEARCH("RTT",C47:AG47)),$C$39:$AG$39,""),7)&amp;"-","")&amp;IFERROR(SMALL(IF(ISNUMBER(SEARCH("RTT",C47:AG47)),$C$39:$AG$39,""),8)&amp;"-","")&amp;IFERROR(SMALL(IF(ISNUMBER(SEARCH("RTT",C47:AG47)),$C$39:$AG$39,""),9)&amp;"-","")&amp;IFERROR(SMALL(IF(ISNUMBER(SEARCH("RTT",C47:AG47)),$C$39:$AG$39,""),10)&amp;"-","")&amp;IFERROR(SMALL(IF(ISNUMBER(SEARCH("RTT",C47:AG47)),$C$39:$AG$39,""),11)&amp;"-","")&amp;IFERROR(SMALL(IF(ISNUMBER(SEARCH("RTT",C47:AG47)),$C$39:$AG$39,""),12)&amp;"-","")&amp;IFERROR(SMALL(IF(ISNUMBER(SEARCH("RTT",C47:AG47)),$C$39:$AG$39,""),13)&amp;"-","")&amp;IFERROR(SMALL(IF(ISNUMBER(SEARCH("RTT",C47:AG47)),$C$39:$AG$39,""),14)&amp;"-","")</f>
        <v/>
      </c>
      <c r="BD30" s="146">
        <f t="shared" si="7"/>
        <v>14.399354838709678</v>
      </c>
      <c r="BE30" s="139">
        <f t="shared" si="2"/>
        <v>1.25</v>
      </c>
      <c r="BF30" s="147">
        <f t="shared" si="3"/>
        <v>0</v>
      </c>
      <c r="BG30" s="146">
        <f t="shared" si="8"/>
        <v>14.399354838709678</v>
      </c>
      <c r="BH30" s="141"/>
      <c r="BI30" s="142"/>
      <c r="BJ30" s="143"/>
      <c r="BL30" s="90" t="s">
        <v>149</v>
      </c>
      <c r="BM30" s="437"/>
      <c r="BN30" s="438"/>
      <c r="BO30" s="341"/>
      <c r="BP30" s="342"/>
      <c r="BQ30" s="100"/>
      <c r="BR30" s="404">
        <f t="shared" si="14"/>
        <v>6</v>
      </c>
      <c r="BS30" s="405"/>
      <c r="BT30" s="406"/>
      <c r="BU30" s="101"/>
      <c r="BV30" s="101"/>
    </row>
    <row r="31" spans="3:74" ht="40" customHeight="1" thickTop="1" thickBot="1">
      <c r="C31" s="395">
        <f t="shared" si="4"/>
        <v>44013</v>
      </c>
      <c r="D31" s="396"/>
      <c r="E31" s="396"/>
      <c r="F31" s="396"/>
      <c r="G31" s="397"/>
      <c r="H31" s="398" t="str">
        <f t="array" ref="H31">IFERROR(SMALL(IF(ISNUMBER(SEARCH("CP",C46:AG46)),$C$39:$AG$39,IF(ISNUMBER(SEARCH("RD",C46:AG46)),$C$39:$AG$39,IF(ISNUMBER(SEARCH("B",C46:AG46)),$C$39:$AG$39,IF(ISNUMBER(SEARCH("CET",C46:AG46)),$C$39:$AG$39,IF(ISNUMBER(SEARCH("RTT",C46:AG46)),$C$39:$AG$39,""))))),1)&amp;"-","")&amp;IFERROR(SMALL(IF(ISNUMBER(SEARCH("CP",C46:AG46)),$C$39:$AG$39,IF(ISNUMBER(SEARCH("RD",C46:AG46)),$C$39:$AG$39,IF(ISNUMBER(SEARCH("B",C46:AG46)),$C$39:$AG$39,IF(ISNUMBER(SEARCH("CET",C46:AG46)),$C$39:$AG$39,IF(ISNUMBER(SEARCH("RTT",C46:AG46)),$C$39:$AG$39,""))))),2)&amp;"-","")&amp;IFERROR(SMALL(IF(ISNUMBER(SEARCH("CP",C46:AG46)),$C$39:$AG$39,IF(ISNUMBER(SEARCH("RD",C46:AG46)),$C$39:$AG$39,IF(ISNUMBER(SEARCH("B",C46:AG46)),$C$39:$AG$39,IF(ISNUMBER(SEARCH("CET",C46:AG46)),$C$39:$AG$39,IF(ISNUMBER(SEARCH("RTT",C46:AG46)),$C$39:$AG$39,""))))),3)&amp;"-","")&amp;IFERROR(SMALL(IF(ISNUMBER(SEARCH("CP",C46:AG46)),$C$39:$AG$39,IF(ISNUMBER(SEARCH("RD",C46:AG46)),$C$39:$AG$39,IF(ISNUMBER(SEARCH("B",C46:AG46)),$C$39:$AG$39,IF(ISNUMBER(SEARCH("CET",C46:AG46)),$C$39:$AG$39,IF(ISNUMBER(SEARCH("RTT",C46:AG46)),$C$39:$AG$39,""))))),4)&amp;"-","")&amp;IFERROR(SMALL(IF(ISNUMBER(SEARCH("CP",C46:AG46)),$C$39:$AG$39,IF(ISNUMBER(SEARCH("RD",C46:AG46)),$C$39:$AG$39,IF(ISNUMBER(SEARCH("B",C46:AG46)),$C$39:$AG$39,IF(ISNUMBER(SEARCH("CET",C46:AG46)),$C$39:$AG$39,IF(ISNUMBER(SEARCH("RTT",C46:AG46)),$C$39:$AG$39,""))))),5)&amp;"-","")&amp;IFERROR(SMALL(IF(ISNUMBER(SEARCH("CP",C46:AG46)),$C$39:$AG$39,IF(ISNUMBER(SEARCH("RD",C46:AG46)),$C$39:$AG$39,IF(ISNUMBER(SEARCH("B",C46:AG46)),$C$39:$AG$39,IF(ISNUMBER(SEARCH("CET",C46:AG46)),$C$39:$AG$39,IF(ISNUMBER(SEARCH("RTT",C46:AG46)),$C$39:$AG$39,""))))),6)&amp;"-","")&amp;IFERROR(SMALL(IF(ISNUMBER(SEARCH("CP",C46:AG46)),$C$39:$AG$39,IF(ISNUMBER(SEARCH("RD",C46:AG46)),$C$39:$AG$39,IF(ISNUMBER(SEARCH("B",C46:AG46)),$C$39:$AG$39,IF(ISNUMBER(SEARCH("CET",C46:AG46)),$C$39:$AG$39,IF(ISNUMBER(SEARCH("RTT",C46:AG46)),$C$39:$AG$39,""))))),7)&amp;"-","")&amp;IFERROR(SMALL(IF(ISNUMBER(SEARCH("CP",C46:AG46)),$C$39:$AG$39,IF(ISNUMBER(SEARCH("RD",C46:AG46)),$C$39:$AG$39,IF(ISNUMBER(SEARCH("B",C46:AG46)),$C$39:$AG$39,IF(ISNUMBER(SEARCH("CET",C46:AG46)),$C$39:$AG$39,IF(ISNUMBER(SEARCH("RTT",C46:AG46)),$C$39:$AG$39,""))))),8)&amp;"-","")&amp;IFERROR(SMALL(IF(ISNUMBER(SEARCH("CP",C46:AG46)),$C$39:$AG$39,IF(ISNUMBER(SEARCH("RD",C46:AG46)),$C$39:$AG$39,IF(ISNUMBER(SEARCH("B",C46:AG46)),$C$39:$AG$39,IF(ISNUMBER(SEARCH("CET",C46:AG46)),$C$39:$AG$39,IF(ISNUMBER(SEARCH("RTT",C46:AG46)),$C$39:$AG$39,""))))),9)&amp;"-","")&amp;IFERROR(SMALL(IF(ISNUMBER(SEARCH("CP",C46:AG46)),$C$39:$AG$39,IF(ISNUMBER(SEARCH("RD",C46:AG46)),$C$39:$AG$39,IF(ISNUMBER(SEARCH("B",C46:AG46)),$C$39:$AG$39,IF(ISNUMBER(SEARCH("CET",C46:AG46)),$C$39:$AG$39,IF(ISNUMBER(SEARCH("RTT",C46:AG46)),$C$39:$AG$39,""))))),10)&amp;"-","")&amp;IFERROR(SMALL(IF(ISNUMBER(SEARCH("CP",C46:AG46)),$C$39:$AG$39,IF(ISNUMBER(SEARCH("RD",C46:AG46)),$C$39:$AG$39,IF(ISNUMBER(SEARCH("B",C46:AG46)),$C$39:$AG$39,IF(ISNUMBER(SEARCH("CET",C46:AG46)),$C$39:$AG$39,IF(ISNUMBER(SEARCH("RTT",C46:AG46)),$C$39:$AG$39,""))))),11)&amp;"-","")&amp;IFERROR(SMALL(IF(ISNUMBER(SEARCH("CP",C46:AG46)),$C$39:$AG$39,IF(ISNUMBER(SEARCH("RD",C46:AG46)),$C$39:$AG$39,IF(ISNUMBER(SEARCH("B",C46:AG46)),$C$39:$AG$39,IF(ISNUMBER(SEARCH("CET",C46:AG46)),$C$39:$AG$39,IF(ISNUMBER(SEARCH("RTT",C46:AG46)),$C$39:$AG$39,""))))),12)&amp;"-","")&amp;IFERROR(SMALL(IF(ISNUMBER(SEARCH("CP",C46:AG46)),$C$39:$AG$39,IF(ISNUMBER(SEARCH("RD",C46:AG46)),$C$39:$AG$39,IF(ISNUMBER(SEARCH("B",C46:AG46)),$C$39:$AG$39,IF(ISNUMBER(SEARCH("CET",C46:AG46)),$C$39:$AG$39,IF(ISNUMBER(SEARCH("RTT",C46:AG46)),$C$39:$AG$39,""))))),13)&amp;"-","")&amp;IFERROR(SMALL(IF(ISNUMBER(SEARCH("CP",C46:AG46)),$C$39:$AG$39,IF(ISNUMBER(SEARCH("RD",C46:AG46)),$C$39:$AG$39,IF(ISNUMBER(SEARCH("B",C46:AG46)),$C$39:$AG$39,IF(ISNUMBER(SEARCH("CET",C46:AG46)),$C$39:$AG$39,IF(ISNUMBER(SEARCH("RTT",C46:AG46)),$C$39:$AG$39,""))))),14)&amp;"-","")&amp;IFERROR(SMALL(IF(ISNUMBER(SEARCH("CP",C46:AG46)),$C$39:$AG$39,IF(ISNUMBER(SEARCH("RD",C46:AG46)),$C$39:$AG$39,IF(ISNUMBER(SEARCH("B",C46:AG46)),$C$39:$AG$39,IF(ISNUMBER(SEARCH("CET",C46:AG46)),$C$39:$AG$39,IF(ISNUMBER(SEARCH("RTT",C46:AG46)),$C$39:$AG$39,""))))),15)&amp;"-","")</f>
        <v/>
      </c>
      <c r="I31" s="399"/>
      <c r="J31" s="399"/>
      <c r="K31" s="399"/>
      <c r="L31" s="399"/>
      <c r="M31" s="399"/>
      <c r="N31" s="399"/>
      <c r="O31" s="399"/>
      <c r="P31" s="399"/>
      <c r="Q31" s="399"/>
      <c r="R31" s="399"/>
      <c r="S31" s="399"/>
      <c r="T31" s="399"/>
      <c r="U31" s="399"/>
      <c r="V31" s="399"/>
      <c r="W31" s="399"/>
      <c r="X31" s="399"/>
      <c r="Y31" s="399"/>
      <c r="Z31" s="399"/>
      <c r="AA31" s="399"/>
      <c r="AB31" s="399"/>
      <c r="AC31" s="399"/>
      <c r="AD31" s="399"/>
      <c r="AE31" s="399"/>
      <c r="AF31" s="399"/>
      <c r="AG31" s="399"/>
      <c r="AH31" s="399"/>
      <c r="AI31" s="149"/>
      <c r="AJ31" s="149"/>
      <c r="AK31" s="149"/>
      <c r="AL31" s="150"/>
      <c r="AM31" s="165"/>
      <c r="AN31" s="165"/>
      <c r="AO31" s="166">
        <f t="shared" si="9"/>
        <v>0</v>
      </c>
      <c r="AP31" s="167">
        <f t="shared" si="10"/>
        <v>0</v>
      </c>
      <c r="AQ31" s="168">
        <f t="shared" si="11"/>
        <v>10.5</v>
      </c>
      <c r="AR31" s="169">
        <f t="shared" si="5"/>
        <v>0</v>
      </c>
      <c r="AS31" s="170">
        <f t="shared" ref="AS31:AS36" si="18">AS30-AR31</f>
        <v>22</v>
      </c>
      <c r="AT31" s="171">
        <f t="shared" si="6"/>
        <v>0</v>
      </c>
      <c r="AU31" s="172">
        <f t="shared" si="16"/>
        <v>1</v>
      </c>
      <c r="AV31" s="173">
        <f t="shared" si="12"/>
        <v>0</v>
      </c>
      <c r="AW31" s="174">
        <f t="shared" si="13"/>
        <v>1.25</v>
      </c>
      <c r="AX31" s="175">
        <f t="shared" si="17"/>
        <v>8.6693548387096779</v>
      </c>
      <c r="AZ31" s="176" t="e">
        <f>AX31-#REF!</f>
        <v>#REF!</v>
      </c>
      <c r="BB31" s="144">
        <f t="shared" si="1"/>
        <v>1</v>
      </c>
      <c r="BC31" s="145" t="str">
        <f t="array" ref="BC31">IFERROR(SMALL(IF(ISNUMBER(SEARCH("RTT",C48:AG48)),$C$39:$AG$39,""),1)&amp;"-","")&amp;IFERROR(SMALL(IF(ISNUMBER(SEARCH("RTT",C48:AG48)),$C$39:$AG$39,""),2)&amp;"-","")&amp;IFERROR(SMALL(IF(ISNUMBER(SEARCH("RTT",C48:AG48)),$C$39:$AG$39,""),3)&amp;"-","")&amp;IFERROR(SMALL(IF(ISNUMBER(SEARCH("RTT",C48:AG48)),$C$39:$AG$39,""),4)&amp;"-","")&amp;IFERROR(SMALL(IF(ISNUMBER(SEARCH("RTT",C48:AG48)),$C$39:$AG$39,""),5)&amp;"-","")&amp;IFERROR(SMALL(IF(ISNUMBER(SEARCH("RTT",C48:AG48)),$C$39:$AG$39,""),6)&amp;"-","")&amp;IFERROR(SMALL(IF(ISNUMBER(SEARCH("RTT",C48:AG48)),$C$39:$AG$39,""),7)&amp;"-","")&amp;IFERROR(SMALL(IF(ISNUMBER(SEARCH("RTT",C48:AG48)),$C$39:$AG$39,""),8)&amp;"-","")&amp;IFERROR(SMALL(IF(ISNUMBER(SEARCH("RTT",C48:AG48)),$C$39:$AG$39,""),9)&amp;"-","")&amp;IFERROR(SMALL(IF(ISNUMBER(SEARCH("RTT",C48:AG48)),$C$39:$AG$39,""),10)&amp;"-","")&amp;IFERROR(SMALL(IF(ISNUMBER(SEARCH("RTT",C48:AG48)),$C$39:$AG$39,""),11)&amp;"-","")&amp;IFERROR(SMALL(IF(ISNUMBER(SEARCH("RTT",C48:AG48)),$C$39:$AG$39,""),12)&amp;"-","")&amp;IFERROR(SMALL(IF(ISNUMBER(SEARCH("RTT",C48:AG48)),$C$39:$AG$39,""),13)&amp;"-","")&amp;IFERROR(SMALL(IF(ISNUMBER(SEARCH("RTT",C48:AG48)),$C$39:$AG$39,""),14)&amp;"-","")</f>
        <v/>
      </c>
      <c r="BD31" s="146">
        <f t="shared" si="7"/>
        <v>15.649354838709678</v>
      </c>
      <c r="BE31" s="139">
        <f t="shared" si="2"/>
        <v>1.25</v>
      </c>
      <c r="BF31" s="147">
        <f t="shared" si="3"/>
        <v>0</v>
      </c>
      <c r="BG31" s="146">
        <f t="shared" si="8"/>
        <v>15.649354838709678</v>
      </c>
      <c r="BH31" s="141"/>
      <c r="BI31" s="142"/>
      <c r="BJ31" s="143"/>
      <c r="BL31" s="90" t="s">
        <v>151</v>
      </c>
      <c r="BM31" s="437"/>
      <c r="BN31" s="438"/>
      <c r="BO31" s="341"/>
      <c r="BP31" s="342"/>
      <c r="BQ31" s="100"/>
      <c r="BR31" s="404">
        <f t="shared" si="14"/>
        <v>6</v>
      </c>
      <c r="BS31" s="405"/>
      <c r="BT31" s="406"/>
      <c r="BU31" s="101"/>
      <c r="BV31" s="101"/>
    </row>
    <row r="32" spans="3:74" ht="40" customHeight="1" thickTop="1" thickBot="1">
      <c r="C32" s="395">
        <f t="shared" si="4"/>
        <v>44044</v>
      </c>
      <c r="D32" s="396"/>
      <c r="E32" s="396"/>
      <c r="F32" s="396"/>
      <c r="G32" s="397"/>
      <c r="H32" s="398" t="str">
        <f t="array" ref="H32">IFERROR(SMALL(IF(ISNUMBER(SEARCH("CP",C47:AG47)),$C$39:$AG$39,IF(ISNUMBER(SEARCH("RD",C47:AG47)),$C$39:$AG$39,IF(ISNUMBER(SEARCH("B",C47:AG47)),$C$39:$AG$39,IF(ISNUMBER(SEARCH("CET",C47:AG47)),$C$39:$AG$39,IF(ISNUMBER(SEARCH("RTT",C47:AG47)),$C$39:$AG$39,""))))),1)&amp;"-","")&amp;IFERROR(SMALL(IF(ISNUMBER(SEARCH("CP",C47:AG47)),$C$39:$AG$39,IF(ISNUMBER(SEARCH("RD",C47:AG47)),$C$39:$AG$39,IF(ISNUMBER(SEARCH("B",C47:AG47)),$C$39:$AG$39,IF(ISNUMBER(SEARCH("CET",C47:AG47)),$C$39:$AG$39,IF(ISNUMBER(SEARCH("RTT",C47:AG47)),$C$39:$AG$39,""))))),2)&amp;"-","")&amp;IFERROR(SMALL(IF(ISNUMBER(SEARCH("CP",C47:AG47)),$C$39:$AG$39,IF(ISNUMBER(SEARCH("RD",C47:AG47)),$C$39:$AG$39,IF(ISNUMBER(SEARCH("B",C47:AG47)),$C$39:$AG$39,IF(ISNUMBER(SEARCH("CET",C47:AG47)),$C$39:$AG$39,IF(ISNUMBER(SEARCH("RTT",C47:AG47)),$C$39:$AG$39,""))))),3)&amp;"-","")&amp;IFERROR(SMALL(IF(ISNUMBER(SEARCH("CP",C47:AG47)),$C$39:$AG$39,IF(ISNUMBER(SEARCH("RD",C47:AG47)),$C$39:$AG$39,IF(ISNUMBER(SEARCH("B",C47:AG47)),$C$39:$AG$39,IF(ISNUMBER(SEARCH("CET",C47:AG47)),$C$39:$AG$39,IF(ISNUMBER(SEARCH("RTT",C47:AG47)),$C$39:$AG$39,""))))),4)&amp;"-","")&amp;IFERROR(SMALL(IF(ISNUMBER(SEARCH("CP",C47:AG47)),$C$39:$AG$39,IF(ISNUMBER(SEARCH("RD",C47:AG47)),$C$39:$AG$39,IF(ISNUMBER(SEARCH("B",C47:AG47)),$C$39:$AG$39,IF(ISNUMBER(SEARCH("CET",C47:AG47)),$C$39:$AG$39,IF(ISNUMBER(SEARCH("RTT",C47:AG47)),$C$39:$AG$39,""))))),5)&amp;"-","")&amp;IFERROR(SMALL(IF(ISNUMBER(SEARCH("CP",C47:AG47)),$C$39:$AG$39,IF(ISNUMBER(SEARCH("RD",C47:AG47)),$C$39:$AG$39,IF(ISNUMBER(SEARCH("B",C47:AG47)),$C$39:$AG$39,IF(ISNUMBER(SEARCH("CET",C47:AG47)),$C$39:$AG$39,IF(ISNUMBER(SEARCH("RTT",C47:AG47)),$C$39:$AG$39,""))))),6)&amp;"-","")&amp;IFERROR(SMALL(IF(ISNUMBER(SEARCH("CP",C47:AG47)),$C$39:$AG$39,IF(ISNUMBER(SEARCH("RD",C47:AG47)),$C$39:$AG$39,IF(ISNUMBER(SEARCH("B",C47:AG47)),$C$39:$AG$39,IF(ISNUMBER(SEARCH("CET",C47:AG47)),$C$39:$AG$39,IF(ISNUMBER(SEARCH("RTT",C47:AG47)),$C$39:$AG$39,""))))),7)&amp;"-","")&amp;IFERROR(SMALL(IF(ISNUMBER(SEARCH("CP",C47:AG47)),$C$39:$AG$39,IF(ISNUMBER(SEARCH("RD",C47:AG47)),$C$39:$AG$39,IF(ISNUMBER(SEARCH("B",C47:AG47)),$C$39:$AG$39,IF(ISNUMBER(SEARCH("CET",C47:AG47)),$C$39:$AG$39,IF(ISNUMBER(SEARCH("RTT",C47:AG47)),$C$39:$AG$39,""))))),8)&amp;"-","")&amp;IFERROR(SMALL(IF(ISNUMBER(SEARCH("CP",C47:AG47)),$C$39:$AG$39,IF(ISNUMBER(SEARCH("RD",C47:AG47)),$C$39:$AG$39,IF(ISNUMBER(SEARCH("B",C47:AG47)),$C$39:$AG$39,IF(ISNUMBER(SEARCH("CET",C47:AG47)),$C$39:$AG$39,IF(ISNUMBER(SEARCH("RTT",C47:AG47)),$C$39:$AG$39,""))))),9)&amp;"-","")&amp;IFERROR(SMALL(IF(ISNUMBER(SEARCH("CP",C47:AG47)),$C$39:$AG$39,IF(ISNUMBER(SEARCH("RD",C47:AG47)),$C$39:$AG$39,IF(ISNUMBER(SEARCH("B",C47:AG47)),$C$39:$AG$39,IF(ISNUMBER(SEARCH("CET",C47:AG47)),$C$39:$AG$39,IF(ISNUMBER(SEARCH("RTT",C47:AG47)),$C$39:$AG$39,""))))),10)&amp;"-","")&amp;IFERROR(SMALL(IF(ISNUMBER(SEARCH("CP",C47:AG47)),$C$39:$AG$39,IF(ISNUMBER(SEARCH("RD",C47:AG47)),$C$39:$AG$39,IF(ISNUMBER(SEARCH("B",C47:AG47)),$C$39:$AG$39,IF(ISNUMBER(SEARCH("CET",C47:AG47)),$C$39:$AG$39,IF(ISNUMBER(SEARCH("RTT",C47:AG47)),$C$39:$AG$39,""))))),11)&amp;"-","")&amp;IFERROR(SMALL(IF(ISNUMBER(SEARCH("CP",C47:AG47)),$C$39:$AG$39,IF(ISNUMBER(SEARCH("RD",C47:AG47)),$C$39:$AG$39,IF(ISNUMBER(SEARCH("B",C47:AG47)),$C$39:$AG$39,IF(ISNUMBER(SEARCH("CET",C47:AG47)),$C$39:$AG$39,IF(ISNUMBER(SEARCH("RTT",C47:AG47)),$C$39:$AG$39,""))))),12)&amp;"-","")&amp;IFERROR(SMALL(IF(ISNUMBER(SEARCH("CP",C47:AG47)),$C$39:$AG$39,IF(ISNUMBER(SEARCH("RD",C47:AG47)),$C$39:$AG$39,IF(ISNUMBER(SEARCH("B",C47:AG47)),$C$39:$AG$39,IF(ISNUMBER(SEARCH("CET",C47:AG47)),$C$39:$AG$39,IF(ISNUMBER(SEARCH("RTT",C47:AG47)),$C$39:$AG$39,""))))),13)&amp;"-","")&amp;IFERROR(SMALL(IF(ISNUMBER(SEARCH("CP",C47:AG47)),$C$39:$AG$39,IF(ISNUMBER(SEARCH("RD",C47:AG47)),$C$39:$AG$39,IF(ISNUMBER(SEARCH("B",C47:AG47)),$C$39:$AG$39,IF(ISNUMBER(SEARCH("CET",C47:AG47)),$C$39:$AG$39,IF(ISNUMBER(SEARCH("RTT",C47:AG47)),$C$39:$AG$39,""))))),14)&amp;"-","")&amp;IFERROR(SMALL(IF(ISNUMBER(SEARCH("CP",C47:AG47)),$C$39:$AG$39,IF(ISNUMBER(SEARCH("RD",C47:AG47)),$C$39:$AG$39,IF(ISNUMBER(SEARCH("B",C47:AG47)),$C$39:$AG$39,IF(ISNUMBER(SEARCH("CET",C47:AG47)),$C$39:$AG$39,IF(ISNUMBER(SEARCH("RTT",C47:AG47)),$C$39:$AG$39,""))))),15)&amp;"-","")</f>
        <v/>
      </c>
      <c r="I32" s="399"/>
      <c r="J32" s="399"/>
      <c r="K32" s="399"/>
      <c r="L32" s="399"/>
      <c r="M32" s="399"/>
      <c r="N32" s="399"/>
      <c r="O32" s="399"/>
      <c r="P32" s="399"/>
      <c r="Q32" s="399"/>
      <c r="R32" s="399"/>
      <c r="S32" s="399"/>
      <c r="T32" s="399"/>
      <c r="U32" s="399"/>
      <c r="V32" s="399"/>
      <c r="W32" s="399"/>
      <c r="X32" s="399"/>
      <c r="Y32" s="399"/>
      <c r="Z32" s="399"/>
      <c r="AA32" s="399"/>
      <c r="AB32" s="399"/>
      <c r="AC32" s="399"/>
      <c r="AD32" s="399"/>
      <c r="AE32" s="399"/>
      <c r="AF32" s="399"/>
      <c r="AG32" s="399"/>
      <c r="AH32" s="399"/>
      <c r="AI32" s="149"/>
      <c r="AJ32" s="149"/>
      <c r="AK32" s="149"/>
      <c r="AL32" s="150"/>
      <c r="AM32" s="165"/>
      <c r="AN32" s="165"/>
      <c r="AO32" s="166">
        <f t="shared" si="9"/>
        <v>0</v>
      </c>
      <c r="AP32" s="167">
        <f t="shared" si="10"/>
        <v>0</v>
      </c>
      <c r="AQ32" s="168">
        <f t="shared" si="11"/>
        <v>10.5</v>
      </c>
      <c r="AR32" s="169">
        <f t="shared" si="5"/>
        <v>0</v>
      </c>
      <c r="AS32" s="170">
        <f t="shared" si="18"/>
        <v>22</v>
      </c>
      <c r="AT32" s="171">
        <f t="shared" si="6"/>
        <v>0</v>
      </c>
      <c r="AU32" s="172">
        <f t="shared" si="16"/>
        <v>1</v>
      </c>
      <c r="AV32" s="173">
        <f t="shared" si="12"/>
        <v>0</v>
      </c>
      <c r="AW32" s="174">
        <f t="shared" si="13"/>
        <v>1.25</v>
      </c>
      <c r="AX32" s="175">
        <f t="shared" si="17"/>
        <v>9.9193548387096779</v>
      </c>
      <c r="AZ32" s="176" t="e">
        <f>AX32-#REF!</f>
        <v>#REF!</v>
      </c>
      <c r="BB32" s="144">
        <f t="shared" si="1"/>
        <v>1</v>
      </c>
      <c r="BC32" s="145" t="str">
        <f t="array" ref="BC32">IFERROR(SMALL(IF(ISNUMBER(SEARCH("RTT",C49:AG49)),$C$39:$AG$39,""),1)&amp;"-","")&amp;IFERROR(SMALL(IF(ISNUMBER(SEARCH("RTT",C49:AG49)),$C$39:$AG$39,""),2)&amp;"-","")&amp;IFERROR(SMALL(IF(ISNUMBER(SEARCH("RTT",C49:AG49)),$C$39:$AG$39,""),3)&amp;"-","")&amp;IFERROR(SMALL(IF(ISNUMBER(SEARCH("RTT",C49:AG49)),$C$39:$AG$39,""),4)&amp;"-","")&amp;IFERROR(SMALL(IF(ISNUMBER(SEARCH("RTT",C49:AG49)),$C$39:$AG$39,""),5)&amp;"-","")&amp;IFERROR(SMALL(IF(ISNUMBER(SEARCH("RTT",C49:AG49)),$C$39:$AG$39,""),6)&amp;"-","")&amp;IFERROR(SMALL(IF(ISNUMBER(SEARCH("RTT",C49:AG49)),$C$39:$AG$39,""),7)&amp;"-","")&amp;IFERROR(SMALL(IF(ISNUMBER(SEARCH("RTT",C49:AG49)),$C$39:$AG$39,""),8)&amp;"-","")&amp;IFERROR(SMALL(IF(ISNUMBER(SEARCH("RTT",C49:AG49)),$C$39:$AG$39,""),9)&amp;"-","")&amp;IFERROR(SMALL(IF(ISNUMBER(SEARCH("RTT",C49:AG49)),$C$39:$AG$39,""),10)&amp;"-","")&amp;IFERROR(SMALL(IF(ISNUMBER(SEARCH("RTT",C49:AG49)),$C$39:$AG$39,""),11)&amp;"-","")&amp;IFERROR(SMALL(IF(ISNUMBER(SEARCH("RTT",C49:AG49)),$C$39:$AG$39,""),12)&amp;"-","")&amp;IFERROR(SMALL(IF(ISNUMBER(SEARCH("RTT",C49:AG49)),$C$39:$AG$39,""),13)&amp;"-","")&amp;IFERROR(SMALL(IF(ISNUMBER(SEARCH("RTT",C49:AG49)),$C$39:$AG$39,""),14)&amp;"-","")</f>
        <v/>
      </c>
      <c r="BD32" s="146">
        <f t="shared" si="7"/>
        <v>16.899354838709677</v>
      </c>
      <c r="BE32" s="139">
        <f t="shared" si="2"/>
        <v>1.25</v>
      </c>
      <c r="BF32" s="147">
        <f t="shared" si="3"/>
        <v>0</v>
      </c>
      <c r="BG32" s="146">
        <f t="shared" si="8"/>
        <v>16.899354838709677</v>
      </c>
      <c r="BH32" s="141"/>
      <c r="BI32" s="142"/>
      <c r="BJ32" s="143"/>
      <c r="BL32" s="90" t="s">
        <v>156</v>
      </c>
      <c r="BM32" s="437"/>
      <c r="BN32" s="438"/>
      <c r="BO32" s="341"/>
      <c r="BP32" s="342"/>
      <c r="BQ32" s="100"/>
      <c r="BR32" s="404">
        <f t="shared" si="14"/>
        <v>6</v>
      </c>
      <c r="BS32" s="405"/>
      <c r="BT32" s="406"/>
      <c r="BU32" s="101"/>
      <c r="BV32" s="101"/>
    </row>
    <row r="33" spans="1:74" ht="40" customHeight="1" thickTop="1" thickBot="1">
      <c r="C33" s="395">
        <f t="shared" si="4"/>
        <v>44075</v>
      </c>
      <c r="D33" s="396"/>
      <c r="E33" s="396"/>
      <c r="F33" s="396"/>
      <c r="G33" s="397"/>
      <c r="H33" s="398" t="str">
        <f t="array" ref="H33">IFERROR(SMALL(IF(ISNUMBER(SEARCH("CP",C48:AG48)),$C$39:$AG$39,IF(ISNUMBER(SEARCH("RD",C48:AG48)),$C$39:$AG$39,IF(ISNUMBER(SEARCH("B",C48:AG48)),$C$39:$AG$39,IF(ISNUMBER(SEARCH("CET",C48:AG48)),$C$39:$AG$39,IF(ISNUMBER(SEARCH("RTT",C48:AG48)),$C$39:$AG$39,""))))),1)&amp;"-","")&amp;IFERROR(SMALL(IF(ISNUMBER(SEARCH("CP",C48:AG48)),$C$39:$AG$39,IF(ISNUMBER(SEARCH("RD",C48:AG48)),$C$39:$AG$39,IF(ISNUMBER(SEARCH("B",C48:AG48)),$C$39:$AG$39,IF(ISNUMBER(SEARCH("CET",C48:AG48)),$C$39:$AG$39,IF(ISNUMBER(SEARCH("RTT",C48:AG48)),$C$39:$AG$39,""))))),2)&amp;"-","")&amp;IFERROR(SMALL(IF(ISNUMBER(SEARCH("CP",C48:AG48)),$C$39:$AG$39,IF(ISNUMBER(SEARCH("RD",C48:AG48)),$C$39:$AG$39,IF(ISNUMBER(SEARCH("B",C48:AG48)),$C$39:$AG$39,IF(ISNUMBER(SEARCH("CET",C48:AG48)),$C$39:$AG$39,IF(ISNUMBER(SEARCH("RTT",C48:AG48)),$C$39:$AG$39,""))))),3)&amp;"-","")&amp;IFERROR(SMALL(IF(ISNUMBER(SEARCH("CP",C48:AG48)),$C$39:$AG$39,IF(ISNUMBER(SEARCH("RD",C48:AG48)),$C$39:$AG$39,IF(ISNUMBER(SEARCH("B",C48:AG48)),$C$39:$AG$39,IF(ISNUMBER(SEARCH("CET",C48:AG48)),$C$39:$AG$39,IF(ISNUMBER(SEARCH("RTT",C48:AG48)),$C$39:$AG$39,""))))),4)&amp;"-","")&amp;IFERROR(SMALL(IF(ISNUMBER(SEARCH("CP",C48:AG48)),$C$39:$AG$39,IF(ISNUMBER(SEARCH("RD",C48:AG48)),$C$39:$AG$39,IF(ISNUMBER(SEARCH("B",C48:AG48)),$C$39:$AG$39,IF(ISNUMBER(SEARCH("CET",C48:AG48)),$C$39:$AG$39,IF(ISNUMBER(SEARCH("RTT",C48:AG48)),$C$39:$AG$39,""))))),5)&amp;"-","")&amp;IFERROR(SMALL(IF(ISNUMBER(SEARCH("CP",C48:AG48)),$C$39:$AG$39,IF(ISNUMBER(SEARCH("RD",C48:AG48)),$C$39:$AG$39,IF(ISNUMBER(SEARCH("B",C48:AG48)),$C$39:$AG$39,IF(ISNUMBER(SEARCH("CET",C48:AG48)),$C$39:$AG$39,IF(ISNUMBER(SEARCH("RTT",C48:AG48)),$C$39:$AG$39,""))))),6)&amp;"-","")&amp;IFERROR(SMALL(IF(ISNUMBER(SEARCH("CP",C48:AG48)),$C$39:$AG$39,IF(ISNUMBER(SEARCH("RD",C48:AG48)),$C$39:$AG$39,IF(ISNUMBER(SEARCH("B",C48:AG48)),$C$39:$AG$39,IF(ISNUMBER(SEARCH("CET",C48:AG48)),$C$39:$AG$39,IF(ISNUMBER(SEARCH("RTT",C48:AG48)),$C$39:$AG$39,""))))),7)&amp;"-","")&amp;IFERROR(SMALL(IF(ISNUMBER(SEARCH("CP",C48:AG48)),$C$39:$AG$39,IF(ISNUMBER(SEARCH("RD",C48:AG48)),$C$39:$AG$39,IF(ISNUMBER(SEARCH("B",C48:AG48)),$C$39:$AG$39,IF(ISNUMBER(SEARCH("CET",C48:AG48)),$C$39:$AG$39,IF(ISNUMBER(SEARCH("RTT",C48:AG48)),$C$39:$AG$39,""))))),8)&amp;"-","")&amp;IFERROR(SMALL(IF(ISNUMBER(SEARCH("CP",C48:AG48)),$C$39:$AG$39,IF(ISNUMBER(SEARCH("RD",C48:AG48)),$C$39:$AG$39,IF(ISNUMBER(SEARCH("B",C48:AG48)),$C$39:$AG$39,IF(ISNUMBER(SEARCH("CET",C48:AG48)),$C$39:$AG$39,IF(ISNUMBER(SEARCH("RTT",C48:AG48)),$C$39:$AG$39,""))))),9)&amp;"-","")&amp;IFERROR(SMALL(IF(ISNUMBER(SEARCH("CP",C48:AG48)),$C$39:$AG$39,IF(ISNUMBER(SEARCH("RD",C48:AG48)),$C$39:$AG$39,IF(ISNUMBER(SEARCH("B",C48:AG48)),$C$39:$AG$39,IF(ISNUMBER(SEARCH("CET",C48:AG48)),$C$39:$AG$39,IF(ISNUMBER(SEARCH("RTT",C48:AG48)),$C$39:$AG$39,""))))),10)&amp;"-","")&amp;IFERROR(SMALL(IF(ISNUMBER(SEARCH("CP",C48:AG48)),$C$39:$AG$39,IF(ISNUMBER(SEARCH("RD",C48:AG48)),$C$39:$AG$39,IF(ISNUMBER(SEARCH("B",C48:AG48)),$C$39:$AG$39,IF(ISNUMBER(SEARCH("CET",C48:AG48)),$C$39:$AG$39,IF(ISNUMBER(SEARCH("RTT",C48:AG48)),$C$39:$AG$39,""))))),11)&amp;"-","")&amp;IFERROR(SMALL(IF(ISNUMBER(SEARCH("CP",C48:AG48)),$C$39:$AG$39,IF(ISNUMBER(SEARCH("RD",C48:AG48)),$C$39:$AG$39,IF(ISNUMBER(SEARCH("B",C48:AG48)),$C$39:$AG$39,IF(ISNUMBER(SEARCH("CET",C48:AG48)),$C$39:$AG$39,IF(ISNUMBER(SEARCH("RTT",C48:AG48)),$C$39:$AG$39,""))))),12)&amp;"-","")&amp;IFERROR(SMALL(IF(ISNUMBER(SEARCH("CP",C48:AG48)),$C$39:$AG$39,IF(ISNUMBER(SEARCH("RD",C48:AG48)),$C$39:$AG$39,IF(ISNUMBER(SEARCH("B",C48:AG48)),$C$39:$AG$39,IF(ISNUMBER(SEARCH("CET",C48:AG48)),$C$39:$AG$39,IF(ISNUMBER(SEARCH("RTT",C48:AG48)),$C$39:$AG$39,""))))),13)&amp;"-","")&amp;IFERROR(SMALL(IF(ISNUMBER(SEARCH("CP",C48:AG48)),$C$39:$AG$39,IF(ISNUMBER(SEARCH("RD",C48:AG48)),$C$39:$AG$39,IF(ISNUMBER(SEARCH("B",C48:AG48)),$C$39:$AG$39,IF(ISNUMBER(SEARCH("CET",C48:AG48)),$C$39:$AG$39,IF(ISNUMBER(SEARCH("RTT",C48:AG48)),$C$39:$AG$39,""))))),14)&amp;"-","")&amp;IFERROR(SMALL(IF(ISNUMBER(SEARCH("CP",C48:AG48)),$C$39:$AG$39,IF(ISNUMBER(SEARCH("RD",C48:AG48)),$C$39:$AG$39,IF(ISNUMBER(SEARCH("B",C48:AG48)),$C$39:$AG$39,IF(ISNUMBER(SEARCH("CET",C48:AG48)),$C$39:$AG$39,IF(ISNUMBER(SEARCH("RTT",C48:AG48)),$C$39:$AG$39,""))))),15)&amp;"-","")</f>
        <v/>
      </c>
      <c r="I33" s="399"/>
      <c r="J33" s="399"/>
      <c r="K33" s="399"/>
      <c r="L33" s="399"/>
      <c r="M33" s="399"/>
      <c r="N33" s="399"/>
      <c r="O33" s="399"/>
      <c r="P33" s="399"/>
      <c r="Q33" s="399"/>
      <c r="R33" s="399"/>
      <c r="S33" s="399"/>
      <c r="T33" s="399"/>
      <c r="U33" s="399"/>
      <c r="V33" s="399"/>
      <c r="W33" s="399"/>
      <c r="X33" s="399"/>
      <c r="Y33" s="399"/>
      <c r="Z33" s="399"/>
      <c r="AA33" s="399"/>
      <c r="AB33" s="399"/>
      <c r="AC33" s="399"/>
      <c r="AD33" s="399"/>
      <c r="AE33" s="399"/>
      <c r="AF33" s="399"/>
      <c r="AG33" s="399"/>
      <c r="AH33" s="399"/>
      <c r="AI33" s="149"/>
      <c r="AJ33" s="149"/>
      <c r="AK33" s="149"/>
      <c r="AL33" s="150"/>
      <c r="AM33" s="165"/>
      <c r="AN33" s="165"/>
      <c r="AO33" s="166">
        <f t="shared" si="9"/>
        <v>0</v>
      </c>
      <c r="AP33" s="167">
        <f t="shared" si="10"/>
        <v>0</v>
      </c>
      <c r="AQ33" s="168">
        <f t="shared" si="11"/>
        <v>10.5</v>
      </c>
      <c r="AR33" s="169">
        <f t="shared" si="5"/>
        <v>0</v>
      </c>
      <c r="AS33" s="170">
        <f t="shared" si="18"/>
        <v>22</v>
      </c>
      <c r="AT33" s="171">
        <f t="shared" si="6"/>
        <v>0</v>
      </c>
      <c r="AU33" s="172">
        <f t="shared" si="16"/>
        <v>1</v>
      </c>
      <c r="AV33" s="173">
        <f t="shared" si="12"/>
        <v>0</v>
      </c>
      <c r="AW33" s="174">
        <f t="shared" si="13"/>
        <v>1.25</v>
      </c>
      <c r="AX33" s="175">
        <f t="shared" si="17"/>
        <v>11.169354838709678</v>
      </c>
      <c r="AZ33" s="176" t="e">
        <f>AX33-#REF!</f>
        <v>#REF!</v>
      </c>
      <c r="BB33" s="136">
        <f t="shared" si="1"/>
        <v>1</v>
      </c>
      <c r="BC33" s="145" t="str">
        <f t="array" ref="BC33">IFERROR(SMALL(IF(ISNUMBER(SEARCH("RTT",C50:AG50)),$C$39:$AG$39,""),1)&amp;"-","")&amp;IFERROR(SMALL(IF(ISNUMBER(SEARCH("RTT",C50:AG50)),$C$39:$AG$39,""),2)&amp;"-","")&amp;IFERROR(SMALL(IF(ISNUMBER(SEARCH("RTT",C50:AG50)),$C$39:$AG$39,""),3)&amp;"-","")&amp;IFERROR(SMALL(IF(ISNUMBER(SEARCH("RTT",C50:AG50)),$C$39:$AG$39,""),4)&amp;"-","")&amp;IFERROR(SMALL(IF(ISNUMBER(SEARCH("RTT",C50:AG50)),$C$39:$AG$39,""),5)&amp;"-","")&amp;IFERROR(SMALL(IF(ISNUMBER(SEARCH("RTT",C50:AG50)),$C$39:$AG$39,""),6)&amp;"-","")&amp;IFERROR(SMALL(IF(ISNUMBER(SEARCH("RTT",C50:AG50)),$C$39:$AG$39,""),7)&amp;"-","")&amp;IFERROR(SMALL(IF(ISNUMBER(SEARCH("RTT",C50:AG50)),$C$39:$AG$39,""),8)&amp;"-","")&amp;IFERROR(SMALL(IF(ISNUMBER(SEARCH("RTT",C50:AG50)),$C$39:$AG$39,""),9)&amp;"-","")&amp;IFERROR(SMALL(IF(ISNUMBER(SEARCH("RTT",C50:AG50)),$C$39:$AG$39,""),10)&amp;"-","")&amp;IFERROR(SMALL(IF(ISNUMBER(SEARCH("RTT",C50:AG50)),$C$39:$AG$39,""),11)&amp;"-","")&amp;IFERROR(SMALL(IF(ISNUMBER(SEARCH("RTT",C50:AG50)),$C$39:$AG$39,""),12)&amp;"-","")&amp;IFERROR(SMALL(IF(ISNUMBER(SEARCH("RTT",C50:AG50)),$C$39:$AG$39,""),13)&amp;"-","")&amp;IFERROR(SMALL(IF(ISNUMBER(SEARCH("RTT",C50:AG50)),$C$39:$AG$39,""),14)&amp;"-","")</f>
        <v/>
      </c>
      <c r="BD33" s="146">
        <f t="shared" si="7"/>
        <v>18.149354838709677</v>
      </c>
      <c r="BE33" s="139">
        <f t="shared" si="2"/>
        <v>1.25</v>
      </c>
      <c r="BF33" s="147">
        <f t="shared" si="3"/>
        <v>0</v>
      </c>
      <c r="BG33" s="146">
        <f t="shared" si="8"/>
        <v>18.149354838709677</v>
      </c>
      <c r="BH33" s="179"/>
      <c r="BI33" s="180"/>
      <c r="BJ33" s="181"/>
      <c r="BL33" s="90" t="s">
        <v>163</v>
      </c>
      <c r="BM33" s="437"/>
      <c r="BN33" s="438"/>
      <c r="BO33" s="341"/>
      <c r="BP33" s="342"/>
      <c r="BQ33" s="100"/>
      <c r="BR33" s="404">
        <f t="shared" si="14"/>
        <v>6</v>
      </c>
      <c r="BS33" s="405"/>
      <c r="BT33" s="406"/>
      <c r="BU33" s="101"/>
      <c r="BV33" s="101"/>
    </row>
    <row r="34" spans="1:74" ht="40" customHeight="1" thickBot="1">
      <c r="C34" s="395">
        <f t="shared" si="4"/>
        <v>44105</v>
      </c>
      <c r="D34" s="396"/>
      <c r="E34" s="396"/>
      <c r="F34" s="396"/>
      <c r="G34" s="397"/>
      <c r="H34" s="398" t="str">
        <f t="array" ref="H34">IFERROR(SMALL(IF(ISNUMBER(SEARCH("CP",C49:AG49)),$C$39:$AG$39,IF(ISNUMBER(SEARCH("RD",C49:AG49)),$C$39:$AG$39,IF(ISNUMBER(SEARCH("B",C49:AG49)),$C$39:$AG$39,IF(ISNUMBER(SEARCH("CET",C49:AG49)),$C$39:$AG$39,IF(ISNUMBER(SEARCH("RTT",C49:AG49)),$C$39:$AG$39,""))))),1)&amp;"-","")&amp;IFERROR(SMALL(IF(ISNUMBER(SEARCH("CP",C49:AG49)),$C$39:$AG$39,IF(ISNUMBER(SEARCH("RD",C49:AG49)),$C$39:$AG$39,IF(ISNUMBER(SEARCH("B",C49:AG49)),$C$39:$AG$39,IF(ISNUMBER(SEARCH("CET",C49:AG49)),$C$39:$AG$39,IF(ISNUMBER(SEARCH("RTT",C49:AG49)),$C$39:$AG$39,""))))),2)&amp;"-","")&amp;IFERROR(SMALL(IF(ISNUMBER(SEARCH("CP",C49:AG49)),$C$39:$AG$39,IF(ISNUMBER(SEARCH("RD",C49:AG49)),$C$39:$AG$39,IF(ISNUMBER(SEARCH("B",C49:AG49)),$C$39:$AG$39,IF(ISNUMBER(SEARCH("CET",C49:AG49)),$C$39:$AG$39,IF(ISNUMBER(SEARCH("RTT",C49:AG49)),$C$39:$AG$39,""))))),3)&amp;"-","")&amp;IFERROR(SMALL(IF(ISNUMBER(SEARCH("CP",C49:AG49)),$C$39:$AG$39,IF(ISNUMBER(SEARCH("RD",C49:AG49)),$C$39:$AG$39,IF(ISNUMBER(SEARCH("B",C49:AG49)),$C$39:$AG$39,IF(ISNUMBER(SEARCH("CET",C49:AG49)),$C$39:$AG$39,IF(ISNUMBER(SEARCH("RTT",C49:AG49)),$C$39:$AG$39,""))))),4)&amp;"-","")&amp;IFERROR(SMALL(IF(ISNUMBER(SEARCH("CP",C49:AG49)),$C$39:$AG$39,IF(ISNUMBER(SEARCH("RD",C49:AG49)),$C$39:$AG$39,IF(ISNUMBER(SEARCH("B",C49:AG49)),$C$39:$AG$39,IF(ISNUMBER(SEARCH("CET",C49:AG49)),$C$39:$AG$39,IF(ISNUMBER(SEARCH("RTT",C49:AG49)),$C$39:$AG$39,""))))),5)&amp;"-","")&amp;IFERROR(SMALL(IF(ISNUMBER(SEARCH("CP",C49:AG49)),$C$39:$AG$39,IF(ISNUMBER(SEARCH("RD",C49:AG49)),$C$39:$AG$39,IF(ISNUMBER(SEARCH("B",C49:AG49)),$C$39:$AG$39,IF(ISNUMBER(SEARCH("CET",C49:AG49)),$C$39:$AG$39,IF(ISNUMBER(SEARCH("RTT",C49:AG49)),$C$39:$AG$39,""))))),6)&amp;"-","")&amp;IFERROR(SMALL(IF(ISNUMBER(SEARCH("CP",C49:AG49)),$C$39:$AG$39,IF(ISNUMBER(SEARCH("RD",C49:AG49)),$C$39:$AG$39,IF(ISNUMBER(SEARCH("B",C49:AG49)),$C$39:$AG$39,IF(ISNUMBER(SEARCH("CET",C49:AG49)),$C$39:$AG$39,IF(ISNUMBER(SEARCH("RTT",C49:AG49)),$C$39:$AG$39,""))))),7)&amp;"-","")&amp;IFERROR(SMALL(IF(ISNUMBER(SEARCH("CP",C49:AG49)),$C$39:$AG$39,IF(ISNUMBER(SEARCH("RD",C49:AG49)),$C$39:$AG$39,IF(ISNUMBER(SEARCH("B",C49:AG49)),$C$39:$AG$39,IF(ISNUMBER(SEARCH("CET",C49:AG49)),$C$39:$AG$39,IF(ISNUMBER(SEARCH("RTT",C49:AG49)),$C$39:$AG$39,""))))),8)&amp;"-","")&amp;IFERROR(SMALL(IF(ISNUMBER(SEARCH("CP",C49:AG49)),$C$39:$AG$39,IF(ISNUMBER(SEARCH("RD",C49:AG49)),$C$39:$AG$39,IF(ISNUMBER(SEARCH("B",C49:AG49)),$C$39:$AG$39,IF(ISNUMBER(SEARCH("CET",C49:AG49)),$C$39:$AG$39,IF(ISNUMBER(SEARCH("RTT",C49:AG49)),$C$39:$AG$39,""))))),9)&amp;"-","")&amp;IFERROR(SMALL(IF(ISNUMBER(SEARCH("CP",C49:AG49)),$C$39:$AG$39,IF(ISNUMBER(SEARCH("RD",C49:AG49)),$C$39:$AG$39,IF(ISNUMBER(SEARCH("B",C49:AG49)),$C$39:$AG$39,IF(ISNUMBER(SEARCH("CET",C49:AG49)),$C$39:$AG$39,IF(ISNUMBER(SEARCH("RTT",C49:AG49)),$C$39:$AG$39,""))))),10)&amp;"-","")&amp;IFERROR(SMALL(IF(ISNUMBER(SEARCH("CP",C49:AG49)),$C$39:$AG$39,IF(ISNUMBER(SEARCH("RD",C49:AG49)),$C$39:$AG$39,IF(ISNUMBER(SEARCH("B",C49:AG49)),$C$39:$AG$39,IF(ISNUMBER(SEARCH("CET",C49:AG49)),$C$39:$AG$39,IF(ISNUMBER(SEARCH("RTT",C49:AG49)),$C$39:$AG$39,""))))),11)&amp;"-","")&amp;IFERROR(SMALL(IF(ISNUMBER(SEARCH("CP",C49:AG49)),$C$39:$AG$39,IF(ISNUMBER(SEARCH("RD",C49:AG49)),$C$39:$AG$39,IF(ISNUMBER(SEARCH("B",C49:AG49)),$C$39:$AG$39,IF(ISNUMBER(SEARCH("CET",C49:AG49)),$C$39:$AG$39,IF(ISNUMBER(SEARCH("RTT",C49:AG49)),$C$39:$AG$39,""))))),12)&amp;"-","")&amp;IFERROR(SMALL(IF(ISNUMBER(SEARCH("CP",C49:AG49)),$C$39:$AG$39,IF(ISNUMBER(SEARCH("RD",C49:AG49)),$C$39:$AG$39,IF(ISNUMBER(SEARCH("B",C49:AG49)),$C$39:$AG$39,IF(ISNUMBER(SEARCH("CET",C49:AG49)),$C$39:$AG$39,IF(ISNUMBER(SEARCH("RTT",C49:AG49)),$C$39:$AG$39,""))))),13)&amp;"-","")&amp;IFERROR(SMALL(IF(ISNUMBER(SEARCH("CP",C49:AG49)),$C$39:$AG$39,IF(ISNUMBER(SEARCH("RD",C49:AG49)),$C$39:$AG$39,IF(ISNUMBER(SEARCH("B",C49:AG49)),$C$39:$AG$39,IF(ISNUMBER(SEARCH("CET",C49:AG49)),$C$39:$AG$39,IF(ISNUMBER(SEARCH("RTT",C49:AG49)),$C$39:$AG$39,""))))),14)&amp;"-","")&amp;IFERROR(SMALL(IF(ISNUMBER(SEARCH("CP",C49:AG49)),$C$39:$AG$39,IF(ISNUMBER(SEARCH("RD",C49:AG49)),$C$39:$AG$39,IF(ISNUMBER(SEARCH("B",C49:AG49)),$C$39:$AG$39,IF(ISNUMBER(SEARCH("CET",C49:AG49)),$C$39:$AG$39,IF(ISNUMBER(SEARCH("RTT",C49:AG49)),$C$39:$AG$39,""))))),15)&amp;"-","")</f>
        <v/>
      </c>
      <c r="I34" s="399"/>
      <c r="J34" s="399"/>
      <c r="K34" s="399"/>
      <c r="L34" s="399"/>
      <c r="M34" s="399"/>
      <c r="N34" s="399"/>
      <c r="O34" s="399"/>
      <c r="P34" s="399"/>
      <c r="Q34" s="399"/>
      <c r="R34" s="399"/>
      <c r="S34" s="399"/>
      <c r="T34" s="399"/>
      <c r="U34" s="399"/>
      <c r="V34" s="399"/>
      <c r="W34" s="399"/>
      <c r="X34" s="399"/>
      <c r="Y34" s="399"/>
      <c r="Z34" s="399"/>
      <c r="AA34" s="399"/>
      <c r="AB34" s="399"/>
      <c r="AC34" s="399"/>
      <c r="AD34" s="399"/>
      <c r="AE34" s="399"/>
      <c r="AF34" s="399"/>
      <c r="AG34" s="399"/>
      <c r="AH34" s="399"/>
      <c r="AI34" s="149"/>
      <c r="AJ34" s="149"/>
      <c r="AK34" s="149"/>
      <c r="AL34" s="150"/>
      <c r="AM34" s="165"/>
      <c r="AN34" s="165"/>
      <c r="AO34" s="166">
        <f t="shared" si="9"/>
        <v>0</v>
      </c>
      <c r="AP34" s="167">
        <f t="shared" si="10"/>
        <v>0</v>
      </c>
      <c r="AQ34" s="168">
        <f t="shared" si="11"/>
        <v>10.5</v>
      </c>
      <c r="AR34" s="169">
        <f t="shared" si="5"/>
        <v>0</v>
      </c>
      <c r="AS34" s="170">
        <f t="shared" si="18"/>
        <v>22</v>
      </c>
      <c r="AT34" s="171">
        <f t="shared" si="6"/>
        <v>0</v>
      </c>
      <c r="AU34" s="172">
        <f t="shared" si="16"/>
        <v>1</v>
      </c>
      <c r="AV34" s="173">
        <f t="shared" si="12"/>
        <v>0</v>
      </c>
      <c r="AW34" s="174">
        <f t="shared" si="13"/>
        <v>1.25</v>
      </c>
      <c r="AX34" s="175">
        <f t="shared" si="17"/>
        <v>12.419354838709678</v>
      </c>
      <c r="AZ34" s="176" t="e">
        <f>AX34-#REF!</f>
        <v>#REF!</v>
      </c>
      <c r="BB34" s="182">
        <f t="shared" si="1"/>
        <v>1</v>
      </c>
      <c r="BC34" s="137" t="str">
        <f t="array" ref="BC34">IFERROR(SMALL(IF(ISNUMBER(SEARCH("RTT",C51:AG51)),$C$39:$AG$39,""),1)&amp;"-","")&amp;IFERROR(SMALL(IF(ISNUMBER(SEARCH("RTT",C51:AG51)),$C$39:$AG$39,""),2)&amp;"-","")&amp;IFERROR(SMALL(IF(ISNUMBER(SEARCH("RTT",C51:AG51)),$C$39:$AG$39,""),3)&amp;"-","")&amp;IFERROR(SMALL(IF(ISNUMBER(SEARCH("RTT",C51:AG51)),$C$39:$AG$39,""),4)&amp;"-","")&amp;IFERROR(SMALL(IF(ISNUMBER(SEARCH("RTT",C51:AG51)),$C$39:$AG$39,""),5)&amp;"-","")&amp;IFERROR(SMALL(IF(ISNUMBER(SEARCH("RTT",C51:AG51)),$C$39:$AG$39,""),6)&amp;"-","")&amp;IFERROR(SMALL(IF(ISNUMBER(SEARCH("RTT",C51:AG51)),$C$39:$AG$39,""),7)&amp;"-","")&amp;IFERROR(SMALL(IF(ISNUMBER(SEARCH("RTT",C51:AG51)),$C$39:$AG$39,""),8)&amp;"-","")&amp;IFERROR(SMALL(IF(ISNUMBER(SEARCH("RTT",C51:AG51)),$C$39:$AG$39,""),9)&amp;"-","")&amp;IFERROR(SMALL(IF(ISNUMBER(SEARCH("RTT",C51:AG51)),$C$39:$AG$39,""),10)&amp;"-","")&amp;IFERROR(SMALL(IF(ISNUMBER(SEARCH("RTT",C51:AG51)),$C$39:$AG$39,""),11)&amp;"-","")&amp;IFERROR(SMALL(IF(ISNUMBER(SEARCH("RTT",C51:AG51)),$C$39:$AG$39,""),12)&amp;"-","")&amp;IFERROR(SMALL(IF(ISNUMBER(SEARCH("RTT",C51:AG51)),$C$39:$AG$39,""),13)&amp;"-","")&amp;IFERROR(SMALL(IF(ISNUMBER(SEARCH("RTT",C51:AG51)),$C$39:$AG$39,""),14)&amp;"-","")</f>
        <v/>
      </c>
      <c r="BD34" s="138">
        <f t="shared" si="7"/>
        <v>19.399354838709677</v>
      </c>
      <c r="BE34" s="183">
        <f t="shared" si="2"/>
        <v>1.25</v>
      </c>
      <c r="BF34" s="140">
        <f t="shared" si="3"/>
        <v>0</v>
      </c>
      <c r="BG34" s="138">
        <f t="shared" si="8"/>
        <v>19.399354838709677</v>
      </c>
      <c r="BH34" s="184"/>
      <c r="BI34" s="185"/>
      <c r="BJ34" s="186"/>
      <c r="BL34" s="122" t="s">
        <v>165</v>
      </c>
      <c r="BM34" s="437"/>
      <c r="BN34" s="438"/>
      <c r="BO34" s="341"/>
      <c r="BP34" s="342"/>
      <c r="BQ34" s="100"/>
      <c r="BR34" s="404">
        <f t="shared" si="14"/>
        <v>6</v>
      </c>
      <c r="BS34" s="405"/>
      <c r="BT34" s="406"/>
      <c r="BU34" s="101"/>
      <c r="BV34" s="101"/>
    </row>
    <row r="35" spans="1:74" ht="40" customHeight="1" thickBot="1">
      <c r="C35" s="395">
        <f t="shared" si="4"/>
        <v>44136</v>
      </c>
      <c r="D35" s="396"/>
      <c r="E35" s="396"/>
      <c r="F35" s="396"/>
      <c r="G35" s="397"/>
      <c r="H35" s="398" t="str">
        <f t="array" ref="H35">IFERROR(SMALL(IF(ISNUMBER(SEARCH("CP",C50:AG50)),$C$39:$AG$39,IF(ISNUMBER(SEARCH("RD",C50:AG50)),$C$39:$AG$39,IF(ISNUMBER(SEARCH("B",C50:AG50)),$C$39:$AG$39,IF(ISNUMBER(SEARCH("CET",C50:AG50)),$C$39:$AG$39,IF(ISNUMBER(SEARCH("RTT",C50:AG50)),$C$39:$AG$39,""))))),1)&amp;"-","")&amp;IFERROR(SMALL(IF(ISNUMBER(SEARCH("CP",C50:AG50)),$C$39:$AG$39,IF(ISNUMBER(SEARCH("RD",C50:AG50)),$C$39:$AG$39,IF(ISNUMBER(SEARCH("B",C50:AG50)),$C$39:$AG$39,IF(ISNUMBER(SEARCH("CET",C50:AG50)),$C$39:$AG$39,IF(ISNUMBER(SEARCH("RTT",C50:AG50)),$C$39:$AG$39,""))))),2)&amp;"-","")&amp;IFERROR(SMALL(IF(ISNUMBER(SEARCH("CP",C50:AG50)),$C$39:$AG$39,IF(ISNUMBER(SEARCH("RD",C50:AG50)),$C$39:$AG$39,IF(ISNUMBER(SEARCH("B",C50:AG50)),$C$39:$AG$39,IF(ISNUMBER(SEARCH("CET",C50:AG50)),$C$39:$AG$39,IF(ISNUMBER(SEARCH("RTT",C50:AG50)),$C$39:$AG$39,""))))),3)&amp;"-","")&amp;IFERROR(SMALL(IF(ISNUMBER(SEARCH("CP",C50:AG50)),$C$39:$AG$39,IF(ISNUMBER(SEARCH("RD",C50:AG50)),$C$39:$AG$39,IF(ISNUMBER(SEARCH("B",C50:AG50)),$C$39:$AG$39,IF(ISNUMBER(SEARCH("CET",C50:AG50)),$C$39:$AG$39,IF(ISNUMBER(SEARCH("RTT",C50:AG50)),$C$39:$AG$39,""))))),4)&amp;"-","")&amp;IFERROR(SMALL(IF(ISNUMBER(SEARCH("CP",C50:AG50)),$C$39:$AG$39,IF(ISNUMBER(SEARCH("RD",C50:AG50)),$C$39:$AG$39,IF(ISNUMBER(SEARCH("B",C50:AG50)),$C$39:$AG$39,IF(ISNUMBER(SEARCH("CET",C50:AG50)),$C$39:$AG$39,IF(ISNUMBER(SEARCH("RTT",C50:AG50)),$C$39:$AG$39,""))))),5)&amp;"-","")&amp;IFERROR(SMALL(IF(ISNUMBER(SEARCH("CP",C50:AG50)),$C$39:$AG$39,IF(ISNUMBER(SEARCH("RD",C50:AG50)),$C$39:$AG$39,IF(ISNUMBER(SEARCH("B",C50:AG50)),$C$39:$AG$39,IF(ISNUMBER(SEARCH("CET",C50:AG50)),$C$39:$AG$39,IF(ISNUMBER(SEARCH("RTT",C50:AG50)),$C$39:$AG$39,""))))),6)&amp;"-","")&amp;IFERROR(SMALL(IF(ISNUMBER(SEARCH("CP",C50:AG50)),$C$39:$AG$39,IF(ISNUMBER(SEARCH("RD",C50:AG50)),$C$39:$AG$39,IF(ISNUMBER(SEARCH("B",C50:AG50)),$C$39:$AG$39,IF(ISNUMBER(SEARCH("CET",C50:AG50)),$C$39:$AG$39,IF(ISNUMBER(SEARCH("RTT",C50:AG50)),$C$39:$AG$39,""))))),7)&amp;"-","")&amp;IFERROR(SMALL(IF(ISNUMBER(SEARCH("CP",C50:AG50)),$C$39:$AG$39,IF(ISNUMBER(SEARCH("RD",C50:AG50)),$C$39:$AG$39,IF(ISNUMBER(SEARCH("B",C50:AG50)),$C$39:$AG$39,IF(ISNUMBER(SEARCH("CET",C50:AG50)),$C$39:$AG$39,IF(ISNUMBER(SEARCH("RTT",C50:AG50)),$C$39:$AG$39,""))))),8)&amp;"-","")&amp;IFERROR(SMALL(IF(ISNUMBER(SEARCH("CP",C50:AG50)),$C$39:$AG$39,IF(ISNUMBER(SEARCH("RD",C50:AG50)),$C$39:$AG$39,IF(ISNUMBER(SEARCH("B",C50:AG50)),$C$39:$AG$39,IF(ISNUMBER(SEARCH("CET",C50:AG50)),$C$39:$AG$39,IF(ISNUMBER(SEARCH("RTT",C50:AG50)),$C$39:$AG$39,""))))),9)&amp;"-","")&amp;IFERROR(SMALL(IF(ISNUMBER(SEARCH("CP",C50:AG50)),$C$39:$AG$39,IF(ISNUMBER(SEARCH("RD",C50:AG50)),$C$39:$AG$39,IF(ISNUMBER(SEARCH("B",C50:AG50)),$C$39:$AG$39,IF(ISNUMBER(SEARCH("CET",C50:AG50)),$C$39:$AG$39,IF(ISNUMBER(SEARCH("RTT",C50:AG50)),$C$39:$AG$39,""))))),10)&amp;"-","")&amp;IFERROR(SMALL(IF(ISNUMBER(SEARCH("CP",C50:AG50)),$C$39:$AG$39,IF(ISNUMBER(SEARCH("RD",C50:AG50)),$C$39:$AG$39,IF(ISNUMBER(SEARCH("B",C50:AG50)),$C$39:$AG$39,IF(ISNUMBER(SEARCH("CET",C50:AG50)),$C$39:$AG$39,IF(ISNUMBER(SEARCH("RTT",C50:AG50)),$C$39:$AG$39,""))))),11)&amp;"-","")&amp;IFERROR(SMALL(IF(ISNUMBER(SEARCH("CP",C50:AG50)),$C$39:$AG$39,IF(ISNUMBER(SEARCH("RD",C50:AG50)),$C$39:$AG$39,IF(ISNUMBER(SEARCH("B",C50:AG50)),$C$39:$AG$39,IF(ISNUMBER(SEARCH("CET",C50:AG50)),$C$39:$AG$39,IF(ISNUMBER(SEARCH("RTT",C50:AG50)),$C$39:$AG$39,""))))),12)&amp;"-","")&amp;IFERROR(SMALL(IF(ISNUMBER(SEARCH("CP",C50:AG50)),$C$39:$AG$39,IF(ISNUMBER(SEARCH("RD",C50:AG50)),$C$39:$AG$39,IF(ISNUMBER(SEARCH("B",C50:AG50)),$C$39:$AG$39,IF(ISNUMBER(SEARCH("CET",C50:AG50)),$C$39:$AG$39,IF(ISNUMBER(SEARCH("RTT",C50:AG50)),$C$39:$AG$39,""))))),13)&amp;"-","")&amp;IFERROR(SMALL(IF(ISNUMBER(SEARCH("CP",C50:AG50)),$C$39:$AG$39,IF(ISNUMBER(SEARCH("RD",C50:AG50)),$C$39:$AG$39,IF(ISNUMBER(SEARCH("B",C50:AG50)),$C$39:$AG$39,IF(ISNUMBER(SEARCH("CET",C50:AG50)),$C$39:$AG$39,IF(ISNUMBER(SEARCH("RTT",C50:AG50)),$C$39:$AG$39,""))))),14)&amp;"-","")&amp;IFERROR(SMALL(IF(ISNUMBER(SEARCH("CP",C50:AG50)),$C$39:$AG$39,IF(ISNUMBER(SEARCH("RD",C50:AG50)),$C$39:$AG$39,IF(ISNUMBER(SEARCH("B",C50:AG50)),$C$39:$AG$39,IF(ISNUMBER(SEARCH("CET",C50:AG50)),$C$39:$AG$39,IF(ISNUMBER(SEARCH("RTT",C50:AG50)),$C$39:$AG$39,""))))),15)&amp;"-","")</f>
        <v/>
      </c>
      <c r="I35" s="399"/>
      <c r="J35" s="399"/>
      <c r="K35" s="399"/>
      <c r="L35" s="399"/>
      <c r="M35" s="399"/>
      <c r="N35" s="399"/>
      <c r="O35" s="399"/>
      <c r="P35" s="399"/>
      <c r="Q35" s="399"/>
      <c r="R35" s="399"/>
      <c r="S35" s="399"/>
      <c r="T35" s="399"/>
      <c r="U35" s="399"/>
      <c r="V35" s="399"/>
      <c r="W35" s="399"/>
      <c r="X35" s="399"/>
      <c r="Y35" s="399"/>
      <c r="Z35" s="399"/>
      <c r="AA35" s="399"/>
      <c r="AB35" s="399"/>
      <c r="AC35" s="399"/>
      <c r="AD35" s="399"/>
      <c r="AE35" s="399"/>
      <c r="AF35" s="399"/>
      <c r="AG35" s="399"/>
      <c r="AH35" s="399"/>
      <c r="AI35" s="149"/>
      <c r="AJ35" s="149"/>
      <c r="AK35" s="149"/>
      <c r="AL35" s="150"/>
      <c r="AM35" s="165"/>
      <c r="AN35" s="165"/>
      <c r="AO35" s="166">
        <f t="shared" si="9"/>
        <v>0</v>
      </c>
      <c r="AP35" s="167">
        <f t="shared" si="10"/>
        <v>0</v>
      </c>
      <c r="AQ35" s="168">
        <f t="shared" si="11"/>
        <v>10.5</v>
      </c>
      <c r="AR35" s="169">
        <f t="shared" si="5"/>
        <v>0</v>
      </c>
      <c r="AS35" s="170">
        <f t="shared" si="18"/>
        <v>22</v>
      </c>
      <c r="AT35" s="171">
        <f t="shared" si="6"/>
        <v>0</v>
      </c>
      <c r="AU35" s="172">
        <f t="shared" si="16"/>
        <v>1</v>
      </c>
      <c r="AV35" s="173">
        <f t="shared" si="12"/>
        <v>0</v>
      </c>
      <c r="AW35" s="174">
        <f t="shared" si="13"/>
        <v>1.25</v>
      </c>
      <c r="AX35" s="175">
        <f t="shared" si="17"/>
        <v>13.669354838709678</v>
      </c>
      <c r="AZ35" s="176" t="e">
        <f>AX35-#REF!</f>
        <v>#REF!</v>
      </c>
      <c r="BL35" s="90" t="s">
        <v>167</v>
      </c>
      <c r="BM35" s="437"/>
      <c r="BN35" s="438"/>
      <c r="BO35" s="341"/>
      <c r="BP35" s="342"/>
      <c r="BQ35" s="100"/>
      <c r="BR35" s="404">
        <f t="shared" si="14"/>
        <v>6</v>
      </c>
      <c r="BS35" s="405"/>
      <c r="BT35" s="406"/>
      <c r="BU35" s="101"/>
      <c r="BV35" s="101"/>
    </row>
    <row r="36" spans="1:74" ht="40" customHeight="1" thickBot="1">
      <c r="C36" s="439">
        <f t="shared" si="4"/>
        <v>44166</v>
      </c>
      <c r="D36" s="440"/>
      <c r="E36" s="440"/>
      <c r="F36" s="440"/>
      <c r="G36" s="441"/>
      <c r="H36" s="398" t="str">
        <f t="array" ref="H36">IFERROR(SMALL(IF(ISNUMBER(SEARCH("CP",C51:AG51)),$C$39:$AG$39,IF(ISNUMBER(SEARCH("RD",C51:AG51)),$C$39:$AG$39,IF(ISNUMBER(SEARCH("B",C51:AG51)),$C$39:$AG$39,IF(ISNUMBER(SEARCH("CET",C51:AG51)),$C$39:$AG$39,IF(ISNUMBER(SEARCH("RTT",C51:AG51)),$C$39:$AG$39,""))))),1)&amp;"-","")&amp;IFERROR(SMALL(IF(ISNUMBER(SEARCH("CP",C51:AG51)),$C$39:$AG$39,IF(ISNUMBER(SEARCH("RD",C51:AG51)),$C$39:$AG$39,IF(ISNUMBER(SEARCH("B",C51:AG51)),$C$39:$AG$39,IF(ISNUMBER(SEARCH("CET",C51:AG51)),$C$39:$AG$39,IF(ISNUMBER(SEARCH("RTT",C51:AG51)),$C$39:$AG$39,""))))),2)&amp;"-","")&amp;IFERROR(SMALL(IF(ISNUMBER(SEARCH("CP",C51:AG51)),$C$39:$AG$39,IF(ISNUMBER(SEARCH("RD",C51:AG51)),$C$39:$AG$39,IF(ISNUMBER(SEARCH("B",C51:AG51)),$C$39:$AG$39,IF(ISNUMBER(SEARCH("CET",C51:AG51)),$C$39:$AG$39,IF(ISNUMBER(SEARCH("RTT",C51:AG51)),$C$39:$AG$39,""))))),3)&amp;"-","")&amp;IFERROR(SMALL(IF(ISNUMBER(SEARCH("CP",C51:AG51)),$C$39:$AG$39,IF(ISNUMBER(SEARCH("RD",C51:AG51)),$C$39:$AG$39,IF(ISNUMBER(SEARCH("B",C51:AG51)),$C$39:$AG$39,IF(ISNUMBER(SEARCH("CET",C51:AG51)),$C$39:$AG$39,IF(ISNUMBER(SEARCH("RTT",C51:AG51)),$C$39:$AG$39,""))))),4)&amp;"-","")&amp;IFERROR(SMALL(IF(ISNUMBER(SEARCH("CP",C51:AG51)),$C$39:$AG$39,IF(ISNUMBER(SEARCH("RD",C51:AG51)),$C$39:$AG$39,IF(ISNUMBER(SEARCH("B",C51:AG51)),$C$39:$AG$39,IF(ISNUMBER(SEARCH("CET",C51:AG51)),$C$39:$AG$39,IF(ISNUMBER(SEARCH("RTT",C51:AG51)),$C$39:$AG$39,""))))),5)&amp;"-","")&amp;IFERROR(SMALL(IF(ISNUMBER(SEARCH("CP",C51:AG51)),$C$39:$AG$39,IF(ISNUMBER(SEARCH("RD",C51:AG51)),$C$39:$AG$39,IF(ISNUMBER(SEARCH("B",C51:AG51)),$C$39:$AG$39,IF(ISNUMBER(SEARCH("CET",C51:AG51)),$C$39:$AG$39,IF(ISNUMBER(SEARCH("RTT",C51:AG51)),$C$39:$AG$39,""))))),6)&amp;"-","")&amp;IFERROR(SMALL(IF(ISNUMBER(SEARCH("CP",C51:AG51)),$C$39:$AG$39,IF(ISNUMBER(SEARCH("RD",C51:AG51)),$C$39:$AG$39,IF(ISNUMBER(SEARCH("B",C51:AG51)),$C$39:$AG$39,IF(ISNUMBER(SEARCH("CET",C51:AG51)),$C$39:$AG$39,IF(ISNUMBER(SEARCH("RTT",C51:AG51)),$C$39:$AG$39,""))))),7)&amp;"-","")&amp;IFERROR(SMALL(IF(ISNUMBER(SEARCH("CP",C51:AG51)),$C$39:$AG$39,IF(ISNUMBER(SEARCH("RD",C51:AG51)),$C$39:$AG$39,IF(ISNUMBER(SEARCH("B",C51:AG51)),$C$39:$AG$39,IF(ISNUMBER(SEARCH("CET",C51:AG51)),$C$39:$AG$39,IF(ISNUMBER(SEARCH("RTT",C51:AG51)),$C$39:$AG$39,""))))),8)&amp;"-","")&amp;IFERROR(SMALL(IF(ISNUMBER(SEARCH("CP",C51:AG51)),$C$39:$AG$39,IF(ISNUMBER(SEARCH("RD",C51:AG51)),$C$39:$AG$39,IF(ISNUMBER(SEARCH("B",C51:AG51)),$C$39:$AG$39,IF(ISNUMBER(SEARCH("CET",C51:AG51)),$C$39:$AG$39,IF(ISNUMBER(SEARCH("RTT",C51:AG51)),$C$39:$AG$39,""))))),9)&amp;"-","")&amp;IFERROR(SMALL(IF(ISNUMBER(SEARCH("CP",C51:AG51)),$C$39:$AG$39,IF(ISNUMBER(SEARCH("RD",C51:AG51)),$C$39:$AG$39,IF(ISNUMBER(SEARCH("B",C51:AG51)),$C$39:$AG$39,IF(ISNUMBER(SEARCH("CET",C51:AG51)),$C$39:$AG$39,IF(ISNUMBER(SEARCH("RTT",C51:AG51)),$C$39:$AG$39,""))))),10)&amp;"-","")&amp;IFERROR(SMALL(IF(ISNUMBER(SEARCH("CP",C51:AG51)),$C$39:$AG$39,IF(ISNUMBER(SEARCH("RD",C51:AG51)),$C$39:$AG$39,IF(ISNUMBER(SEARCH("B",C51:AG51)),$C$39:$AG$39,IF(ISNUMBER(SEARCH("CET",C51:AG51)),$C$39:$AG$39,IF(ISNUMBER(SEARCH("RTT",C51:AG51)),$C$39:$AG$39,""))))),11)&amp;"-","")&amp;IFERROR(SMALL(IF(ISNUMBER(SEARCH("CP",C51:AG51)),$C$39:$AG$39,IF(ISNUMBER(SEARCH("RD",C51:AG51)),$C$39:$AG$39,IF(ISNUMBER(SEARCH("B",C51:AG51)),$C$39:$AG$39,IF(ISNUMBER(SEARCH("CET",C51:AG51)),$C$39:$AG$39,IF(ISNUMBER(SEARCH("RTT",C51:AG51)),$C$39:$AG$39,""))))),12)&amp;"-","")&amp;IFERROR(SMALL(IF(ISNUMBER(SEARCH("CP",C51:AG51)),$C$39:$AG$39,IF(ISNUMBER(SEARCH("RD",C51:AG51)),$C$39:$AG$39,IF(ISNUMBER(SEARCH("B",C51:AG51)),$C$39:$AG$39,IF(ISNUMBER(SEARCH("CET",C51:AG51)),$C$39:$AG$39,IF(ISNUMBER(SEARCH("RTT",C51:AG51)),$C$39:$AG$39,""))))),13)&amp;"-","")&amp;IFERROR(SMALL(IF(ISNUMBER(SEARCH("CP",C51:AG51)),$C$39:$AG$39,IF(ISNUMBER(SEARCH("RD",C51:AG51)),$C$39:$AG$39,IF(ISNUMBER(SEARCH("B",C51:AG51)),$C$39:$AG$39,IF(ISNUMBER(SEARCH("CET",C51:AG51)),$C$39:$AG$39,IF(ISNUMBER(SEARCH("RTT",C51:AG51)),$C$39:$AG$39,""))))),14)&amp;"-","")&amp;IFERROR(SMALL(IF(ISNUMBER(SEARCH("CP",C51:AG51)),$C$39:$AG$39,IF(ISNUMBER(SEARCH("RD",C51:AG51)),$C$39:$AG$39,IF(ISNUMBER(SEARCH("B",C51:AG51)),$C$39:$AG$39,IF(ISNUMBER(SEARCH("CET",C51:AG51)),$C$39:$AG$39,IF(ISNUMBER(SEARCH("RTT",C51:AG51)),$C$39:$AG$39,""))))),15)&amp;"-","")</f>
        <v/>
      </c>
      <c r="I36" s="399"/>
      <c r="J36" s="399"/>
      <c r="K36" s="399"/>
      <c r="L36" s="399"/>
      <c r="M36" s="399"/>
      <c r="N36" s="399"/>
      <c r="O36" s="399"/>
      <c r="P36" s="399"/>
      <c r="Q36" s="399"/>
      <c r="R36" s="399"/>
      <c r="S36" s="399"/>
      <c r="T36" s="399"/>
      <c r="U36" s="399"/>
      <c r="V36" s="399"/>
      <c r="W36" s="399"/>
      <c r="X36" s="399"/>
      <c r="Y36" s="399"/>
      <c r="Z36" s="399"/>
      <c r="AA36" s="399"/>
      <c r="AB36" s="399"/>
      <c r="AC36" s="399"/>
      <c r="AD36" s="399"/>
      <c r="AE36" s="399"/>
      <c r="AF36" s="399"/>
      <c r="AG36" s="399"/>
      <c r="AH36" s="399"/>
      <c r="AI36" s="149"/>
      <c r="AJ36" s="149"/>
      <c r="AK36" s="149"/>
      <c r="AL36" s="150"/>
      <c r="AM36" s="187"/>
      <c r="AN36" s="187"/>
      <c r="AO36" s="188">
        <f t="shared" si="9"/>
        <v>0</v>
      </c>
      <c r="AP36" s="189">
        <f t="shared" si="10"/>
        <v>0</v>
      </c>
      <c r="AQ36" s="168">
        <f t="shared" si="11"/>
        <v>10.5</v>
      </c>
      <c r="AR36" s="190">
        <f t="shared" si="5"/>
        <v>0</v>
      </c>
      <c r="AS36" s="191">
        <f t="shared" si="18"/>
        <v>22</v>
      </c>
      <c r="AT36" s="192">
        <f t="shared" si="6"/>
        <v>0</v>
      </c>
      <c r="AU36" s="193">
        <f t="shared" si="16"/>
        <v>1</v>
      </c>
      <c r="AV36" s="194">
        <f t="shared" si="12"/>
        <v>0</v>
      </c>
      <c r="AW36" s="195">
        <f t="shared" si="13"/>
        <v>1.25</v>
      </c>
      <c r="AX36" s="196">
        <f t="shared" si="17"/>
        <v>14.919354838709678</v>
      </c>
      <c r="AZ36" s="197" t="e">
        <f>AX36-#REF!</f>
        <v>#REF!</v>
      </c>
      <c r="BL36" s="90" t="s">
        <v>168</v>
      </c>
      <c r="BM36" s="437"/>
      <c r="BN36" s="438"/>
      <c r="BO36" s="341"/>
      <c r="BP36" s="342"/>
      <c r="BQ36" s="100"/>
      <c r="BR36" s="404">
        <f t="shared" si="14"/>
        <v>6</v>
      </c>
      <c r="BS36" s="405"/>
      <c r="BT36" s="406"/>
      <c r="BU36" s="101"/>
      <c r="BV36" s="101"/>
    </row>
    <row r="37" spans="1:74" ht="40" customHeight="1" thickBot="1">
      <c r="AP37" s="198"/>
      <c r="AQ37" s="199">
        <f>AO12-SUM(AP25:AP36)</f>
        <v>10.5</v>
      </c>
      <c r="AR37" s="200"/>
      <c r="AS37" s="201">
        <f>AS25-SUM(AR25:AR36)</f>
        <v>20</v>
      </c>
      <c r="AU37" s="202">
        <f>AU25-SUM(AT25:AT36)</f>
        <v>1</v>
      </c>
      <c r="AX37" s="203">
        <f>(AO16+AO17)+SUM(AW25:AW36)-SUM(AV25:AV36)</f>
        <v>14.919354838709678</v>
      </c>
    </row>
    <row r="38" spans="1:74" ht="17" customHeight="1"/>
    <row r="39" spans="1:74" ht="20" customHeight="1">
      <c r="A39" s="41" t="s">
        <v>188</v>
      </c>
      <c r="B39" s="41" t="s">
        <v>189</v>
      </c>
      <c r="C39" s="41">
        <v>1</v>
      </c>
      <c r="D39" s="41">
        <v>2</v>
      </c>
      <c r="E39" s="41">
        <v>3</v>
      </c>
      <c r="F39" s="41">
        <v>4</v>
      </c>
      <c r="G39" s="41">
        <v>5</v>
      </c>
      <c r="H39" s="41">
        <v>6</v>
      </c>
      <c r="I39" s="41">
        <v>7</v>
      </c>
      <c r="J39" s="41">
        <v>8</v>
      </c>
      <c r="K39" s="41">
        <v>9</v>
      </c>
      <c r="L39" s="41">
        <v>10</v>
      </c>
      <c r="M39" s="41">
        <v>11</v>
      </c>
      <c r="N39" s="41">
        <v>12</v>
      </c>
      <c r="O39" s="41">
        <v>13</v>
      </c>
      <c r="P39" s="41">
        <v>14</v>
      </c>
      <c r="Q39" s="41">
        <v>15</v>
      </c>
      <c r="R39" s="41">
        <v>16</v>
      </c>
      <c r="S39" s="41">
        <v>17</v>
      </c>
      <c r="T39" s="41">
        <v>18</v>
      </c>
      <c r="U39" s="41">
        <v>19</v>
      </c>
      <c r="V39" s="41">
        <v>20</v>
      </c>
      <c r="W39" s="41">
        <v>21</v>
      </c>
      <c r="X39" s="41">
        <v>22</v>
      </c>
      <c r="Y39" s="41">
        <v>23</v>
      </c>
      <c r="Z39" s="41">
        <v>24</v>
      </c>
      <c r="AA39" s="41">
        <v>25</v>
      </c>
      <c r="AB39" s="41">
        <v>26</v>
      </c>
      <c r="AC39" s="41">
        <v>27</v>
      </c>
      <c r="AD39" s="41">
        <v>28</v>
      </c>
      <c r="AE39" s="41">
        <v>29</v>
      </c>
      <c r="AF39" s="41">
        <v>30</v>
      </c>
      <c r="AG39" s="41">
        <v>31</v>
      </c>
      <c r="AH39" s="204" t="s">
        <v>159</v>
      </c>
      <c r="AI39" s="204" t="s">
        <v>190</v>
      </c>
      <c r="AJ39" s="204" t="s">
        <v>52</v>
      </c>
      <c r="AK39" s="204" t="s">
        <v>96</v>
      </c>
      <c r="AL39" s="204" t="s">
        <v>98</v>
      </c>
      <c r="AM39" s="205" t="s">
        <v>191</v>
      </c>
      <c r="AN39" s="205" t="s">
        <v>192</v>
      </c>
      <c r="AO39" s="205" t="s">
        <v>169</v>
      </c>
      <c r="AP39" s="205" t="s">
        <v>213</v>
      </c>
      <c r="AV39" s="206"/>
      <c r="AW39" s="206"/>
    </row>
    <row r="40" spans="1:74" ht="20" customHeight="1">
      <c r="A40" s="207">
        <f>IF($B$5="oui",1,SUMPRODUCT(([1]CONTRACTUEL!$A$2:$A$21=$B$3)*([1]CONTRACTUEL!$C$2:$C$21&lt;=AO40)*([1]CONTRACTUEL!$D$2:$D$21&gt;=EOMONTH(AO40,0))*([1]CONTRACTUEL!$E$2:$E$21)))</f>
        <v>1</v>
      </c>
      <c r="B40" s="207">
        <f>IF($B$6="oui",1,SUMPRODUCT(('[1]TA&lt;100%'!$A$2:$A$21=$B$3)*('[1]TA&lt;100%'!$C$2:$C$21&lt;=AO40)*('[1]TA&lt;100%'!$D$2:$D$21&gt;=EOMONTH(AO40,0))*('[1]TA&lt;100%'!$E$2:$E$21)))</f>
        <v>1</v>
      </c>
      <c r="C40" s="41" t="str">
        <f>IF(DAY($AP40)&lt;C$39,"",IFERROR(VLOOKUP(INDEX(Pointage!$1:$1048576,MATCH($B$3,Pointage!$A:$A,0),MATCH(DATE($B$1,MONTH($AO40),DAY(C$39)),Pointage!$1:$1,0)),MAL_AT_CONGES_RTT!$A:$H,8,FALSE),""))</f>
        <v/>
      </c>
      <c r="D40" s="41" t="str">
        <f>IF(DAY($AP40)&lt;D$39,"",IFERROR(VLOOKUP(INDEX(Pointage!$1:$1048576,MATCH($B$3,Pointage!$A:$A,0),MATCH(DATE($B$1,MONTH($AO40),DAY(D$39)),Pointage!$1:$1,0)),MAL_AT_CONGES_RTT!$A:$H,8,FALSE),""))</f>
        <v>CP</v>
      </c>
      <c r="E40" s="41" t="str">
        <f>IF(DAY($AP40)&lt;E$39,"",IFERROR(VLOOKUP(INDEX(Pointage!$1:$1048576,MATCH($B$3,Pointage!$A:$A,0),MATCH(DATE($B$1,MONTH($AO40),DAY(E$39)),Pointage!$1:$1,0)),MAL_AT_CONGES_RTT!$A:$H,8,FALSE),""))</f>
        <v>CP</v>
      </c>
      <c r="F40" s="41" t="str">
        <f>IF(DAY($AP40)&lt;F$39,"",IFERROR(VLOOKUP(INDEX(Pointage!$1:$1048576,MATCH($B$3,Pointage!$A:$A,0),MATCH(DATE($B$1,MONTH($AO40),DAY(F$39)),Pointage!$1:$1,0)),MAL_AT_CONGES_RTT!$A:$H,8,FALSE),""))</f>
        <v/>
      </c>
      <c r="G40" s="41" t="str">
        <f>IF(DAY($AP40)&lt;G$39,"",IFERROR(VLOOKUP(INDEX(Pointage!$1:$1048576,MATCH($B$3,Pointage!$A:$A,0),MATCH(DATE($B$1,MONTH($AO40),DAY(G$39)),Pointage!$1:$1,0)),MAL_AT_CONGES_RTT!$A:$H,8,FALSE),""))</f>
        <v/>
      </c>
      <c r="H40" s="41" t="str">
        <f>IF(DAY($AP40)&lt;H$39,"",IFERROR(VLOOKUP(INDEX(Pointage!$1:$1048576,MATCH($B$3,Pointage!$A:$A,0),MATCH(DATE($B$1,MONTH($AO40),DAY(H$39)),Pointage!$1:$1,0)),MAL_AT_CONGES_RTT!$A:$H,8,FALSE),""))</f>
        <v/>
      </c>
      <c r="I40" s="41" t="str">
        <f>IF(DAY($AP40)&lt;I$39,"",IFERROR(VLOOKUP(INDEX(Pointage!$1:$1048576,MATCH($B$3,Pointage!$A:$A,0),MATCH(DATE($B$1,MONTH($AO40),DAY(I$39)),Pointage!$1:$1,0)),MAL_AT_CONGES_RTT!$A:$H,8,FALSE),""))</f>
        <v/>
      </c>
      <c r="J40" s="41" t="str">
        <f>IF(DAY($AP40)&lt;J$39,"",IFERROR(VLOOKUP(INDEX(Pointage!$1:$1048576,MATCH($B$3,Pointage!$A:$A,0),MATCH(DATE($B$1,MONTH($AO40),DAY(J$39)),Pointage!$1:$1,0)),MAL_AT_CONGES_RTT!$A:$H,8,FALSE),""))</f>
        <v/>
      </c>
      <c r="K40" s="41" t="str">
        <f>IF(DAY($AP40)&lt;K$39,"",IFERROR(VLOOKUP(INDEX(Pointage!$1:$1048576,MATCH($B$3,Pointage!$A:$A,0),MATCH(DATE($B$1,MONTH($AO40),DAY(K$39)),Pointage!$1:$1,0)),MAL_AT_CONGES_RTT!$A:$H,8,FALSE),""))</f>
        <v/>
      </c>
      <c r="L40" s="41" t="str">
        <f>IF(DAY($AP40)&lt;L$39,"",IFERROR(VLOOKUP(INDEX(Pointage!$1:$1048576,MATCH($B$3,Pointage!$A:$A,0),MATCH(DATE($B$1,MONTH($AO40),DAY(L$39)),Pointage!$1:$1,0)),MAL_AT_CONGES_RTT!$A:$H,8,FALSE),""))</f>
        <v/>
      </c>
      <c r="M40" s="41" t="str">
        <f>IF(DAY($AP40)&lt;M$39,"",IFERROR(VLOOKUP(INDEX(Pointage!$1:$1048576,MATCH($B$3,Pointage!$A:$A,0),MATCH(DATE($B$1,MONTH($AO40),DAY(M$39)),Pointage!$1:$1,0)),MAL_AT_CONGES_RTT!$A:$H,8,FALSE),""))</f>
        <v/>
      </c>
      <c r="N40" s="41" t="str">
        <f>IF(DAY($AP40)&lt;N$39,"",IFERROR(VLOOKUP(INDEX(Pointage!$1:$1048576,MATCH($B$3,Pointage!$A:$A,0),MATCH(DATE($B$1,MONTH($AO40),DAY(N$39)),Pointage!$1:$1,0)),MAL_AT_CONGES_RTT!$A:$H,8,FALSE),""))</f>
        <v/>
      </c>
      <c r="O40" s="41" t="str">
        <f>IF(DAY($AP40)&lt;O$39,"",IFERROR(VLOOKUP(INDEX(Pointage!$1:$1048576,MATCH($B$3,Pointage!$A:$A,0),MATCH(DATE($B$1,MONTH($AO40),DAY(O$39)),Pointage!$1:$1,0)),MAL_AT_CONGES_RTT!$A:$H,8,FALSE),""))</f>
        <v/>
      </c>
      <c r="P40" s="41" t="str">
        <f>IF(DAY($AP40)&lt;P$39,"",IFERROR(VLOOKUP(INDEX(Pointage!$1:$1048576,MATCH($B$3,Pointage!$A:$A,0),MATCH(DATE($B$1,MONTH($AO40),DAY(P$39)),Pointage!$1:$1,0)),MAL_AT_CONGES_RTT!$A:$H,8,FALSE),""))</f>
        <v/>
      </c>
      <c r="Q40" s="41" t="str">
        <f>IF(DAY($AP40)&lt;Q$39,"",IFERROR(VLOOKUP(INDEX(Pointage!$1:$1048576,MATCH($B$3,Pointage!$A:$A,0),MATCH(DATE($B$1,MONTH($AO40),DAY(Q$39)),Pointage!$1:$1,0)),MAL_AT_CONGES_RTT!$A:$H,8,FALSE),""))</f>
        <v/>
      </c>
      <c r="R40" s="41" t="str">
        <f>IF(DAY($AP40)&lt;R$39,"",IFERROR(VLOOKUP(INDEX(Pointage!$1:$1048576,MATCH($B$3,Pointage!$A:$A,0),MATCH(DATE($B$1,MONTH($AO40),DAY(R$39)),Pointage!$1:$1,0)),MAL_AT_CONGES_RTT!$A:$H,8,FALSE),""))</f>
        <v/>
      </c>
      <c r="S40" s="41" t="str">
        <f>IF(DAY($AP40)&lt;S$39,"",IFERROR(VLOOKUP(INDEX(Pointage!$1:$1048576,MATCH($B$3,Pointage!$A:$A,0),MATCH(DATE($B$1,MONTH($AO40),DAY(S$39)),Pointage!$1:$1,0)),MAL_AT_CONGES_RTT!$A:$H,8,FALSE),""))</f>
        <v/>
      </c>
      <c r="T40" s="41" t="str">
        <f>IF(DAY($AP40)&lt;T$39,"",IFERROR(VLOOKUP(INDEX(Pointage!$1:$1048576,MATCH($B$3,Pointage!$A:$A,0),MATCH(DATE($B$1,MONTH($AO40),DAY(T$39)),Pointage!$1:$1,0)),MAL_AT_CONGES_RTT!$A:$H,8,FALSE),""))</f>
        <v/>
      </c>
      <c r="U40" s="41" t="str">
        <f>IF(DAY($AP40)&lt;U$39,"",IFERROR(VLOOKUP(INDEX(Pointage!$1:$1048576,MATCH($B$3,Pointage!$A:$A,0),MATCH(DATE($B$1,MONTH($AO40),DAY(U$39)),Pointage!$1:$1,0)),MAL_AT_CONGES_RTT!$A:$H,8,FALSE),""))</f>
        <v/>
      </c>
      <c r="V40" s="41" t="str">
        <f>IF(DAY($AP40)&lt;V$39,"",IFERROR(VLOOKUP(INDEX(Pointage!$1:$1048576,MATCH($B$3,Pointage!$A:$A,0),MATCH(DATE($B$1,MONTH($AO40),DAY(V$39)),Pointage!$1:$1,0)),MAL_AT_CONGES_RTT!$A:$H,8,FALSE),""))</f>
        <v/>
      </c>
      <c r="W40" s="41" t="str">
        <f>IF(DAY($AP40)&lt;W$39,"",IFERROR(VLOOKUP(INDEX(Pointage!$1:$1048576,MATCH($B$3,Pointage!$A:$A,0),MATCH(DATE($B$1,MONTH($AO40),DAY(W$39)),Pointage!$1:$1,0)),MAL_AT_CONGES_RTT!$A:$H,8,FALSE),""))</f>
        <v>EM</v>
      </c>
      <c r="X40" s="41" t="str">
        <f>IF(DAY($AP40)&lt;X$39,"",IFERROR(VLOOKUP(INDEX(Pointage!$1:$1048576,MATCH($B$3,Pointage!$A:$A,0),MATCH(DATE($B$1,MONTH($AO40),DAY(X$39)),Pointage!$1:$1,0)),MAL_AT_CONGES_RTT!$A:$H,8,FALSE),""))</f>
        <v>EM</v>
      </c>
      <c r="Y40" s="41" t="str">
        <f>IF(DAY($AP40)&lt;Y$39,"",IFERROR(VLOOKUP(INDEX(Pointage!$1:$1048576,MATCH($B$3,Pointage!$A:$A,0),MATCH(DATE($B$1,MONTH($AO40),DAY(Y$39)),Pointage!$1:$1,0)),MAL_AT_CONGES_RTT!$A:$H,8,FALSE),""))</f>
        <v/>
      </c>
      <c r="Z40" s="41" t="str">
        <f>IF(DAY($AP40)&lt;Z$39,"",IFERROR(VLOOKUP(INDEX(Pointage!$1:$1048576,MATCH($B$3,Pointage!$A:$A,0),MATCH(DATE($B$1,MONTH($AO40),DAY(Z$39)),Pointage!$1:$1,0)),MAL_AT_CONGES_RTT!$A:$H,8,FALSE),""))</f>
        <v/>
      </c>
      <c r="AA40" s="41" t="str">
        <f>IF(DAY($AP40)&lt;AA$39,"",IFERROR(VLOOKUP(INDEX(Pointage!$1:$1048576,MATCH($B$3,Pointage!$A:$A,0),MATCH(DATE($B$1,MONTH($AO40),DAY(AA$39)),Pointage!$1:$1,0)),MAL_AT_CONGES_RTT!$A:$H,8,FALSE),""))</f>
        <v/>
      </c>
      <c r="AB40" s="41" t="str">
        <f>IF(DAY($AP40)&lt;AB$39,"",IFERROR(VLOOKUP(INDEX(Pointage!$1:$1048576,MATCH($B$3,Pointage!$A:$A,0),MATCH(DATE($B$1,MONTH($AO40),DAY(AB$39)),Pointage!$1:$1,0)),MAL_AT_CONGES_RTT!$A:$H,8,FALSE),""))</f>
        <v/>
      </c>
      <c r="AC40" s="41" t="str">
        <f>IF(DAY($AP40)&lt;AC$39,"",IFERROR(VLOOKUP(INDEX(Pointage!$1:$1048576,MATCH($B$3,Pointage!$A:$A,0),MATCH(DATE($B$1,MONTH($AO40),DAY(AC$39)),Pointage!$1:$1,0)),MAL_AT_CONGES_RTT!$A:$H,8,FALSE),""))</f>
        <v/>
      </c>
      <c r="AD40" s="41" t="str">
        <f>IF(DAY($AP40)&lt;AD$39,"",IFERROR(VLOOKUP(INDEX(Pointage!$1:$1048576,MATCH($B$3,Pointage!$A:$A,0),MATCH(DATE($B$1,MONTH($AO40),DAY(AD$39)),Pointage!$1:$1,0)),MAL_AT_CONGES_RTT!$A:$H,8,FALSE),""))</f>
        <v/>
      </c>
      <c r="AE40" s="41" t="str">
        <f>IF(DAY($AP40)&lt;AE$39,"",IFERROR(VLOOKUP(INDEX(Pointage!$1:$1048576,MATCH($B$3,Pointage!$A:$A,0),MATCH(DATE($B$1,MONTH($AO40),DAY(AE$39)),Pointage!$1:$1,0)),MAL_AT_CONGES_RTT!$A:$H,8,FALSE),""))</f>
        <v/>
      </c>
      <c r="AF40" s="41" t="str">
        <f>IF(DAY($AP40)&lt;AF$39,"",IFERROR(VLOOKUP(INDEX(Pointage!$1:$1048576,MATCH($B$3,Pointage!$A:$A,0),MATCH(DATE($B$1,MONTH($AO40),DAY(AF$39)),Pointage!$1:$1,0)),MAL_AT_CONGES_RTT!$A:$H,8,FALSE),""))</f>
        <v/>
      </c>
      <c r="AG40" s="41" t="str">
        <f>IF(DAY($AP40)&lt;AG$39,"",IFERROR(VLOOKUP(INDEX(Pointage!$1:$1048576,MATCH($B$3,Pointage!$A:$A,0),MATCH(DATE($B$1,MONTH($AO40),DAY(AG$39)),Pointage!$1:$1,0)),MAL_AT_CONGES_RTT!$A:$H,8,FALSE),""))</f>
        <v/>
      </c>
      <c r="AH40" s="207">
        <f>(IF(OR($B$4="NHA-20",$B$4="NHA-21",$B$4="NHA-26",$B$4="NHA-27",$B$4="NHA-28",$B$4="NHA-29",$B$4="NHA-31"),IF(AND(AI40=0,AJ40=0,AK40=0,AL40=0),0.83*B40,((EOMONTH(C$39,0)-C$39+1-(AI40+AJ40+AK40+AL40))*0.83*B40)/(EOMONTH(C$39,0)-C$39+1)),IF(AND(AI40=0,AJ40=0,AK40=0,AL40=0),1.25*B40,((EOMONTH(C$39,0)-C$39+1-(AI40+AJ40+AK40+AL40))*1.25*B40)/(EOMONTH(C$39,0)-C$39+1))))*A40</f>
        <v>1.1693548387096775</v>
      </c>
      <c r="AI40" s="208">
        <f>COUNTIF(C40:AG40,"M")</f>
        <v>0</v>
      </c>
      <c r="AJ40" s="208">
        <f>COUNTIF(C40:AG40,"AT")</f>
        <v>0</v>
      </c>
      <c r="AK40" s="208">
        <f>COUNTIF(C40:AG40,"CEXP")</f>
        <v>0</v>
      </c>
      <c r="AL40" s="208">
        <f>COUNTIF(C40:AG40,"EM")</f>
        <v>2</v>
      </c>
      <c r="AM40" s="207">
        <f>(25/12)*A40</f>
        <v>2.0833333333333335</v>
      </c>
      <c r="AN40" s="207">
        <f>(25/12)*B40</f>
        <v>2.0833333333333335</v>
      </c>
      <c r="AO40" s="209">
        <f t="shared" ref="AO40" si="19">DATE($B$1,1,1)</f>
        <v>43831</v>
      </c>
      <c r="AP40" s="251">
        <f>EOMONTH(AO40,0)</f>
        <v>43861</v>
      </c>
    </row>
    <row r="41" spans="1:74" ht="20" customHeight="1">
      <c r="A41" s="207">
        <f>IF($B$5="oui",1,SUMPRODUCT(([1]CONTRACTUEL!$A$2:$A$21=$B$3)*([1]CONTRACTUEL!$C$2:$C$21&lt;=AO41)*([1]CONTRACTUEL!$D$2:$D$21&gt;=EOMONTH(AO41,0))*([1]CONTRACTUEL!$E$2:$E$21)))</f>
        <v>1</v>
      </c>
      <c r="B41" s="207">
        <f>IF($B$6="oui",1,SUMPRODUCT(('[1]TA&lt;100%'!$A$2:$A$21=$B$3)*('[1]TA&lt;100%'!$C$2:$C$21&lt;=AO41)*('[1]TA&lt;100%'!$D$2:$D$21&gt;=EOMONTH(AO41,0))*('[1]TA&lt;100%'!$E$2:$E$21)))</f>
        <v>1</v>
      </c>
      <c r="C41" s="41" t="str">
        <f>IF(DAY($AP41)&lt;C$39,"",IFERROR(VLOOKUP(INDEX(Pointage!$1:$1048576,MATCH($B$3,Pointage!$A:$A,0),MATCH(DATE($B$1,MONTH($AO41),DAY(C$39)),Pointage!$1:$1,0)),MAL_AT_CONGES_RTT!$A:$H,8,FALSE),""))</f>
        <v/>
      </c>
      <c r="D41" s="41" t="str">
        <f>IF(DAY($AP41)&lt;D$39,"",IFERROR(VLOOKUP(INDEX(Pointage!$1:$1048576,MATCH($B$3,Pointage!$A:$A,0),MATCH(DATE($B$1,MONTH($AO41),DAY(D$39)),Pointage!$1:$1,0)),MAL_AT_CONGES_RTT!$A:$H,8,FALSE),""))</f>
        <v/>
      </c>
      <c r="E41" s="41" t="str">
        <f>IF(DAY($AP41)&lt;E$39,"",IFERROR(VLOOKUP(INDEX(Pointage!$1:$1048576,MATCH($B$3,Pointage!$A:$A,0),MATCH(DATE($B$1,MONTH($AO41),DAY(E$39)),Pointage!$1:$1,0)),MAL_AT_CONGES_RTT!$A:$H,8,FALSE),""))</f>
        <v/>
      </c>
      <c r="F41" s="41" t="str">
        <f>IF(DAY($AP41)&lt;F$39,"",IFERROR(VLOOKUP(INDEX(Pointage!$1:$1048576,MATCH($B$3,Pointage!$A:$A,0),MATCH(DATE($B$1,MONTH($AO41),DAY(F$39)),Pointage!$1:$1,0)),MAL_AT_CONGES_RTT!$A:$H,8,FALSE),""))</f>
        <v>CP</v>
      </c>
      <c r="G41" s="41" t="str">
        <f>IF(DAY($AP41)&lt;G$39,"",IFERROR(VLOOKUP(INDEX(Pointage!$1:$1048576,MATCH($B$3,Pointage!$A:$A,0),MATCH(DATE($B$1,MONTH($AO41),DAY(G$39)),Pointage!$1:$1,0)),MAL_AT_CONGES_RTT!$A:$H,8,FALSE),""))</f>
        <v>CP</v>
      </c>
      <c r="H41" s="41" t="str">
        <f>IF(DAY($AP41)&lt;H$39,"",IFERROR(VLOOKUP(INDEX(Pointage!$1:$1048576,MATCH($B$3,Pointage!$A:$A,0),MATCH(DATE($B$1,MONTH($AO41),DAY(H$39)),Pointage!$1:$1,0)),MAL_AT_CONGES_RTT!$A:$H,8,FALSE),""))</f>
        <v/>
      </c>
      <c r="I41" s="41" t="str">
        <f>IF(DAY($AP41)&lt;I$39,"",IFERROR(VLOOKUP(INDEX(Pointage!$1:$1048576,MATCH($B$3,Pointage!$A:$A,0),MATCH(DATE($B$1,MONTH($AO41),DAY(I$39)),Pointage!$1:$1,0)),MAL_AT_CONGES_RTT!$A:$H,8,FALSE),""))</f>
        <v/>
      </c>
      <c r="J41" s="41" t="str">
        <f>IF(DAY($AP41)&lt;J$39,"",IFERROR(VLOOKUP(INDEX(Pointage!$1:$1048576,MATCH($B$3,Pointage!$A:$A,0),MATCH(DATE($B$1,MONTH($AO41),DAY(J$39)),Pointage!$1:$1,0)),MAL_AT_CONGES_RTT!$A:$H,8,FALSE),""))</f>
        <v/>
      </c>
      <c r="K41" s="41" t="str">
        <f>IF(DAY($AP41)&lt;K$39,"",IFERROR(VLOOKUP(INDEX(Pointage!$1:$1048576,MATCH($B$3,Pointage!$A:$A,0),MATCH(DATE($B$1,MONTH($AO41),DAY(K$39)),Pointage!$1:$1,0)),MAL_AT_CONGES_RTT!$A:$H,8,FALSE),""))</f>
        <v/>
      </c>
      <c r="L41" s="41" t="str">
        <f>IF(DAY($AP41)&lt;L$39,"",IFERROR(VLOOKUP(INDEX(Pointage!$1:$1048576,MATCH($B$3,Pointage!$A:$A,0),MATCH(DATE($B$1,MONTH($AO41),DAY(L$39)),Pointage!$1:$1,0)),MAL_AT_CONGES_RTT!$A:$H,8,FALSE),""))</f>
        <v/>
      </c>
      <c r="M41" s="41" t="str">
        <f>IF(DAY($AP41)&lt;M$39,"",IFERROR(VLOOKUP(INDEX(Pointage!$1:$1048576,MATCH($B$3,Pointage!$A:$A,0),MATCH(DATE($B$1,MONTH($AO41),DAY(M$39)),Pointage!$1:$1,0)),MAL_AT_CONGES_RTT!$A:$H,8,FALSE),""))</f>
        <v/>
      </c>
      <c r="N41" s="41" t="str">
        <f>IF(DAY($AP41)&lt;N$39,"",IFERROR(VLOOKUP(INDEX(Pointage!$1:$1048576,MATCH($B$3,Pointage!$A:$A,0),MATCH(DATE($B$1,MONTH($AO41),DAY(N$39)),Pointage!$1:$1,0)),MAL_AT_CONGES_RTT!$A:$H,8,FALSE),""))</f>
        <v/>
      </c>
      <c r="O41" s="41" t="str">
        <f>IF(DAY($AP41)&lt;O$39,"",IFERROR(VLOOKUP(INDEX(Pointage!$1:$1048576,MATCH($B$3,Pointage!$A:$A,0),MATCH(DATE($B$1,MONTH($AO41),DAY(O$39)),Pointage!$1:$1,0)),MAL_AT_CONGES_RTT!$A:$H,8,FALSE),""))</f>
        <v/>
      </c>
      <c r="P41" s="41" t="str">
        <f>IF(DAY($AP41)&lt;P$39,"",IFERROR(VLOOKUP(INDEX(Pointage!$1:$1048576,MATCH($B$3,Pointage!$A:$A,0),MATCH(DATE($B$1,MONTH($AO41),DAY(P$39)),Pointage!$1:$1,0)),MAL_AT_CONGES_RTT!$A:$H,8,FALSE),""))</f>
        <v/>
      </c>
      <c r="Q41" s="41" t="str">
        <f>IF(DAY($AP41)&lt;Q$39,"",IFERROR(VLOOKUP(INDEX(Pointage!$1:$1048576,MATCH($B$3,Pointage!$A:$A,0),MATCH(DATE($B$1,MONTH($AO41),DAY(Q$39)),Pointage!$1:$1,0)),MAL_AT_CONGES_RTT!$A:$H,8,FALSE),""))</f>
        <v/>
      </c>
      <c r="R41" s="41" t="str">
        <f>IF(DAY($AP41)&lt;R$39,"",IFERROR(VLOOKUP(INDEX(Pointage!$1:$1048576,MATCH($B$3,Pointage!$A:$A,0),MATCH(DATE($B$1,MONTH($AO41),DAY(R$39)),Pointage!$1:$1,0)),MAL_AT_CONGES_RTT!$A:$H,8,FALSE),""))</f>
        <v/>
      </c>
      <c r="S41" s="41" t="str">
        <f>IF(DAY($AP41)&lt;S$39,"",IFERROR(VLOOKUP(INDEX(Pointage!$1:$1048576,MATCH($B$3,Pointage!$A:$A,0),MATCH(DATE($B$1,MONTH($AO41),DAY(S$39)),Pointage!$1:$1,0)),MAL_AT_CONGES_RTT!$A:$H,8,FALSE),""))</f>
        <v/>
      </c>
      <c r="T41" s="41" t="str">
        <f>IF(DAY($AP41)&lt;T$39,"",IFERROR(VLOOKUP(INDEX(Pointage!$1:$1048576,MATCH($B$3,Pointage!$A:$A,0),MATCH(DATE($B$1,MONTH($AO41),DAY(T$39)),Pointage!$1:$1,0)),MAL_AT_CONGES_RTT!$A:$H,8,FALSE),""))</f>
        <v/>
      </c>
      <c r="U41" s="41" t="str">
        <f>IF(DAY($AP41)&lt;U$39,"",IFERROR(VLOOKUP(INDEX(Pointage!$1:$1048576,MATCH($B$3,Pointage!$A:$A,0),MATCH(DATE($B$1,MONTH($AO41),DAY(U$39)),Pointage!$1:$1,0)),MAL_AT_CONGES_RTT!$A:$H,8,FALSE),""))</f>
        <v/>
      </c>
      <c r="V41" s="41" t="str">
        <f>IF(DAY($AP41)&lt;V$39,"",IFERROR(VLOOKUP(INDEX(Pointage!$1:$1048576,MATCH($B$3,Pointage!$A:$A,0),MATCH(DATE($B$1,MONTH($AO41),DAY(V$39)),Pointage!$1:$1,0)),MAL_AT_CONGES_RTT!$A:$H,8,FALSE),""))</f>
        <v/>
      </c>
      <c r="W41" s="41" t="str">
        <f>IF(DAY($AP41)&lt;W$39,"",IFERROR(VLOOKUP(INDEX(Pointage!$1:$1048576,MATCH($B$3,Pointage!$A:$A,0),MATCH(DATE($B$1,MONTH($AO41),DAY(W$39)),Pointage!$1:$1,0)),MAL_AT_CONGES_RTT!$A:$H,8,FALSE),""))</f>
        <v/>
      </c>
      <c r="X41" s="41" t="str">
        <f>IF(DAY($AP41)&lt;X$39,"",IFERROR(VLOOKUP(INDEX(Pointage!$1:$1048576,MATCH($B$3,Pointage!$A:$A,0),MATCH(DATE($B$1,MONTH($AO41),DAY(X$39)),Pointage!$1:$1,0)),MAL_AT_CONGES_RTT!$A:$H,8,FALSE),""))</f>
        <v/>
      </c>
      <c r="Y41" s="41" t="str">
        <f>IF(DAY($AP41)&lt;Y$39,"",IFERROR(VLOOKUP(INDEX(Pointage!$1:$1048576,MATCH($B$3,Pointage!$A:$A,0),MATCH(DATE($B$1,MONTH($AO41),DAY(Y$39)),Pointage!$1:$1,0)),MAL_AT_CONGES_RTT!$A:$H,8,FALSE),""))</f>
        <v/>
      </c>
      <c r="Z41" s="41" t="str">
        <f>IF(DAY($AP41)&lt;Z$39,"",IFERROR(VLOOKUP(INDEX(Pointage!$1:$1048576,MATCH($B$3,Pointage!$A:$A,0),MATCH(DATE($B$1,MONTH($AO41),DAY(Z$39)),Pointage!$1:$1,0)),MAL_AT_CONGES_RTT!$A:$H,8,FALSE),""))</f>
        <v>B</v>
      </c>
      <c r="AA41" s="41" t="str">
        <f>IF(DAY($AP41)&lt;AA$39,"",IFERROR(VLOOKUP(INDEX(Pointage!$1:$1048576,MATCH($B$3,Pointage!$A:$A,0),MATCH(DATE($B$1,MONTH($AO41),DAY(AA$39)),Pointage!$1:$1,0)),MAL_AT_CONGES_RTT!$A:$H,8,FALSE),""))</f>
        <v/>
      </c>
      <c r="AB41" s="41" t="str">
        <f>IF(DAY($AP41)&lt;AB$39,"",IFERROR(VLOOKUP(INDEX(Pointage!$1:$1048576,MATCH($B$3,Pointage!$A:$A,0),MATCH(DATE($B$1,MONTH($AO41),DAY(AB$39)),Pointage!$1:$1,0)),MAL_AT_CONGES_RTT!$A:$H,8,FALSE),""))</f>
        <v/>
      </c>
      <c r="AC41" s="41" t="str">
        <f>IF(DAY($AP41)&lt;AC$39,"",IFERROR(VLOOKUP(INDEX(Pointage!$1:$1048576,MATCH($B$3,Pointage!$A:$A,0),MATCH(DATE($B$1,MONTH($AO41),DAY(AC$39)),Pointage!$1:$1,0)),MAL_AT_CONGES_RTT!$A:$H,8,FALSE),""))</f>
        <v/>
      </c>
      <c r="AD41" s="41" t="str">
        <f>IF(DAY($AP41)&lt;AD$39,"",IFERROR(VLOOKUP(INDEX(Pointage!$1:$1048576,MATCH($B$3,Pointage!$A:$A,0),MATCH(DATE($B$1,MONTH($AO41),DAY(AD$39)),Pointage!$1:$1,0)),MAL_AT_CONGES_RTT!$A:$H,8,FALSE),""))</f>
        <v/>
      </c>
      <c r="AE41" s="41" t="str">
        <f>IF(DAY($AP41)&lt;AE$39,"",IFERROR(VLOOKUP(INDEX(Pointage!$1:$1048576,MATCH($B$3,Pointage!$A:$A,0),MATCH(DATE($B$1,MONTH($AO41),DAY(AE$39)),Pointage!$1:$1,0)),MAL_AT_CONGES_RTT!$A:$H,8,FALSE),""))</f>
        <v/>
      </c>
      <c r="AF41" s="41" t="str">
        <f>IF(DAY($AP41)&lt;AF$39,"",IFERROR(VLOOKUP(INDEX(Pointage!$1:$1048576,MATCH($B$3,Pointage!$A:$A,0),MATCH(DATE($B$1,MONTH($AO41),DAY(AF$39)),Pointage!$1:$1,0)),MAL_AT_CONGES_RTT!$A:$H,8,FALSE),""))</f>
        <v/>
      </c>
      <c r="AG41" s="41" t="str">
        <f>IF(DAY($AP41)&lt;AG$39,"",IFERROR(VLOOKUP(INDEX(Pointage!$1:$1048576,MATCH($B$3,Pointage!$A:$A,0),MATCH(DATE($B$1,MONTH($AO41),DAY(AG$39)),Pointage!$1:$1,0)),MAL_AT_CONGES_RTT!$A:$H,8,FALSE),""))</f>
        <v/>
      </c>
      <c r="AH41" s="207">
        <f t="shared" ref="AH41:AH51" si="20">(IF(OR($B$4="NHA-20",$B$4="NHA-21",$B$4="NHA-26",$B$4="NHA-27",$B$4="NHA-28",$B$4="NHA-29",$B$4="NHA-31"),IF(AND(AI41=0,AJ41=0,AK41=0,AL41=0),0.83*B41,((EOMONTH(C$39,0)-C$39+1-(AI41+AJ41+AK41+AL41))*0.83*B41)/(EOMONTH(C$39,0)-C$39+1)),IF(AND(AI41=0,AJ41=0,AK41=0,AL41=0),1.25*B41,((EOMONTH(C$39,0)-C$39+1-(AI41+AJ41+AK41+AL41))*1.25*B41)/(EOMONTH(C$39,0)-C$39+1))))*A41</f>
        <v>1.25</v>
      </c>
      <c r="AI41" s="208">
        <f t="shared" ref="AI41:AI51" si="21">COUNTIF(C41:AG41,"M")</f>
        <v>0</v>
      </c>
      <c r="AJ41" s="208">
        <f t="shared" ref="AJ41:AJ51" si="22">COUNTIF(C41:AG41,"AT")</f>
        <v>0</v>
      </c>
      <c r="AK41" s="208">
        <f t="shared" ref="AK41:AK51" si="23">COUNTIF(C41:AG41,"CEXP")</f>
        <v>0</v>
      </c>
      <c r="AL41" s="208">
        <f t="shared" ref="AL41:AL51" si="24">COUNTIF(C41:AG41,"EM")</f>
        <v>0</v>
      </c>
      <c r="AM41" s="207">
        <f t="shared" ref="AM41:AN51" si="25">(25/12)*A41</f>
        <v>2.0833333333333335</v>
      </c>
      <c r="AN41" s="207">
        <f t="shared" si="25"/>
        <v>2.0833333333333335</v>
      </c>
      <c r="AO41" s="209">
        <f>DATE($B$1,2,1)</f>
        <v>43862</v>
      </c>
      <c r="AP41" s="251">
        <f t="shared" ref="AP41:AP51" si="26">EOMONTH(AO41,0)</f>
        <v>43890</v>
      </c>
      <c r="AU41" s="442" t="s">
        <v>193</v>
      </c>
      <c r="AV41" s="442"/>
      <c r="AW41" s="442"/>
    </row>
    <row r="42" spans="1:74" ht="20" customHeight="1">
      <c r="A42" s="207">
        <f>IF($B$5="oui",1,SUMPRODUCT(([1]CONTRACTUEL!$A$2:$A$21=$B$3)*([1]CONTRACTUEL!$C$2:$C$21&lt;=AO42)*([1]CONTRACTUEL!$D$2:$D$21&gt;=EOMONTH(AO42,0))*([1]CONTRACTUEL!$E$2:$E$21)))</f>
        <v>1</v>
      </c>
      <c r="B42" s="207">
        <f>IF($B$6="oui",1,SUMPRODUCT(('[1]TA&lt;100%'!$A$2:$A$21=$B$3)*('[1]TA&lt;100%'!$C$2:$C$21&lt;=AO42)*('[1]TA&lt;100%'!$D$2:$D$21&gt;=EOMONTH(AO42,0))*('[1]TA&lt;100%'!$E$2:$E$21)))</f>
        <v>1</v>
      </c>
      <c r="C42" s="41" t="str">
        <f>IF(DAY($AP42)&lt;C$39,"",IFERROR(VLOOKUP(INDEX(Pointage!$1:$1048576,MATCH($B$3,Pointage!$A:$A,0),MATCH(DATE($B$1,MONTH($AO42),DAY(C$39)),Pointage!$1:$1,0)),MAL_AT_CONGES_RTT!$A:$H,8,FALSE),""))</f>
        <v/>
      </c>
      <c r="D42" s="41" t="str">
        <f>IF(DAY($AP42)&lt;D$39,"",IFERROR(VLOOKUP(INDEX(Pointage!$1:$1048576,MATCH($B$3,Pointage!$A:$A,0),MATCH(DATE($B$1,MONTH($AO42),DAY(D$39)),Pointage!$1:$1,0)),MAL_AT_CONGES_RTT!$A:$H,8,FALSE),""))</f>
        <v/>
      </c>
      <c r="E42" s="41" t="str">
        <f>IF(DAY($AP42)&lt;E$39,"",IFERROR(VLOOKUP(INDEX(Pointage!$1:$1048576,MATCH($B$3,Pointage!$A:$A,0),MATCH(DATE($B$1,MONTH($AO42),DAY(E$39)),Pointage!$1:$1,0)),MAL_AT_CONGES_RTT!$A:$H,8,FALSE),""))</f>
        <v/>
      </c>
      <c r="F42" s="41" t="str">
        <f>IF(DAY($AP42)&lt;F$39,"",IFERROR(VLOOKUP(INDEX(Pointage!$1:$1048576,MATCH($B$3,Pointage!$A:$A,0),MATCH(DATE($B$1,MONTH($AO42),DAY(F$39)),Pointage!$1:$1,0)),MAL_AT_CONGES_RTT!$A:$H,8,FALSE),""))</f>
        <v/>
      </c>
      <c r="G42" s="41" t="str">
        <f>IF(DAY($AP42)&lt;G$39,"",IFERROR(VLOOKUP(INDEX(Pointage!$1:$1048576,MATCH($B$3,Pointage!$A:$A,0),MATCH(DATE($B$1,MONTH($AO42),DAY(G$39)),Pointage!$1:$1,0)),MAL_AT_CONGES_RTT!$A:$H,8,FALSE),""))</f>
        <v/>
      </c>
      <c r="H42" s="41" t="str">
        <f>IF(DAY($AP42)&lt;H$39,"",IFERROR(VLOOKUP(INDEX(Pointage!$1:$1048576,MATCH($B$3,Pointage!$A:$A,0),MATCH(DATE($B$1,MONTH($AO42),DAY(H$39)),Pointage!$1:$1,0)),MAL_AT_CONGES_RTT!$A:$H,8,FALSE),""))</f>
        <v/>
      </c>
      <c r="I42" s="41" t="str">
        <f>IF(DAY($AP42)&lt;I$39,"",IFERROR(VLOOKUP(INDEX(Pointage!$1:$1048576,MATCH($B$3,Pointage!$A:$A,0),MATCH(DATE($B$1,MONTH($AO42),DAY(I$39)),Pointage!$1:$1,0)),MAL_AT_CONGES_RTT!$A:$H,8,FALSE),""))</f>
        <v/>
      </c>
      <c r="J42" s="41" t="str">
        <f>IF(DAY($AP42)&lt;J$39,"",IFERROR(VLOOKUP(INDEX(Pointage!$1:$1048576,MATCH($B$3,Pointage!$A:$A,0),MATCH(DATE($B$1,MONTH($AO42),DAY(J$39)),Pointage!$1:$1,0)),MAL_AT_CONGES_RTT!$A:$H,8,FALSE),""))</f>
        <v/>
      </c>
      <c r="K42" s="41" t="str">
        <f>IF(DAY($AP42)&lt;K$39,"",IFERROR(VLOOKUP(INDEX(Pointage!$1:$1048576,MATCH($B$3,Pointage!$A:$A,0),MATCH(DATE($B$1,MONTH($AO42),DAY(K$39)),Pointage!$1:$1,0)),MAL_AT_CONGES_RTT!$A:$H,8,FALSE),""))</f>
        <v/>
      </c>
      <c r="L42" s="41" t="str">
        <f>IF(DAY($AP42)&lt;L$39,"",IFERROR(VLOOKUP(INDEX(Pointage!$1:$1048576,MATCH($B$3,Pointage!$A:$A,0),MATCH(DATE($B$1,MONTH($AO42),DAY(L$39)),Pointage!$1:$1,0)),MAL_AT_CONGES_RTT!$A:$H,8,FALSE),""))</f>
        <v/>
      </c>
      <c r="M42" s="41" t="str">
        <f>IF(DAY($AP42)&lt;M$39,"",IFERROR(VLOOKUP(INDEX(Pointage!$1:$1048576,MATCH($B$3,Pointage!$A:$A,0),MATCH(DATE($B$1,MONTH($AO42),DAY(M$39)),Pointage!$1:$1,0)),MAL_AT_CONGES_RTT!$A:$H,8,FALSE),""))</f>
        <v/>
      </c>
      <c r="N42" s="41" t="str">
        <f>IF(DAY($AP42)&lt;N$39,"",IFERROR(VLOOKUP(INDEX(Pointage!$1:$1048576,MATCH($B$3,Pointage!$A:$A,0),MATCH(DATE($B$1,MONTH($AO42),DAY(N$39)),Pointage!$1:$1,0)),MAL_AT_CONGES_RTT!$A:$H,8,FALSE),""))</f>
        <v>CP</v>
      </c>
      <c r="O42" s="41" t="str">
        <f>IF(DAY($AP42)&lt;O$39,"",IFERROR(VLOOKUP(INDEX(Pointage!$1:$1048576,MATCH($B$3,Pointage!$A:$A,0),MATCH(DATE($B$1,MONTH($AO42),DAY(O$39)),Pointage!$1:$1,0)),MAL_AT_CONGES_RTT!$A:$H,8,FALSE),""))</f>
        <v>CP</v>
      </c>
      <c r="P42" s="41" t="str">
        <f>IF(DAY($AP42)&lt;P$39,"",IFERROR(VLOOKUP(INDEX(Pointage!$1:$1048576,MATCH($B$3,Pointage!$A:$A,0),MATCH(DATE($B$1,MONTH($AO42),DAY(P$39)),Pointage!$1:$1,0)),MAL_AT_CONGES_RTT!$A:$H,8,FALSE),""))</f>
        <v/>
      </c>
      <c r="Q42" s="41" t="str">
        <f>IF(DAY($AP42)&lt;Q$39,"",IFERROR(VLOOKUP(INDEX(Pointage!$1:$1048576,MATCH($B$3,Pointage!$A:$A,0),MATCH(DATE($B$1,MONTH($AO42),DAY(Q$39)),Pointage!$1:$1,0)),MAL_AT_CONGES_RTT!$A:$H,8,FALSE),""))</f>
        <v/>
      </c>
      <c r="R42" s="41" t="str">
        <f>IF(DAY($AP42)&lt;R$39,"",IFERROR(VLOOKUP(INDEX(Pointage!$1:$1048576,MATCH($B$3,Pointage!$A:$A,0),MATCH(DATE($B$1,MONTH($AO42),DAY(R$39)),Pointage!$1:$1,0)),MAL_AT_CONGES_RTT!$A:$H,8,FALSE),""))</f>
        <v/>
      </c>
      <c r="S42" s="41" t="str">
        <f>IF(DAY($AP42)&lt;S$39,"",IFERROR(VLOOKUP(INDEX(Pointage!$1:$1048576,MATCH($B$3,Pointage!$A:$A,0),MATCH(DATE($B$1,MONTH($AO42),DAY(S$39)),Pointage!$1:$1,0)),MAL_AT_CONGES_RTT!$A:$H,8,FALSE),""))</f>
        <v/>
      </c>
      <c r="T42" s="41" t="str">
        <f>IF(DAY($AP42)&lt;T$39,"",IFERROR(VLOOKUP(INDEX(Pointage!$1:$1048576,MATCH($B$3,Pointage!$A:$A,0),MATCH(DATE($B$1,MONTH($AO42),DAY(T$39)),Pointage!$1:$1,0)),MAL_AT_CONGES_RTT!$A:$H,8,FALSE),""))</f>
        <v/>
      </c>
      <c r="U42" s="41" t="str">
        <f>IF(DAY($AP42)&lt;U$39,"",IFERROR(VLOOKUP(INDEX(Pointage!$1:$1048576,MATCH($B$3,Pointage!$A:$A,0),MATCH(DATE($B$1,MONTH($AO42),DAY(U$39)),Pointage!$1:$1,0)),MAL_AT_CONGES_RTT!$A:$H,8,FALSE),""))</f>
        <v/>
      </c>
      <c r="V42" s="41" t="str">
        <f>IF(DAY($AP42)&lt;V$39,"",IFERROR(VLOOKUP(INDEX(Pointage!$1:$1048576,MATCH($B$3,Pointage!$A:$A,0),MATCH(DATE($B$1,MONTH($AO42),DAY(V$39)),Pointage!$1:$1,0)),MAL_AT_CONGES_RTT!$A:$H,8,FALSE),""))</f>
        <v/>
      </c>
      <c r="W42" s="41" t="str">
        <f>IF(DAY($AP42)&lt;W$39,"",IFERROR(VLOOKUP(INDEX(Pointage!$1:$1048576,MATCH($B$3,Pointage!$A:$A,0),MATCH(DATE($B$1,MONTH($AO42),DAY(W$39)),Pointage!$1:$1,0)),MAL_AT_CONGES_RTT!$A:$H,8,FALSE),""))</f>
        <v/>
      </c>
      <c r="X42" s="41" t="str">
        <f>IF(DAY($AP42)&lt;X$39,"",IFERROR(VLOOKUP(INDEX(Pointage!$1:$1048576,MATCH($B$3,Pointage!$A:$A,0),MATCH(DATE($B$1,MONTH($AO42),DAY(X$39)),Pointage!$1:$1,0)),MAL_AT_CONGES_RTT!$A:$H,8,FALSE),""))</f>
        <v/>
      </c>
      <c r="Y42" s="41" t="str">
        <f>IF(DAY($AP42)&lt;Y$39,"",IFERROR(VLOOKUP(INDEX(Pointage!$1:$1048576,MATCH($B$3,Pointage!$A:$A,0),MATCH(DATE($B$1,MONTH($AO42),DAY(Y$39)),Pointage!$1:$1,0)),MAL_AT_CONGES_RTT!$A:$H,8,FALSE),""))</f>
        <v/>
      </c>
      <c r="Z42" s="41" t="str">
        <f>IF(DAY($AP42)&lt;Z$39,"",IFERROR(VLOOKUP(INDEX(Pointage!$1:$1048576,MATCH($B$3,Pointage!$A:$A,0),MATCH(DATE($B$1,MONTH($AO42),DAY(Z$39)),Pointage!$1:$1,0)),MAL_AT_CONGES_RTT!$A:$H,8,FALSE),""))</f>
        <v/>
      </c>
      <c r="AA42" s="41" t="str">
        <f>IF(DAY($AP42)&lt;AA$39,"",IFERROR(VLOOKUP(INDEX(Pointage!$1:$1048576,MATCH($B$3,Pointage!$A:$A,0),MATCH(DATE($B$1,MONTH($AO42),DAY(AA$39)),Pointage!$1:$1,0)),MAL_AT_CONGES_RTT!$A:$H,8,FALSE),""))</f>
        <v/>
      </c>
      <c r="AB42" s="41" t="str">
        <f>IF(DAY($AP42)&lt;AB$39,"",IFERROR(VLOOKUP(INDEX(Pointage!$1:$1048576,MATCH($B$3,Pointage!$A:$A,0),MATCH(DATE($B$1,MONTH($AO42),DAY(AB$39)),Pointage!$1:$1,0)),MAL_AT_CONGES_RTT!$A:$H,8,FALSE),""))</f>
        <v/>
      </c>
      <c r="AC42" s="41" t="str">
        <f>IF(DAY($AP42)&lt;AC$39,"",IFERROR(VLOOKUP(INDEX(Pointage!$1:$1048576,MATCH($B$3,Pointage!$A:$A,0),MATCH(DATE($B$1,MONTH($AO42),DAY(AC$39)),Pointage!$1:$1,0)),MAL_AT_CONGES_RTT!$A:$H,8,FALSE),""))</f>
        <v/>
      </c>
      <c r="AD42" s="41" t="str">
        <f>IF(DAY($AP42)&lt;AD$39,"",IFERROR(VLOOKUP(INDEX(Pointage!$1:$1048576,MATCH($B$3,Pointage!$A:$A,0),MATCH(DATE($B$1,MONTH($AO42),DAY(AD$39)),Pointage!$1:$1,0)),MAL_AT_CONGES_RTT!$A:$H,8,FALSE),""))</f>
        <v/>
      </c>
      <c r="AE42" s="41" t="str">
        <f>IF(DAY($AP42)&lt;AE$39,"",IFERROR(VLOOKUP(INDEX(Pointage!$1:$1048576,MATCH($B$3,Pointage!$A:$A,0),MATCH(DATE($B$1,MONTH($AO42),DAY(AE$39)),Pointage!$1:$1,0)),MAL_AT_CONGES_RTT!$A:$H,8,FALSE),""))</f>
        <v/>
      </c>
      <c r="AF42" s="41" t="str">
        <f>IF(DAY($AP42)&lt;AF$39,"",IFERROR(VLOOKUP(INDEX(Pointage!$1:$1048576,MATCH($B$3,Pointage!$A:$A,0),MATCH(DATE($B$1,MONTH($AO42),DAY(AF$39)),Pointage!$1:$1,0)),MAL_AT_CONGES_RTT!$A:$H,8,FALSE),""))</f>
        <v/>
      </c>
      <c r="AG42" s="41" t="str">
        <f>IF(DAY($AP42)&lt;AG$39,"",IFERROR(VLOOKUP(INDEX(Pointage!$1:$1048576,MATCH($B$3,Pointage!$A:$A,0),MATCH(DATE($B$1,MONTH($AO42),DAY(AG$39)),Pointage!$1:$1,0)),MAL_AT_CONGES_RTT!$A:$H,8,FALSE),""))</f>
        <v/>
      </c>
      <c r="AH42" s="207">
        <f t="shared" si="20"/>
        <v>1.25</v>
      </c>
      <c r="AI42" s="208">
        <f t="shared" si="21"/>
        <v>0</v>
      </c>
      <c r="AJ42" s="208">
        <f t="shared" si="22"/>
        <v>0</v>
      </c>
      <c r="AK42" s="208">
        <f t="shared" si="23"/>
        <v>0</v>
      </c>
      <c r="AL42" s="208">
        <f t="shared" si="24"/>
        <v>0</v>
      </c>
      <c r="AM42" s="207">
        <f t="shared" si="25"/>
        <v>2.0833333333333335</v>
      </c>
      <c r="AN42" s="207">
        <f t="shared" si="25"/>
        <v>2.0833333333333335</v>
      </c>
      <c r="AO42" s="209">
        <f>DATE($B$1,3,1)</f>
        <v>43891</v>
      </c>
      <c r="AP42" s="251">
        <f t="shared" si="26"/>
        <v>43921</v>
      </c>
    </row>
    <row r="43" spans="1:74" ht="20" customHeight="1">
      <c r="A43" s="207">
        <f>IF($B$5="oui",1,SUMPRODUCT(([1]CONTRACTUEL!$A$2:$A$21=$B$3)*([1]CONTRACTUEL!$C$2:$C$21&lt;=AO43)*([1]CONTRACTUEL!$D$2:$D$21&gt;=EOMONTH(AO43,0))*([1]CONTRACTUEL!$E$2:$E$21)))</f>
        <v>1</v>
      </c>
      <c r="B43" s="207">
        <f>IF($B$6="oui",1,SUMPRODUCT(('[1]TA&lt;100%'!$A$2:$A$21=$B$3)*('[1]TA&lt;100%'!$C$2:$C$21&lt;=AO43)*('[1]TA&lt;100%'!$D$2:$D$21&gt;=EOMONTH(AO43,0))*('[1]TA&lt;100%'!$E$2:$E$21)))</f>
        <v>1</v>
      </c>
      <c r="C43" s="41" t="str">
        <f>IF(DAY($AP43)&lt;C$39,"",IFERROR(VLOOKUP(INDEX(Pointage!$1:$1048576,MATCH($B$3,Pointage!$A:$A,0),MATCH(DATE($B$1,MONTH($AO43),DAY(C$39)),Pointage!$1:$1,0)),MAL_AT_CONGES_RTT!$A:$H,8,FALSE),""))</f>
        <v/>
      </c>
      <c r="D43" s="41" t="str">
        <f>IF(DAY($AP43)&lt;D$39,"",IFERROR(VLOOKUP(INDEX(Pointage!$1:$1048576,MATCH($B$3,Pointage!$A:$A,0),MATCH(DATE($B$1,MONTH($AO43),DAY(D$39)),Pointage!$1:$1,0)),MAL_AT_CONGES_RTT!$A:$H,8,FALSE),""))</f>
        <v/>
      </c>
      <c r="E43" s="41" t="str">
        <f>IF(DAY($AP43)&lt;E$39,"",IFERROR(VLOOKUP(INDEX(Pointage!$1:$1048576,MATCH($B$3,Pointage!$A:$A,0),MATCH(DATE($B$1,MONTH($AO43),DAY(E$39)),Pointage!$1:$1,0)),MAL_AT_CONGES_RTT!$A:$H,8,FALSE),""))</f>
        <v/>
      </c>
      <c r="F43" s="41" t="str">
        <f>IF(DAY($AP43)&lt;F$39,"",IFERROR(VLOOKUP(INDEX(Pointage!$1:$1048576,MATCH($B$3,Pointage!$A:$A,0),MATCH(DATE($B$1,MONTH($AO43),DAY(F$39)),Pointage!$1:$1,0)),MAL_AT_CONGES_RTT!$A:$H,8,FALSE),""))</f>
        <v/>
      </c>
      <c r="G43" s="41" t="str">
        <f>IF(DAY($AP43)&lt;G$39,"",IFERROR(VLOOKUP(INDEX(Pointage!$1:$1048576,MATCH($B$3,Pointage!$A:$A,0),MATCH(DATE($B$1,MONTH($AO43),DAY(G$39)),Pointage!$1:$1,0)),MAL_AT_CONGES_RTT!$A:$H,8,FALSE),""))</f>
        <v/>
      </c>
      <c r="H43" s="41" t="str">
        <f>IF(DAY($AP43)&lt;H$39,"",IFERROR(VLOOKUP(INDEX(Pointage!$1:$1048576,MATCH($B$3,Pointage!$A:$A,0),MATCH(DATE($B$1,MONTH($AO43),DAY(H$39)),Pointage!$1:$1,0)),MAL_AT_CONGES_RTT!$A:$H,8,FALSE),""))</f>
        <v/>
      </c>
      <c r="I43" s="41" t="str">
        <f>IF(DAY($AP43)&lt;I$39,"",IFERROR(VLOOKUP(INDEX(Pointage!$1:$1048576,MATCH($B$3,Pointage!$A:$A,0),MATCH(DATE($B$1,MONTH($AO43),DAY(I$39)),Pointage!$1:$1,0)),MAL_AT_CONGES_RTT!$A:$H,8,FALSE),""))</f>
        <v/>
      </c>
      <c r="J43" s="41" t="str">
        <f>IF(DAY($AP43)&lt;J$39,"",IFERROR(VLOOKUP(INDEX(Pointage!$1:$1048576,MATCH($B$3,Pointage!$A:$A,0),MATCH(DATE($B$1,MONTH($AO43),DAY(J$39)),Pointage!$1:$1,0)),MAL_AT_CONGES_RTT!$A:$H,8,FALSE),""))</f>
        <v/>
      </c>
      <c r="K43" s="41" t="str">
        <f>IF(DAY($AP43)&lt;K$39,"",IFERROR(VLOOKUP(INDEX(Pointage!$1:$1048576,MATCH($B$3,Pointage!$A:$A,0),MATCH(DATE($B$1,MONTH($AO43),DAY(K$39)),Pointage!$1:$1,0)),MAL_AT_CONGES_RTT!$A:$H,8,FALSE),""))</f>
        <v/>
      </c>
      <c r="L43" s="41" t="str">
        <f>IF(DAY($AP43)&lt;L$39,"",IFERROR(VLOOKUP(INDEX(Pointage!$1:$1048576,MATCH($B$3,Pointage!$A:$A,0),MATCH(DATE($B$1,MONTH($AO43),DAY(L$39)),Pointage!$1:$1,0)),MAL_AT_CONGES_RTT!$A:$H,8,FALSE),""))</f>
        <v/>
      </c>
      <c r="M43" s="41" t="str">
        <f>IF(DAY($AP43)&lt;M$39,"",IFERROR(VLOOKUP(INDEX(Pointage!$1:$1048576,MATCH($B$3,Pointage!$A:$A,0),MATCH(DATE($B$1,MONTH($AO43),DAY(M$39)),Pointage!$1:$1,0)),MAL_AT_CONGES_RTT!$A:$H,8,FALSE),""))</f>
        <v/>
      </c>
      <c r="N43" s="41" t="str">
        <f>IF(DAY($AP43)&lt;N$39,"",IFERROR(VLOOKUP(INDEX(Pointage!$1:$1048576,MATCH($B$3,Pointage!$A:$A,0),MATCH(DATE($B$1,MONTH($AO43),DAY(N$39)),Pointage!$1:$1,0)),MAL_AT_CONGES_RTT!$A:$H,8,FALSE),""))</f>
        <v/>
      </c>
      <c r="O43" s="41" t="str">
        <f>IF(DAY($AP43)&lt;O$39,"",IFERROR(VLOOKUP(INDEX(Pointage!$1:$1048576,MATCH($B$3,Pointage!$A:$A,0),MATCH(DATE($B$1,MONTH($AO43),DAY(O$39)),Pointage!$1:$1,0)),MAL_AT_CONGES_RTT!$A:$H,8,FALSE),""))</f>
        <v/>
      </c>
      <c r="P43" s="41" t="str">
        <f>IF(DAY($AP43)&lt;P$39,"",IFERROR(VLOOKUP(INDEX(Pointage!$1:$1048576,MATCH($B$3,Pointage!$A:$A,0),MATCH(DATE($B$1,MONTH($AO43),DAY(P$39)),Pointage!$1:$1,0)),MAL_AT_CONGES_RTT!$A:$H,8,FALSE),""))</f>
        <v/>
      </c>
      <c r="Q43" s="41" t="str">
        <f>IF(DAY($AP43)&lt;Q$39,"",IFERROR(VLOOKUP(INDEX(Pointage!$1:$1048576,MATCH($B$3,Pointage!$A:$A,0),MATCH(DATE($B$1,MONTH($AO43),DAY(Q$39)),Pointage!$1:$1,0)),MAL_AT_CONGES_RTT!$A:$H,8,FALSE),""))</f>
        <v/>
      </c>
      <c r="R43" s="41" t="str">
        <f>IF(DAY($AP43)&lt;R$39,"",IFERROR(VLOOKUP(INDEX(Pointage!$1:$1048576,MATCH($B$3,Pointage!$A:$A,0),MATCH(DATE($B$1,MONTH($AO43),DAY(R$39)),Pointage!$1:$1,0)),MAL_AT_CONGES_RTT!$A:$H,8,FALSE),""))</f>
        <v/>
      </c>
      <c r="S43" s="41" t="str">
        <f>IF(DAY($AP43)&lt;S$39,"",IFERROR(VLOOKUP(INDEX(Pointage!$1:$1048576,MATCH($B$3,Pointage!$A:$A,0),MATCH(DATE($B$1,MONTH($AO43),DAY(S$39)),Pointage!$1:$1,0)),MAL_AT_CONGES_RTT!$A:$H,8,FALSE),""))</f>
        <v/>
      </c>
      <c r="T43" s="41" t="str">
        <f>IF(DAY($AP43)&lt;T$39,"",IFERROR(VLOOKUP(INDEX(Pointage!$1:$1048576,MATCH($B$3,Pointage!$A:$A,0),MATCH(DATE($B$1,MONTH($AO43),DAY(T$39)),Pointage!$1:$1,0)),MAL_AT_CONGES_RTT!$A:$H,8,FALSE),""))</f>
        <v/>
      </c>
      <c r="U43" s="41" t="str">
        <f>IF(DAY($AP43)&lt;U$39,"",IFERROR(VLOOKUP(INDEX(Pointage!$1:$1048576,MATCH($B$3,Pointage!$A:$A,0),MATCH(DATE($B$1,MONTH($AO43),DAY(U$39)),Pointage!$1:$1,0)),MAL_AT_CONGES_RTT!$A:$H,8,FALSE),""))</f>
        <v/>
      </c>
      <c r="V43" s="41" t="str">
        <f>IF(DAY($AP43)&lt;V$39,"",IFERROR(VLOOKUP(INDEX(Pointage!$1:$1048576,MATCH($B$3,Pointage!$A:$A,0),MATCH(DATE($B$1,MONTH($AO43),DAY(V$39)),Pointage!$1:$1,0)),MAL_AT_CONGES_RTT!$A:$H,8,FALSE),""))</f>
        <v/>
      </c>
      <c r="W43" s="41" t="str">
        <f>IF(DAY($AP43)&lt;W$39,"",IFERROR(VLOOKUP(INDEX(Pointage!$1:$1048576,MATCH($B$3,Pointage!$A:$A,0),MATCH(DATE($B$1,MONTH($AO43),DAY(W$39)),Pointage!$1:$1,0)),MAL_AT_CONGES_RTT!$A:$H,8,FALSE),""))</f>
        <v/>
      </c>
      <c r="X43" s="41" t="str">
        <f>IF(DAY($AP43)&lt;X$39,"",IFERROR(VLOOKUP(INDEX(Pointage!$1:$1048576,MATCH($B$3,Pointage!$A:$A,0),MATCH(DATE($B$1,MONTH($AO43),DAY(X$39)),Pointage!$1:$1,0)),MAL_AT_CONGES_RTT!$A:$H,8,FALSE),""))</f>
        <v/>
      </c>
      <c r="Y43" s="41" t="str">
        <f>IF(DAY($AP43)&lt;Y$39,"",IFERROR(VLOOKUP(INDEX(Pointage!$1:$1048576,MATCH($B$3,Pointage!$A:$A,0),MATCH(DATE($B$1,MONTH($AO43),DAY(Y$39)),Pointage!$1:$1,0)),MAL_AT_CONGES_RTT!$A:$H,8,FALSE),""))</f>
        <v/>
      </c>
      <c r="Z43" s="41" t="str">
        <f>IF(DAY($AP43)&lt;Z$39,"",IFERROR(VLOOKUP(INDEX(Pointage!$1:$1048576,MATCH($B$3,Pointage!$A:$A,0),MATCH(DATE($B$1,MONTH($AO43),DAY(Z$39)),Pointage!$1:$1,0)),MAL_AT_CONGES_RTT!$A:$H,8,FALSE),""))</f>
        <v/>
      </c>
      <c r="AA43" s="41" t="str">
        <f>IF(DAY($AP43)&lt;AA$39,"",IFERROR(VLOOKUP(INDEX(Pointage!$1:$1048576,MATCH($B$3,Pointage!$A:$A,0),MATCH(DATE($B$1,MONTH($AO43),DAY(AA$39)),Pointage!$1:$1,0)),MAL_AT_CONGES_RTT!$A:$H,8,FALSE),""))</f>
        <v/>
      </c>
      <c r="AB43" s="41" t="str">
        <f>IF(DAY($AP43)&lt;AB$39,"",IFERROR(VLOOKUP(INDEX(Pointage!$1:$1048576,MATCH($B$3,Pointage!$A:$A,0),MATCH(DATE($B$1,MONTH($AO43),DAY(AB$39)),Pointage!$1:$1,0)),MAL_AT_CONGES_RTT!$A:$H,8,FALSE),""))</f>
        <v/>
      </c>
      <c r="AC43" s="41" t="str">
        <f>IF(DAY($AP43)&lt;AC$39,"",IFERROR(VLOOKUP(INDEX(Pointage!$1:$1048576,MATCH($B$3,Pointage!$A:$A,0),MATCH(DATE($B$1,MONTH($AO43),DAY(AC$39)),Pointage!$1:$1,0)),MAL_AT_CONGES_RTT!$A:$H,8,FALSE),""))</f>
        <v/>
      </c>
      <c r="AD43" s="41" t="str">
        <f>IF(DAY($AP43)&lt;AD$39,"",IFERROR(VLOOKUP(INDEX(Pointage!$1:$1048576,MATCH($B$3,Pointage!$A:$A,0),MATCH(DATE($B$1,MONTH($AO43),DAY(AD$39)),Pointage!$1:$1,0)),MAL_AT_CONGES_RTT!$A:$H,8,FALSE),""))</f>
        <v/>
      </c>
      <c r="AE43" s="41" t="str">
        <f>IF(DAY($AP43)&lt;AE$39,"",IFERROR(VLOOKUP(INDEX(Pointage!$1:$1048576,MATCH($B$3,Pointage!$A:$A,0),MATCH(DATE($B$1,MONTH($AO43),DAY(AE$39)),Pointage!$1:$1,0)),MAL_AT_CONGES_RTT!$A:$H,8,FALSE),""))</f>
        <v/>
      </c>
      <c r="AF43" s="41" t="str">
        <f>IF(DAY($AP43)&lt;AF$39,"",IFERROR(VLOOKUP(INDEX(Pointage!$1:$1048576,MATCH($B$3,Pointage!$A:$A,0),MATCH(DATE($B$1,MONTH($AO43),DAY(AF$39)),Pointage!$1:$1,0)),MAL_AT_CONGES_RTT!$A:$H,8,FALSE),""))</f>
        <v/>
      </c>
      <c r="AG43" s="41" t="str">
        <f>IF(DAY($AP43)&lt;AG$39,"",IFERROR(VLOOKUP(INDEX(Pointage!$1:$1048576,MATCH($B$3,Pointage!$A:$A,0),MATCH(DATE($B$1,MONTH($AO43),DAY(AG$39)),Pointage!$1:$1,0)),MAL_AT_CONGES_RTT!$A:$H,8,FALSE),""))</f>
        <v/>
      </c>
      <c r="AH43" s="207">
        <f t="shared" si="20"/>
        <v>1.25</v>
      </c>
      <c r="AI43" s="208">
        <f t="shared" si="21"/>
        <v>0</v>
      </c>
      <c r="AJ43" s="208">
        <f t="shared" si="22"/>
        <v>0</v>
      </c>
      <c r="AK43" s="208">
        <f t="shared" si="23"/>
        <v>0</v>
      </c>
      <c r="AL43" s="208">
        <f t="shared" si="24"/>
        <v>0</v>
      </c>
      <c r="AM43" s="207">
        <f t="shared" si="25"/>
        <v>2.0833333333333335</v>
      </c>
      <c r="AN43" s="207">
        <f t="shared" si="25"/>
        <v>2.0833333333333335</v>
      </c>
      <c r="AO43" s="209">
        <f>DATE($B$1,4,1)</f>
        <v>43922</v>
      </c>
      <c r="AP43" s="251">
        <f t="shared" si="26"/>
        <v>43951</v>
      </c>
      <c r="AW43" s="206"/>
    </row>
    <row r="44" spans="1:74" ht="20" customHeight="1">
      <c r="A44" s="207">
        <f>IF($B$5="oui",1,SUMPRODUCT(([1]CONTRACTUEL!$A$2:$A$21=$B$3)*([1]CONTRACTUEL!$C$2:$C$21&lt;=AO44)*([1]CONTRACTUEL!$D$2:$D$21&gt;=EOMONTH(AO44,0))*([1]CONTRACTUEL!$E$2:$E$21)))</f>
        <v>1</v>
      </c>
      <c r="B44" s="207">
        <f>IF($B$6="oui",1,SUMPRODUCT(('[1]TA&lt;100%'!$A$2:$A$21=$B$3)*('[1]TA&lt;100%'!$C$2:$C$21&lt;=AO44)*('[1]TA&lt;100%'!$D$2:$D$21&gt;=EOMONTH(AO44,0))*('[1]TA&lt;100%'!$E$2:$E$21)))</f>
        <v>1</v>
      </c>
      <c r="C44" s="41" t="str">
        <f>IF(DAY($AP44)&lt;C$39,"",IFERROR(VLOOKUP(INDEX(Pointage!$1:$1048576,MATCH($B$3,Pointage!$A:$A,0),MATCH(DATE($B$1,MONTH($AO44),DAY(C$39)),Pointage!$1:$1,0)),MAL_AT_CONGES_RTT!$A:$H,8,FALSE),""))</f>
        <v/>
      </c>
      <c r="D44" s="41" t="str">
        <f>IF(DAY($AP44)&lt;D$39,"",IFERROR(VLOOKUP(INDEX(Pointage!$1:$1048576,MATCH($B$3,Pointage!$A:$A,0),MATCH(DATE($B$1,MONTH($AO44),DAY(D$39)),Pointage!$1:$1,0)),MAL_AT_CONGES_RTT!$A:$H,8,FALSE),""))</f>
        <v/>
      </c>
      <c r="E44" s="41" t="str">
        <f>IF(DAY($AP44)&lt;E$39,"",IFERROR(VLOOKUP(INDEX(Pointage!$1:$1048576,MATCH($B$3,Pointage!$A:$A,0),MATCH(DATE($B$1,MONTH($AO44),DAY(E$39)),Pointage!$1:$1,0)),MAL_AT_CONGES_RTT!$A:$H,8,FALSE),""))</f>
        <v/>
      </c>
      <c r="F44" s="41" t="str">
        <f>IF(DAY($AP44)&lt;F$39,"",IFERROR(VLOOKUP(INDEX(Pointage!$1:$1048576,MATCH($B$3,Pointage!$A:$A,0),MATCH(DATE($B$1,MONTH($AO44),DAY(F$39)),Pointage!$1:$1,0)),MAL_AT_CONGES_RTT!$A:$H,8,FALSE),""))</f>
        <v/>
      </c>
      <c r="G44" s="41" t="str">
        <f>IF(DAY($AP44)&lt;G$39,"",IFERROR(VLOOKUP(INDEX(Pointage!$1:$1048576,MATCH($B$3,Pointage!$A:$A,0),MATCH(DATE($B$1,MONTH($AO44),DAY(G$39)),Pointage!$1:$1,0)),MAL_AT_CONGES_RTT!$A:$H,8,FALSE),""))</f>
        <v/>
      </c>
      <c r="H44" s="41" t="str">
        <f>IF(DAY($AP44)&lt;H$39,"",IFERROR(VLOOKUP(INDEX(Pointage!$1:$1048576,MATCH($B$3,Pointage!$A:$A,0),MATCH(DATE($B$1,MONTH($AO44),DAY(H$39)),Pointage!$1:$1,0)),MAL_AT_CONGES_RTT!$A:$H,8,FALSE),""))</f>
        <v/>
      </c>
      <c r="I44" s="41" t="str">
        <f>IF(DAY($AP44)&lt;I$39,"",IFERROR(VLOOKUP(INDEX(Pointage!$1:$1048576,MATCH($B$3,Pointage!$A:$A,0),MATCH(DATE($B$1,MONTH($AO44),DAY(I$39)),Pointage!$1:$1,0)),MAL_AT_CONGES_RTT!$A:$H,8,FALSE),""))</f>
        <v/>
      </c>
      <c r="J44" s="41" t="str">
        <f>IF(DAY($AP44)&lt;J$39,"",IFERROR(VLOOKUP(INDEX(Pointage!$1:$1048576,MATCH($B$3,Pointage!$A:$A,0),MATCH(DATE($B$1,MONTH($AO44),DAY(J$39)),Pointage!$1:$1,0)),MAL_AT_CONGES_RTT!$A:$H,8,FALSE),""))</f>
        <v/>
      </c>
      <c r="K44" s="41" t="str">
        <f>IF(DAY($AP44)&lt;K$39,"",IFERROR(VLOOKUP(INDEX(Pointage!$1:$1048576,MATCH($B$3,Pointage!$A:$A,0),MATCH(DATE($B$1,MONTH($AO44),DAY(K$39)),Pointage!$1:$1,0)),MAL_AT_CONGES_RTT!$A:$H,8,FALSE),""))</f>
        <v/>
      </c>
      <c r="L44" s="41" t="str">
        <f>IF(DAY($AP44)&lt;L$39,"",IFERROR(VLOOKUP(INDEX(Pointage!$1:$1048576,MATCH($B$3,Pointage!$A:$A,0),MATCH(DATE($B$1,MONTH($AO44),DAY(L$39)),Pointage!$1:$1,0)),MAL_AT_CONGES_RTT!$A:$H,8,FALSE),""))</f>
        <v/>
      </c>
      <c r="M44" s="41" t="str">
        <f>IF(DAY($AP44)&lt;M$39,"",IFERROR(VLOOKUP(INDEX(Pointage!$1:$1048576,MATCH($B$3,Pointage!$A:$A,0),MATCH(DATE($B$1,MONTH($AO44),DAY(M$39)),Pointage!$1:$1,0)),MAL_AT_CONGES_RTT!$A:$H,8,FALSE),""))</f>
        <v/>
      </c>
      <c r="N44" s="41" t="str">
        <f>IF(DAY($AP44)&lt;N$39,"",IFERROR(VLOOKUP(INDEX(Pointage!$1:$1048576,MATCH($B$3,Pointage!$A:$A,0),MATCH(DATE($B$1,MONTH($AO44),DAY(N$39)),Pointage!$1:$1,0)),MAL_AT_CONGES_RTT!$A:$H,8,FALSE),""))</f>
        <v/>
      </c>
      <c r="O44" s="41" t="str">
        <f>IF(DAY($AP44)&lt;O$39,"",IFERROR(VLOOKUP(INDEX(Pointage!$1:$1048576,MATCH($B$3,Pointage!$A:$A,0),MATCH(DATE($B$1,MONTH($AO44),DAY(O$39)),Pointage!$1:$1,0)),MAL_AT_CONGES_RTT!$A:$H,8,FALSE),""))</f>
        <v/>
      </c>
      <c r="P44" s="41" t="str">
        <f>IF(DAY($AP44)&lt;P$39,"",IFERROR(VLOOKUP(INDEX(Pointage!$1:$1048576,MATCH($B$3,Pointage!$A:$A,0),MATCH(DATE($B$1,MONTH($AO44),DAY(P$39)),Pointage!$1:$1,0)),MAL_AT_CONGES_RTT!$A:$H,8,FALSE),""))</f>
        <v/>
      </c>
      <c r="Q44" s="41" t="str">
        <f>IF(DAY($AP44)&lt;Q$39,"",IFERROR(VLOOKUP(INDEX(Pointage!$1:$1048576,MATCH($B$3,Pointage!$A:$A,0),MATCH(DATE($B$1,MONTH($AO44),DAY(Q$39)),Pointage!$1:$1,0)),MAL_AT_CONGES_RTT!$A:$H,8,FALSE),""))</f>
        <v/>
      </c>
      <c r="R44" s="41" t="str">
        <f>IF(DAY($AP44)&lt;R$39,"",IFERROR(VLOOKUP(INDEX(Pointage!$1:$1048576,MATCH($B$3,Pointage!$A:$A,0),MATCH(DATE($B$1,MONTH($AO44),DAY(R$39)),Pointage!$1:$1,0)),MAL_AT_CONGES_RTT!$A:$H,8,FALSE),""))</f>
        <v/>
      </c>
      <c r="S44" s="41" t="str">
        <f>IF(DAY($AP44)&lt;S$39,"",IFERROR(VLOOKUP(INDEX(Pointage!$1:$1048576,MATCH($B$3,Pointage!$A:$A,0),MATCH(DATE($B$1,MONTH($AO44),DAY(S$39)),Pointage!$1:$1,0)),MAL_AT_CONGES_RTT!$A:$H,8,FALSE),""))</f>
        <v/>
      </c>
      <c r="T44" s="41" t="str">
        <f>IF(DAY($AP44)&lt;T$39,"",IFERROR(VLOOKUP(INDEX(Pointage!$1:$1048576,MATCH($B$3,Pointage!$A:$A,0),MATCH(DATE($B$1,MONTH($AO44),DAY(T$39)),Pointage!$1:$1,0)),MAL_AT_CONGES_RTT!$A:$H,8,FALSE),""))</f>
        <v/>
      </c>
      <c r="U44" s="41" t="str">
        <f>IF(DAY($AP44)&lt;U$39,"",IFERROR(VLOOKUP(INDEX(Pointage!$1:$1048576,MATCH($B$3,Pointage!$A:$A,0),MATCH(DATE($B$1,MONTH($AO44),DAY(U$39)),Pointage!$1:$1,0)),MAL_AT_CONGES_RTT!$A:$H,8,FALSE),""))</f>
        <v/>
      </c>
      <c r="V44" s="41" t="str">
        <f>IF(DAY($AP44)&lt;V$39,"",IFERROR(VLOOKUP(INDEX(Pointage!$1:$1048576,MATCH($B$3,Pointage!$A:$A,0),MATCH(DATE($B$1,MONTH($AO44),DAY(V$39)),Pointage!$1:$1,0)),MAL_AT_CONGES_RTT!$A:$H,8,FALSE),""))</f>
        <v/>
      </c>
      <c r="W44" s="41" t="str">
        <f>IF(DAY($AP44)&lt;W$39,"",IFERROR(VLOOKUP(INDEX(Pointage!$1:$1048576,MATCH($B$3,Pointage!$A:$A,0),MATCH(DATE($B$1,MONTH($AO44),DAY(W$39)),Pointage!$1:$1,0)),MAL_AT_CONGES_RTT!$A:$H,8,FALSE),""))</f>
        <v/>
      </c>
      <c r="X44" s="41" t="str">
        <f>IF(DAY($AP44)&lt;X$39,"",IFERROR(VLOOKUP(INDEX(Pointage!$1:$1048576,MATCH($B$3,Pointage!$A:$A,0),MATCH(DATE($B$1,MONTH($AO44),DAY(X$39)),Pointage!$1:$1,0)),MAL_AT_CONGES_RTT!$A:$H,8,FALSE),""))</f>
        <v/>
      </c>
      <c r="Y44" s="41" t="str">
        <f>IF(DAY($AP44)&lt;Y$39,"",IFERROR(VLOOKUP(INDEX(Pointage!$1:$1048576,MATCH($B$3,Pointage!$A:$A,0),MATCH(DATE($B$1,MONTH($AO44),DAY(Y$39)),Pointage!$1:$1,0)),MAL_AT_CONGES_RTT!$A:$H,8,FALSE),""))</f>
        <v/>
      </c>
      <c r="Z44" s="41" t="str">
        <f>IF(DAY($AP44)&lt;Z$39,"",IFERROR(VLOOKUP(INDEX(Pointage!$1:$1048576,MATCH($B$3,Pointage!$A:$A,0),MATCH(DATE($B$1,MONTH($AO44),DAY(Z$39)),Pointage!$1:$1,0)),MAL_AT_CONGES_RTT!$A:$H,8,FALSE),""))</f>
        <v/>
      </c>
      <c r="AA44" s="41" t="str">
        <f>IF(DAY($AP44)&lt;AA$39,"",IFERROR(VLOOKUP(INDEX(Pointage!$1:$1048576,MATCH($B$3,Pointage!$A:$A,0),MATCH(DATE($B$1,MONTH($AO44),DAY(AA$39)),Pointage!$1:$1,0)),MAL_AT_CONGES_RTT!$A:$H,8,FALSE),""))</f>
        <v/>
      </c>
      <c r="AB44" s="41" t="str">
        <f>IF(DAY($AP44)&lt;AB$39,"",IFERROR(VLOOKUP(INDEX(Pointage!$1:$1048576,MATCH($B$3,Pointage!$A:$A,0),MATCH(DATE($B$1,MONTH($AO44),DAY(AB$39)),Pointage!$1:$1,0)),MAL_AT_CONGES_RTT!$A:$H,8,FALSE),""))</f>
        <v/>
      </c>
      <c r="AC44" s="41" t="str">
        <f>IF(DAY($AP44)&lt;AC$39,"",IFERROR(VLOOKUP(INDEX(Pointage!$1:$1048576,MATCH($B$3,Pointage!$A:$A,0),MATCH(DATE($B$1,MONTH($AO44),DAY(AC$39)),Pointage!$1:$1,0)),MAL_AT_CONGES_RTT!$A:$H,8,FALSE),""))</f>
        <v/>
      </c>
      <c r="AD44" s="41" t="str">
        <f>IF(DAY($AP44)&lt;AD$39,"",IFERROR(VLOOKUP(INDEX(Pointage!$1:$1048576,MATCH($B$3,Pointage!$A:$A,0),MATCH(DATE($B$1,MONTH($AO44),DAY(AD$39)),Pointage!$1:$1,0)),MAL_AT_CONGES_RTT!$A:$H,8,FALSE),""))</f>
        <v/>
      </c>
      <c r="AE44" s="41" t="str">
        <f>IF(DAY($AP44)&lt;AE$39,"",IFERROR(VLOOKUP(INDEX(Pointage!$1:$1048576,MATCH($B$3,Pointage!$A:$A,0),MATCH(DATE($B$1,MONTH($AO44),DAY(AE$39)),Pointage!$1:$1,0)),MAL_AT_CONGES_RTT!$A:$H,8,FALSE),""))</f>
        <v/>
      </c>
      <c r="AF44" s="41" t="str">
        <f>IF(DAY($AP44)&lt;AF$39,"",IFERROR(VLOOKUP(INDEX(Pointage!$1:$1048576,MATCH($B$3,Pointage!$A:$A,0),MATCH(DATE($B$1,MONTH($AO44),DAY(AF$39)),Pointage!$1:$1,0)),MAL_AT_CONGES_RTT!$A:$H,8,FALSE),""))</f>
        <v/>
      </c>
      <c r="AG44" s="41" t="str">
        <f>IF(DAY($AP44)&lt;AG$39,"",IFERROR(VLOOKUP(INDEX(Pointage!$1:$1048576,MATCH($B$3,Pointage!$A:$A,0),MATCH(DATE($B$1,MONTH($AO44),DAY(AG$39)),Pointage!$1:$1,0)),MAL_AT_CONGES_RTT!$A:$H,8,FALSE),""))</f>
        <v/>
      </c>
      <c r="AH44" s="207">
        <f t="shared" si="20"/>
        <v>1.25</v>
      </c>
      <c r="AI44" s="208">
        <f t="shared" si="21"/>
        <v>0</v>
      </c>
      <c r="AJ44" s="208">
        <f t="shared" si="22"/>
        <v>0</v>
      </c>
      <c r="AK44" s="208">
        <f t="shared" si="23"/>
        <v>0</v>
      </c>
      <c r="AL44" s="208">
        <f t="shared" si="24"/>
        <v>0</v>
      </c>
      <c r="AM44" s="207">
        <f t="shared" si="25"/>
        <v>2.0833333333333335</v>
      </c>
      <c r="AN44" s="207">
        <f t="shared" si="25"/>
        <v>2.0833333333333335</v>
      </c>
      <c r="AO44" s="209">
        <f>DATE($B$1,5,1)</f>
        <v>43952</v>
      </c>
      <c r="AP44" s="251">
        <f t="shared" si="26"/>
        <v>43982</v>
      </c>
      <c r="AW44" s="210"/>
    </row>
    <row r="45" spans="1:74" ht="20" customHeight="1">
      <c r="A45" s="207">
        <f>IF($B$5="oui",1,SUMPRODUCT(([1]CONTRACTUEL!$A$2:$A$21=$B$3)*([1]CONTRACTUEL!$C$2:$C$21&lt;=AO45)*([1]CONTRACTUEL!$D$2:$D$21&gt;=EOMONTH(AO45,0))*([1]CONTRACTUEL!$E$2:$E$21)))</f>
        <v>1</v>
      </c>
      <c r="B45" s="207">
        <f>IF($B$6="oui",1,SUMPRODUCT(('[1]TA&lt;100%'!$A$2:$A$21=$B$3)*('[1]TA&lt;100%'!$C$2:$C$21&lt;=AO45)*('[1]TA&lt;100%'!$D$2:$D$21&gt;=EOMONTH(AO45,0))*('[1]TA&lt;100%'!$E$2:$E$21)))</f>
        <v>1</v>
      </c>
      <c r="C45" s="41" t="str">
        <f>IF(DAY($AP45)&lt;C$39,"",IFERROR(VLOOKUP(INDEX(Pointage!$1:$1048576,MATCH($B$3,Pointage!$A:$A,0),MATCH(DATE($B$1,MONTH($AO45),DAY(C$39)),Pointage!$1:$1,0)),MAL_AT_CONGES_RTT!$A:$H,8,FALSE),""))</f>
        <v/>
      </c>
      <c r="D45" s="41" t="str">
        <f>IF(DAY($AP45)&lt;D$39,"",IFERROR(VLOOKUP(INDEX(Pointage!$1:$1048576,MATCH($B$3,Pointage!$A:$A,0),MATCH(DATE($B$1,MONTH($AO45),DAY(D$39)),Pointage!$1:$1,0)),MAL_AT_CONGES_RTT!$A:$H,8,FALSE),""))</f>
        <v/>
      </c>
      <c r="E45" s="41" t="str">
        <f>IF(DAY($AP45)&lt;E$39,"",IFERROR(VLOOKUP(INDEX(Pointage!$1:$1048576,MATCH($B$3,Pointage!$A:$A,0),MATCH(DATE($B$1,MONTH($AO45),DAY(E$39)),Pointage!$1:$1,0)),MAL_AT_CONGES_RTT!$A:$H,8,FALSE),""))</f>
        <v/>
      </c>
      <c r="F45" s="41" t="str">
        <f>IF(DAY($AP45)&lt;F$39,"",IFERROR(VLOOKUP(INDEX(Pointage!$1:$1048576,MATCH($B$3,Pointage!$A:$A,0),MATCH(DATE($B$1,MONTH($AO45),DAY(F$39)),Pointage!$1:$1,0)),MAL_AT_CONGES_RTT!$A:$H,8,FALSE),""))</f>
        <v/>
      </c>
      <c r="G45" s="41" t="str">
        <f>IF(DAY($AP45)&lt;G$39,"",IFERROR(VLOOKUP(INDEX(Pointage!$1:$1048576,MATCH($B$3,Pointage!$A:$A,0),MATCH(DATE($B$1,MONTH($AO45),DAY(G$39)),Pointage!$1:$1,0)),MAL_AT_CONGES_RTT!$A:$H,8,FALSE),""))</f>
        <v/>
      </c>
      <c r="H45" s="41" t="str">
        <f>IF(DAY($AP45)&lt;H$39,"",IFERROR(VLOOKUP(INDEX(Pointage!$1:$1048576,MATCH($B$3,Pointage!$A:$A,0),MATCH(DATE($B$1,MONTH($AO45),DAY(H$39)),Pointage!$1:$1,0)),MAL_AT_CONGES_RTT!$A:$H,8,FALSE),""))</f>
        <v/>
      </c>
      <c r="I45" s="41" t="str">
        <f>IF(DAY($AP45)&lt;I$39,"",IFERROR(VLOOKUP(INDEX(Pointage!$1:$1048576,MATCH($B$3,Pointage!$A:$A,0),MATCH(DATE($B$1,MONTH($AO45),DAY(I$39)),Pointage!$1:$1,0)),MAL_AT_CONGES_RTT!$A:$H,8,FALSE),""))</f>
        <v/>
      </c>
      <c r="J45" s="41" t="str">
        <f>IF(DAY($AP45)&lt;J$39,"",IFERROR(VLOOKUP(INDEX(Pointage!$1:$1048576,MATCH($B$3,Pointage!$A:$A,0),MATCH(DATE($B$1,MONTH($AO45),DAY(J$39)),Pointage!$1:$1,0)),MAL_AT_CONGES_RTT!$A:$H,8,FALSE),""))</f>
        <v/>
      </c>
      <c r="K45" s="41" t="str">
        <f>IF(DAY($AP45)&lt;K$39,"",IFERROR(VLOOKUP(INDEX(Pointage!$1:$1048576,MATCH($B$3,Pointage!$A:$A,0),MATCH(DATE($B$1,MONTH($AO45),DAY(K$39)),Pointage!$1:$1,0)),MAL_AT_CONGES_RTT!$A:$H,8,FALSE),""))</f>
        <v/>
      </c>
      <c r="L45" s="41" t="str">
        <f>IF(DAY($AP45)&lt;L$39,"",IFERROR(VLOOKUP(INDEX(Pointage!$1:$1048576,MATCH($B$3,Pointage!$A:$A,0),MATCH(DATE($B$1,MONTH($AO45),DAY(L$39)),Pointage!$1:$1,0)),MAL_AT_CONGES_RTT!$A:$H,8,FALSE),""))</f>
        <v/>
      </c>
      <c r="M45" s="41" t="str">
        <f>IF(DAY($AP45)&lt;M$39,"",IFERROR(VLOOKUP(INDEX(Pointage!$1:$1048576,MATCH($B$3,Pointage!$A:$A,0),MATCH(DATE($B$1,MONTH($AO45),DAY(M$39)),Pointage!$1:$1,0)),MAL_AT_CONGES_RTT!$A:$H,8,FALSE),""))</f>
        <v/>
      </c>
      <c r="N45" s="41" t="str">
        <f>IF(DAY($AP45)&lt;N$39,"",IFERROR(VLOOKUP(INDEX(Pointage!$1:$1048576,MATCH($B$3,Pointage!$A:$A,0),MATCH(DATE($B$1,MONTH($AO45),DAY(N$39)),Pointage!$1:$1,0)),MAL_AT_CONGES_RTT!$A:$H,8,FALSE),""))</f>
        <v/>
      </c>
      <c r="O45" s="41" t="str">
        <f>IF(DAY($AP45)&lt;O$39,"",IFERROR(VLOOKUP(INDEX(Pointage!$1:$1048576,MATCH($B$3,Pointage!$A:$A,0),MATCH(DATE($B$1,MONTH($AO45),DAY(O$39)),Pointage!$1:$1,0)),MAL_AT_CONGES_RTT!$A:$H,8,FALSE),""))</f>
        <v/>
      </c>
      <c r="P45" s="41" t="str">
        <f>IF(DAY($AP45)&lt;P$39,"",IFERROR(VLOOKUP(INDEX(Pointage!$1:$1048576,MATCH($B$3,Pointage!$A:$A,0),MATCH(DATE($B$1,MONTH($AO45),DAY(P$39)),Pointage!$1:$1,0)),MAL_AT_CONGES_RTT!$A:$H,8,FALSE),""))</f>
        <v/>
      </c>
      <c r="Q45" s="41" t="str">
        <f>IF(DAY($AP45)&lt;Q$39,"",IFERROR(VLOOKUP(INDEX(Pointage!$1:$1048576,MATCH($B$3,Pointage!$A:$A,0),MATCH(DATE($B$1,MONTH($AO45),DAY(Q$39)),Pointage!$1:$1,0)),MAL_AT_CONGES_RTT!$A:$H,8,FALSE),""))</f>
        <v/>
      </c>
      <c r="R45" s="41" t="str">
        <f>IF(DAY($AP45)&lt;R$39,"",IFERROR(VLOOKUP(INDEX(Pointage!$1:$1048576,MATCH($B$3,Pointage!$A:$A,0),MATCH(DATE($B$1,MONTH($AO45),DAY(R$39)),Pointage!$1:$1,0)),MAL_AT_CONGES_RTT!$A:$H,8,FALSE),""))</f>
        <v/>
      </c>
      <c r="S45" s="41" t="str">
        <f>IF(DAY($AP45)&lt;S$39,"",IFERROR(VLOOKUP(INDEX(Pointage!$1:$1048576,MATCH($B$3,Pointage!$A:$A,0),MATCH(DATE($B$1,MONTH($AO45),DAY(S$39)),Pointage!$1:$1,0)),MAL_AT_CONGES_RTT!$A:$H,8,FALSE),""))</f>
        <v/>
      </c>
      <c r="T45" s="41" t="str">
        <f>IF(DAY($AP45)&lt;T$39,"",IFERROR(VLOOKUP(INDEX(Pointage!$1:$1048576,MATCH($B$3,Pointage!$A:$A,0),MATCH(DATE($B$1,MONTH($AO45),DAY(T$39)),Pointage!$1:$1,0)),MAL_AT_CONGES_RTT!$A:$H,8,FALSE),""))</f>
        <v/>
      </c>
      <c r="U45" s="41" t="str">
        <f>IF(DAY($AP45)&lt;U$39,"",IFERROR(VLOOKUP(INDEX(Pointage!$1:$1048576,MATCH($B$3,Pointage!$A:$A,0),MATCH(DATE($B$1,MONTH($AO45),DAY(U$39)),Pointage!$1:$1,0)),MAL_AT_CONGES_RTT!$A:$H,8,FALSE),""))</f>
        <v/>
      </c>
      <c r="V45" s="41" t="str">
        <f>IF(DAY($AP45)&lt;V$39,"",IFERROR(VLOOKUP(INDEX(Pointage!$1:$1048576,MATCH($B$3,Pointage!$A:$A,0),MATCH(DATE($B$1,MONTH($AO45),DAY(V$39)),Pointage!$1:$1,0)),MAL_AT_CONGES_RTT!$A:$H,8,FALSE),""))</f>
        <v/>
      </c>
      <c r="W45" s="41" t="str">
        <f>IF(DAY($AP45)&lt;W$39,"",IFERROR(VLOOKUP(INDEX(Pointage!$1:$1048576,MATCH($B$3,Pointage!$A:$A,0),MATCH(DATE($B$1,MONTH($AO45),DAY(W$39)),Pointage!$1:$1,0)),MAL_AT_CONGES_RTT!$A:$H,8,FALSE),""))</f>
        <v/>
      </c>
      <c r="X45" s="41" t="str">
        <f>IF(DAY($AP45)&lt;X$39,"",IFERROR(VLOOKUP(INDEX(Pointage!$1:$1048576,MATCH($B$3,Pointage!$A:$A,0),MATCH(DATE($B$1,MONTH($AO45),DAY(X$39)),Pointage!$1:$1,0)),MAL_AT_CONGES_RTT!$A:$H,8,FALSE),""))</f>
        <v/>
      </c>
      <c r="Y45" s="41" t="str">
        <f>IF(DAY($AP45)&lt;Y$39,"",IFERROR(VLOOKUP(INDEX(Pointage!$1:$1048576,MATCH($B$3,Pointage!$A:$A,0),MATCH(DATE($B$1,MONTH($AO45),DAY(Y$39)),Pointage!$1:$1,0)),MAL_AT_CONGES_RTT!$A:$H,8,FALSE),""))</f>
        <v/>
      </c>
      <c r="Z45" s="41" t="str">
        <f>IF(DAY($AP45)&lt;Z$39,"",IFERROR(VLOOKUP(INDEX(Pointage!$1:$1048576,MATCH($B$3,Pointage!$A:$A,0),MATCH(DATE($B$1,MONTH($AO45),DAY(Z$39)),Pointage!$1:$1,0)),MAL_AT_CONGES_RTT!$A:$H,8,FALSE),""))</f>
        <v/>
      </c>
      <c r="AA45" s="41" t="str">
        <f>IF(DAY($AP45)&lt;AA$39,"",IFERROR(VLOOKUP(INDEX(Pointage!$1:$1048576,MATCH($B$3,Pointage!$A:$A,0),MATCH(DATE($B$1,MONTH($AO45),DAY(AA$39)),Pointage!$1:$1,0)),MAL_AT_CONGES_RTT!$A:$H,8,FALSE),""))</f>
        <v/>
      </c>
      <c r="AB45" s="41" t="str">
        <f>IF(DAY($AP45)&lt;AB$39,"",IFERROR(VLOOKUP(INDEX(Pointage!$1:$1048576,MATCH($B$3,Pointage!$A:$A,0),MATCH(DATE($B$1,MONTH($AO45),DAY(AB$39)),Pointage!$1:$1,0)),MAL_AT_CONGES_RTT!$A:$H,8,FALSE),""))</f>
        <v/>
      </c>
      <c r="AC45" s="41" t="str">
        <f>IF(DAY($AP45)&lt;AC$39,"",IFERROR(VLOOKUP(INDEX(Pointage!$1:$1048576,MATCH($B$3,Pointage!$A:$A,0),MATCH(DATE($B$1,MONTH($AO45),DAY(AC$39)),Pointage!$1:$1,0)),MAL_AT_CONGES_RTT!$A:$H,8,FALSE),""))</f>
        <v/>
      </c>
      <c r="AD45" s="41" t="str">
        <f>IF(DAY($AP45)&lt;AD$39,"",IFERROR(VLOOKUP(INDEX(Pointage!$1:$1048576,MATCH($B$3,Pointage!$A:$A,0),MATCH(DATE($B$1,MONTH($AO45),DAY(AD$39)),Pointage!$1:$1,0)),MAL_AT_CONGES_RTT!$A:$H,8,FALSE),""))</f>
        <v/>
      </c>
      <c r="AE45" s="41" t="str">
        <f>IF(DAY($AP45)&lt;AE$39,"",IFERROR(VLOOKUP(INDEX(Pointage!$1:$1048576,MATCH($B$3,Pointage!$A:$A,0),MATCH(DATE($B$1,MONTH($AO45),DAY(AE$39)),Pointage!$1:$1,0)),MAL_AT_CONGES_RTT!$A:$H,8,FALSE),""))</f>
        <v/>
      </c>
      <c r="AF45" s="41" t="str">
        <f>IF(DAY($AP45)&lt;AF$39,"",IFERROR(VLOOKUP(INDEX(Pointage!$1:$1048576,MATCH($B$3,Pointage!$A:$A,0),MATCH(DATE($B$1,MONTH($AO45),DAY(AF$39)),Pointage!$1:$1,0)),MAL_AT_CONGES_RTT!$A:$H,8,FALSE),""))</f>
        <v/>
      </c>
      <c r="AG45" s="41" t="str">
        <f>IF(DAY($AP45)&lt;AG$39,"",IFERROR(VLOOKUP(INDEX(Pointage!$1:$1048576,MATCH($B$3,Pointage!$A:$A,0),MATCH(DATE($B$1,MONTH($AO45),DAY(AG$39)),Pointage!$1:$1,0)),MAL_AT_CONGES_RTT!$A:$H,8,FALSE),""))</f>
        <v/>
      </c>
      <c r="AH45" s="207">
        <f t="shared" si="20"/>
        <v>1.25</v>
      </c>
      <c r="AI45" s="208">
        <f t="shared" si="21"/>
        <v>0</v>
      </c>
      <c r="AJ45" s="208">
        <f t="shared" si="22"/>
        <v>0</v>
      </c>
      <c r="AK45" s="208">
        <f t="shared" si="23"/>
        <v>0</v>
      </c>
      <c r="AL45" s="208">
        <f t="shared" si="24"/>
        <v>0</v>
      </c>
      <c r="AM45" s="207">
        <f t="shared" si="25"/>
        <v>2.0833333333333335</v>
      </c>
      <c r="AN45" s="207">
        <f t="shared" si="25"/>
        <v>2.0833333333333335</v>
      </c>
      <c r="AO45" s="209">
        <f>DATE($B$1,6,1)</f>
        <v>43983</v>
      </c>
      <c r="AP45" s="251">
        <f t="shared" si="26"/>
        <v>44012</v>
      </c>
    </row>
    <row r="46" spans="1:74" ht="20" customHeight="1">
      <c r="A46" s="207">
        <f>IF($B$5="oui",1,SUMPRODUCT(([1]CONTRACTUEL!$A$2:$A$21=$B$3)*([1]CONTRACTUEL!$C$2:$C$21&lt;=AO46)*([1]CONTRACTUEL!$D$2:$D$21&gt;=EOMONTH(AO46,0))*([1]CONTRACTUEL!$E$2:$E$21)))</f>
        <v>1</v>
      </c>
      <c r="B46" s="207">
        <f>IF($B$6="oui",1,SUMPRODUCT(('[1]TA&lt;100%'!$A$2:$A$21=$B$3)*('[1]TA&lt;100%'!$C$2:$C$21&lt;=AO46)*('[1]TA&lt;100%'!$D$2:$D$21&gt;=EOMONTH(AO46,0))*('[1]TA&lt;100%'!$E$2:$E$21)))</f>
        <v>1</v>
      </c>
      <c r="C46" s="41" t="str">
        <f>IF(DAY($AP46)&lt;C$39,"",IFERROR(VLOOKUP(INDEX(Pointage!$1:$1048576,MATCH($B$3,Pointage!$A:$A,0),MATCH(DATE($B$1,MONTH($AO46),DAY(C$39)),Pointage!$1:$1,0)),MAL_AT_CONGES_RTT!$A:$H,8,FALSE),""))</f>
        <v/>
      </c>
      <c r="D46" s="41" t="str">
        <f>IF(DAY($AP46)&lt;D$39,"",IFERROR(VLOOKUP(INDEX(Pointage!$1:$1048576,MATCH($B$3,Pointage!$A:$A,0),MATCH(DATE($B$1,MONTH($AO46),DAY(D$39)),Pointage!$1:$1,0)),MAL_AT_CONGES_RTT!$A:$H,8,FALSE),""))</f>
        <v/>
      </c>
      <c r="E46" s="41" t="str">
        <f>IF(DAY($AP46)&lt;E$39,"",IFERROR(VLOOKUP(INDEX(Pointage!$1:$1048576,MATCH($B$3,Pointage!$A:$A,0),MATCH(DATE($B$1,MONTH($AO46),DAY(E$39)),Pointage!$1:$1,0)),MAL_AT_CONGES_RTT!$A:$H,8,FALSE),""))</f>
        <v/>
      </c>
      <c r="F46" s="41" t="str">
        <f>IF(DAY($AP46)&lt;F$39,"",IFERROR(VLOOKUP(INDEX(Pointage!$1:$1048576,MATCH($B$3,Pointage!$A:$A,0),MATCH(DATE($B$1,MONTH($AO46),DAY(F$39)),Pointage!$1:$1,0)),MAL_AT_CONGES_RTT!$A:$H,8,FALSE),""))</f>
        <v/>
      </c>
      <c r="G46" s="41" t="str">
        <f>IF(DAY($AP46)&lt;G$39,"",IFERROR(VLOOKUP(INDEX(Pointage!$1:$1048576,MATCH($B$3,Pointage!$A:$A,0),MATCH(DATE($B$1,MONTH($AO46),DAY(G$39)),Pointage!$1:$1,0)),MAL_AT_CONGES_RTT!$A:$H,8,FALSE),""))</f>
        <v/>
      </c>
      <c r="H46" s="41" t="str">
        <f>IF(DAY($AP46)&lt;H$39,"",IFERROR(VLOOKUP(INDEX(Pointage!$1:$1048576,MATCH($B$3,Pointage!$A:$A,0),MATCH(DATE($B$1,MONTH($AO46),DAY(H$39)),Pointage!$1:$1,0)),MAL_AT_CONGES_RTT!$A:$H,8,FALSE),""))</f>
        <v/>
      </c>
      <c r="I46" s="41" t="str">
        <f>IF(DAY($AP46)&lt;I$39,"",IFERROR(VLOOKUP(INDEX(Pointage!$1:$1048576,MATCH($B$3,Pointage!$A:$A,0),MATCH(DATE($B$1,MONTH($AO46),DAY(I$39)),Pointage!$1:$1,0)),MAL_AT_CONGES_RTT!$A:$H,8,FALSE),""))</f>
        <v/>
      </c>
      <c r="J46" s="41" t="str">
        <f>IF(DAY($AP46)&lt;J$39,"",IFERROR(VLOOKUP(INDEX(Pointage!$1:$1048576,MATCH($B$3,Pointage!$A:$A,0),MATCH(DATE($B$1,MONTH($AO46),DAY(J$39)),Pointage!$1:$1,0)),MAL_AT_CONGES_RTT!$A:$H,8,FALSE),""))</f>
        <v/>
      </c>
      <c r="K46" s="41" t="str">
        <f>IF(DAY($AP46)&lt;K$39,"",IFERROR(VLOOKUP(INDEX(Pointage!$1:$1048576,MATCH($B$3,Pointage!$A:$A,0),MATCH(DATE($B$1,MONTH($AO46),DAY(K$39)),Pointage!$1:$1,0)),MAL_AT_CONGES_RTT!$A:$H,8,FALSE),""))</f>
        <v/>
      </c>
      <c r="L46" s="41" t="str">
        <f>IF(DAY($AP46)&lt;L$39,"",IFERROR(VLOOKUP(INDEX(Pointage!$1:$1048576,MATCH($B$3,Pointage!$A:$A,0),MATCH(DATE($B$1,MONTH($AO46),DAY(L$39)),Pointage!$1:$1,0)),MAL_AT_CONGES_RTT!$A:$H,8,FALSE),""))</f>
        <v/>
      </c>
      <c r="M46" s="41" t="str">
        <f>IF(DAY($AP46)&lt;M$39,"",IFERROR(VLOOKUP(INDEX(Pointage!$1:$1048576,MATCH($B$3,Pointage!$A:$A,0),MATCH(DATE($B$1,MONTH($AO46),DAY(M$39)),Pointage!$1:$1,0)),MAL_AT_CONGES_RTT!$A:$H,8,FALSE),""))</f>
        <v/>
      </c>
      <c r="N46" s="41" t="str">
        <f>IF(DAY($AP46)&lt;N$39,"",IFERROR(VLOOKUP(INDEX(Pointage!$1:$1048576,MATCH($B$3,Pointage!$A:$A,0),MATCH(DATE($B$1,MONTH($AO46),DAY(N$39)),Pointage!$1:$1,0)),MAL_AT_CONGES_RTT!$A:$H,8,FALSE),""))</f>
        <v/>
      </c>
      <c r="O46" s="41" t="str">
        <f>IF(DAY($AP46)&lt;O$39,"",IFERROR(VLOOKUP(INDEX(Pointage!$1:$1048576,MATCH($B$3,Pointage!$A:$A,0),MATCH(DATE($B$1,MONTH($AO46),DAY(O$39)),Pointage!$1:$1,0)),MAL_AT_CONGES_RTT!$A:$H,8,FALSE),""))</f>
        <v/>
      </c>
      <c r="P46" s="41" t="str">
        <f>IF(DAY($AP46)&lt;P$39,"",IFERROR(VLOOKUP(INDEX(Pointage!$1:$1048576,MATCH($B$3,Pointage!$A:$A,0),MATCH(DATE($B$1,MONTH($AO46),DAY(P$39)),Pointage!$1:$1,0)),MAL_AT_CONGES_RTT!$A:$H,8,FALSE),""))</f>
        <v/>
      </c>
      <c r="Q46" s="41" t="str">
        <f>IF(DAY($AP46)&lt;Q$39,"",IFERROR(VLOOKUP(INDEX(Pointage!$1:$1048576,MATCH($B$3,Pointage!$A:$A,0),MATCH(DATE($B$1,MONTH($AO46),DAY(Q$39)),Pointage!$1:$1,0)),MAL_AT_CONGES_RTT!$A:$H,8,FALSE),""))</f>
        <v/>
      </c>
      <c r="R46" s="41" t="str">
        <f>IF(DAY($AP46)&lt;R$39,"",IFERROR(VLOOKUP(INDEX(Pointage!$1:$1048576,MATCH($B$3,Pointage!$A:$A,0),MATCH(DATE($B$1,MONTH($AO46),DAY(R$39)),Pointage!$1:$1,0)),MAL_AT_CONGES_RTT!$A:$H,8,FALSE),""))</f>
        <v/>
      </c>
      <c r="S46" s="41" t="str">
        <f>IF(DAY($AP46)&lt;S$39,"",IFERROR(VLOOKUP(INDEX(Pointage!$1:$1048576,MATCH($B$3,Pointage!$A:$A,0),MATCH(DATE($B$1,MONTH($AO46),DAY(S$39)),Pointage!$1:$1,0)),MAL_AT_CONGES_RTT!$A:$H,8,FALSE),""))</f>
        <v/>
      </c>
      <c r="T46" s="41" t="str">
        <f>IF(DAY($AP46)&lt;T$39,"",IFERROR(VLOOKUP(INDEX(Pointage!$1:$1048576,MATCH($B$3,Pointage!$A:$A,0),MATCH(DATE($B$1,MONTH($AO46),DAY(T$39)),Pointage!$1:$1,0)),MAL_AT_CONGES_RTT!$A:$H,8,FALSE),""))</f>
        <v/>
      </c>
      <c r="U46" s="41" t="str">
        <f>IF(DAY($AP46)&lt;U$39,"",IFERROR(VLOOKUP(INDEX(Pointage!$1:$1048576,MATCH($B$3,Pointage!$A:$A,0),MATCH(DATE($B$1,MONTH($AO46),DAY(U$39)),Pointage!$1:$1,0)),MAL_AT_CONGES_RTT!$A:$H,8,FALSE),""))</f>
        <v/>
      </c>
      <c r="V46" s="41" t="str">
        <f>IF(DAY($AP46)&lt;V$39,"",IFERROR(VLOOKUP(INDEX(Pointage!$1:$1048576,MATCH($B$3,Pointage!$A:$A,0),MATCH(DATE($B$1,MONTH($AO46),DAY(V$39)),Pointage!$1:$1,0)),MAL_AT_CONGES_RTT!$A:$H,8,FALSE),""))</f>
        <v/>
      </c>
      <c r="W46" s="41" t="str">
        <f>IF(DAY($AP46)&lt;W$39,"",IFERROR(VLOOKUP(INDEX(Pointage!$1:$1048576,MATCH($B$3,Pointage!$A:$A,0),MATCH(DATE($B$1,MONTH($AO46),DAY(W$39)),Pointage!$1:$1,0)),MAL_AT_CONGES_RTT!$A:$H,8,FALSE),""))</f>
        <v/>
      </c>
      <c r="X46" s="41" t="str">
        <f>IF(DAY($AP46)&lt;X$39,"",IFERROR(VLOOKUP(INDEX(Pointage!$1:$1048576,MATCH($B$3,Pointage!$A:$A,0),MATCH(DATE($B$1,MONTH($AO46),DAY(X$39)),Pointage!$1:$1,0)),MAL_AT_CONGES_RTT!$A:$H,8,FALSE),""))</f>
        <v/>
      </c>
      <c r="Y46" s="41" t="str">
        <f>IF(DAY($AP46)&lt;Y$39,"",IFERROR(VLOOKUP(INDEX(Pointage!$1:$1048576,MATCH($B$3,Pointage!$A:$A,0),MATCH(DATE($B$1,MONTH($AO46),DAY(Y$39)),Pointage!$1:$1,0)),MAL_AT_CONGES_RTT!$A:$H,8,FALSE),""))</f>
        <v/>
      </c>
      <c r="Z46" s="41" t="str">
        <f>IF(DAY($AP46)&lt;Z$39,"",IFERROR(VLOOKUP(INDEX(Pointage!$1:$1048576,MATCH($B$3,Pointage!$A:$A,0),MATCH(DATE($B$1,MONTH($AO46),DAY(Z$39)),Pointage!$1:$1,0)),MAL_AT_CONGES_RTT!$A:$H,8,FALSE),""))</f>
        <v/>
      </c>
      <c r="AA46" s="41" t="str">
        <f>IF(DAY($AP46)&lt;AA$39,"",IFERROR(VLOOKUP(INDEX(Pointage!$1:$1048576,MATCH($B$3,Pointage!$A:$A,0),MATCH(DATE($B$1,MONTH($AO46),DAY(AA$39)),Pointage!$1:$1,0)),MAL_AT_CONGES_RTT!$A:$H,8,FALSE),""))</f>
        <v/>
      </c>
      <c r="AB46" s="41" t="str">
        <f>IF(DAY($AP46)&lt;AB$39,"",IFERROR(VLOOKUP(INDEX(Pointage!$1:$1048576,MATCH($B$3,Pointage!$A:$A,0),MATCH(DATE($B$1,MONTH($AO46),DAY(AB$39)),Pointage!$1:$1,0)),MAL_AT_CONGES_RTT!$A:$H,8,FALSE),""))</f>
        <v/>
      </c>
      <c r="AC46" s="41" t="str">
        <f>IF(DAY($AP46)&lt;AC$39,"",IFERROR(VLOOKUP(INDEX(Pointage!$1:$1048576,MATCH($B$3,Pointage!$A:$A,0),MATCH(DATE($B$1,MONTH($AO46),DAY(AC$39)),Pointage!$1:$1,0)),MAL_AT_CONGES_RTT!$A:$H,8,FALSE),""))</f>
        <v/>
      </c>
      <c r="AD46" s="41" t="str">
        <f>IF(DAY($AP46)&lt;AD$39,"",IFERROR(VLOOKUP(INDEX(Pointage!$1:$1048576,MATCH($B$3,Pointage!$A:$A,0),MATCH(DATE($B$1,MONTH($AO46),DAY(AD$39)),Pointage!$1:$1,0)),MAL_AT_CONGES_RTT!$A:$H,8,FALSE),""))</f>
        <v/>
      </c>
      <c r="AE46" s="41" t="str">
        <f>IF(DAY($AP46)&lt;AE$39,"",IFERROR(VLOOKUP(INDEX(Pointage!$1:$1048576,MATCH($B$3,Pointage!$A:$A,0),MATCH(DATE($B$1,MONTH($AO46),DAY(AE$39)),Pointage!$1:$1,0)),MAL_AT_CONGES_RTT!$A:$H,8,FALSE),""))</f>
        <v/>
      </c>
      <c r="AF46" s="41" t="str">
        <f>IF(DAY($AP46)&lt;AF$39,"",IFERROR(VLOOKUP(INDEX(Pointage!$1:$1048576,MATCH($B$3,Pointage!$A:$A,0),MATCH(DATE($B$1,MONTH($AO46),DAY(AF$39)),Pointage!$1:$1,0)),MAL_AT_CONGES_RTT!$A:$H,8,FALSE),""))</f>
        <v/>
      </c>
      <c r="AG46" s="41" t="str">
        <f>IF(DAY($AP46)&lt;AG$39,"",IFERROR(VLOOKUP(INDEX(Pointage!$1:$1048576,MATCH($B$3,Pointage!$A:$A,0),MATCH(DATE($B$1,MONTH($AO46),DAY(AG$39)),Pointage!$1:$1,0)),MAL_AT_CONGES_RTT!$A:$H,8,FALSE),""))</f>
        <v/>
      </c>
      <c r="AH46" s="207">
        <f t="shared" si="20"/>
        <v>1.25</v>
      </c>
      <c r="AI46" s="208">
        <f t="shared" si="21"/>
        <v>0</v>
      </c>
      <c r="AJ46" s="208">
        <f t="shared" si="22"/>
        <v>0</v>
      </c>
      <c r="AK46" s="208">
        <f t="shared" si="23"/>
        <v>0</v>
      </c>
      <c r="AL46" s="208">
        <f t="shared" si="24"/>
        <v>0</v>
      </c>
      <c r="AM46" s="207">
        <f t="shared" si="25"/>
        <v>2.0833333333333335</v>
      </c>
      <c r="AN46" s="207">
        <f t="shared" si="25"/>
        <v>2.0833333333333335</v>
      </c>
      <c r="AO46" s="209">
        <f>DATE($B$1,7,1)</f>
        <v>44013</v>
      </c>
      <c r="AP46" s="251">
        <f t="shared" si="26"/>
        <v>44043</v>
      </c>
      <c r="AU46" s="442" t="s">
        <v>194</v>
      </c>
      <c r="AV46" s="442"/>
      <c r="AW46" s="442"/>
    </row>
    <row r="47" spans="1:74" ht="20" customHeight="1">
      <c r="A47" s="207">
        <f>IF($B$5="oui",1,SUMPRODUCT(([1]CONTRACTUEL!$A$2:$A$21=$B$3)*([1]CONTRACTUEL!$C$2:$C$21&lt;=AO47)*([1]CONTRACTUEL!$D$2:$D$21&gt;=EOMONTH(AO47,0))*([1]CONTRACTUEL!$E$2:$E$21)))</f>
        <v>1</v>
      </c>
      <c r="B47" s="207">
        <f>IF($B$6="oui",1,SUMPRODUCT(('[1]TA&lt;100%'!$A$2:$A$21=$B$3)*('[1]TA&lt;100%'!$C$2:$C$21&lt;=AO47)*('[1]TA&lt;100%'!$D$2:$D$21&gt;=EOMONTH(AO47,0))*('[1]TA&lt;100%'!$E$2:$E$21)))</f>
        <v>1</v>
      </c>
      <c r="C47" s="41" t="str">
        <f>IF(DAY($AP47)&lt;C$39,"",IFERROR(VLOOKUP(INDEX(Pointage!$1:$1048576,MATCH($B$3,Pointage!$A:$A,0),MATCH(DATE($B$1,MONTH($AO47),DAY(C$39)),Pointage!$1:$1,0)),MAL_AT_CONGES_RTT!$A:$H,8,FALSE),""))</f>
        <v/>
      </c>
      <c r="D47" s="41" t="str">
        <f>IF(DAY($AP47)&lt;D$39,"",IFERROR(VLOOKUP(INDEX(Pointage!$1:$1048576,MATCH($B$3,Pointage!$A:$A,0),MATCH(DATE($B$1,MONTH($AO47),DAY(D$39)),Pointage!$1:$1,0)),MAL_AT_CONGES_RTT!$A:$H,8,FALSE),""))</f>
        <v/>
      </c>
      <c r="E47" s="41" t="str">
        <f>IF(DAY($AP47)&lt;E$39,"",IFERROR(VLOOKUP(INDEX(Pointage!$1:$1048576,MATCH($B$3,Pointage!$A:$A,0),MATCH(DATE($B$1,MONTH($AO47),DAY(E$39)),Pointage!$1:$1,0)),MAL_AT_CONGES_RTT!$A:$H,8,FALSE),""))</f>
        <v/>
      </c>
      <c r="F47" s="41" t="str">
        <f>IF(DAY($AP47)&lt;F$39,"",IFERROR(VLOOKUP(INDEX(Pointage!$1:$1048576,MATCH($B$3,Pointage!$A:$A,0),MATCH(DATE($B$1,MONTH($AO47),DAY(F$39)),Pointage!$1:$1,0)),MAL_AT_CONGES_RTT!$A:$H,8,FALSE),""))</f>
        <v/>
      </c>
      <c r="G47" s="41" t="str">
        <f>IF(DAY($AP47)&lt;G$39,"",IFERROR(VLOOKUP(INDEX(Pointage!$1:$1048576,MATCH($B$3,Pointage!$A:$A,0),MATCH(DATE($B$1,MONTH($AO47),DAY(G$39)),Pointage!$1:$1,0)),MAL_AT_CONGES_RTT!$A:$H,8,FALSE),""))</f>
        <v/>
      </c>
      <c r="H47" s="41" t="str">
        <f>IF(DAY($AP47)&lt;H$39,"",IFERROR(VLOOKUP(INDEX(Pointage!$1:$1048576,MATCH($B$3,Pointage!$A:$A,0),MATCH(DATE($B$1,MONTH($AO47),DAY(H$39)),Pointage!$1:$1,0)),MAL_AT_CONGES_RTT!$A:$H,8,FALSE),""))</f>
        <v/>
      </c>
      <c r="I47" s="41" t="str">
        <f>IF(DAY($AP47)&lt;I$39,"",IFERROR(VLOOKUP(INDEX(Pointage!$1:$1048576,MATCH($B$3,Pointage!$A:$A,0),MATCH(DATE($B$1,MONTH($AO47),DAY(I$39)),Pointage!$1:$1,0)),MAL_AT_CONGES_RTT!$A:$H,8,FALSE),""))</f>
        <v/>
      </c>
      <c r="J47" s="41" t="str">
        <f>IF(DAY($AP47)&lt;J$39,"",IFERROR(VLOOKUP(INDEX(Pointage!$1:$1048576,MATCH($B$3,Pointage!$A:$A,0),MATCH(DATE($B$1,MONTH($AO47),DAY(J$39)),Pointage!$1:$1,0)),MAL_AT_CONGES_RTT!$A:$H,8,FALSE),""))</f>
        <v/>
      </c>
      <c r="K47" s="41" t="str">
        <f>IF(DAY($AP47)&lt;K$39,"",IFERROR(VLOOKUP(INDEX(Pointage!$1:$1048576,MATCH($B$3,Pointage!$A:$A,0),MATCH(DATE($B$1,MONTH($AO47),DAY(K$39)),Pointage!$1:$1,0)),MAL_AT_CONGES_RTT!$A:$H,8,FALSE),""))</f>
        <v/>
      </c>
      <c r="L47" s="41" t="str">
        <f>IF(DAY($AP47)&lt;L$39,"",IFERROR(VLOOKUP(INDEX(Pointage!$1:$1048576,MATCH($B$3,Pointage!$A:$A,0),MATCH(DATE($B$1,MONTH($AO47),DAY(L$39)),Pointage!$1:$1,0)),MAL_AT_CONGES_RTT!$A:$H,8,FALSE),""))</f>
        <v/>
      </c>
      <c r="M47" s="41" t="str">
        <f>IF(DAY($AP47)&lt;M$39,"",IFERROR(VLOOKUP(INDEX(Pointage!$1:$1048576,MATCH($B$3,Pointage!$A:$A,0),MATCH(DATE($B$1,MONTH($AO47),DAY(M$39)),Pointage!$1:$1,0)),MAL_AT_CONGES_RTT!$A:$H,8,FALSE),""))</f>
        <v/>
      </c>
      <c r="N47" s="41" t="str">
        <f>IF(DAY($AP47)&lt;N$39,"",IFERROR(VLOOKUP(INDEX(Pointage!$1:$1048576,MATCH($B$3,Pointage!$A:$A,0),MATCH(DATE($B$1,MONTH($AO47),DAY(N$39)),Pointage!$1:$1,0)),MAL_AT_CONGES_RTT!$A:$H,8,FALSE),""))</f>
        <v/>
      </c>
      <c r="O47" s="41" t="str">
        <f>IF(DAY($AP47)&lt;O$39,"",IFERROR(VLOOKUP(INDEX(Pointage!$1:$1048576,MATCH($B$3,Pointage!$A:$A,0),MATCH(DATE($B$1,MONTH($AO47),DAY(O$39)),Pointage!$1:$1,0)),MAL_AT_CONGES_RTT!$A:$H,8,FALSE),""))</f>
        <v/>
      </c>
      <c r="P47" s="41" t="str">
        <f>IF(DAY($AP47)&lt;P$39,"",IFERROR(VLOOKUP(INDEX(Pointage!$1:$1048576,MATCH($B$3,Pointage!$A:$A,0),MATCH(DATE($B$1,MONTH($AO47),DAY(P$39)),Pointage!$1:$1,0)),MAL_AT_CONGES_RTT!$A:$H,8,FALSE),""))</f>
        <v/>
      </c>
      <c r="Q47" s="41" t="str">
        <f>IF(DAY($AP47)&lt;Q$39,"",IFERROR(VLOOKUP(INDEX(Pointage!$1:$1048576,MATCH($B$3,Pointage!$A:$A,0),MATCH(DATE($B$1,MONTH($AO47),DAY(Q$39)),Pointage!$1:$1,0)),MAL_AT_CONGES_RTT!$A:$H,8,FALSE),""))</f>
        <v/>
      </c>
      <c r="R47" s="41" t="str">
        <f>IF(DAY($AP47)&lt;R$39,"",IFERROR(VLOOKUP(INDEX(Pointage!$1:$1048576,MATCH($B$3,Pointage!$A:$A,0),MATCH(DATE($B$1,MONTH($AO47),DAY(R$39)),Pointage!$1:$1,0)),MAL_AT_CONGES_RTT!$A:$H,8,FALSE),""))</f>
        <v/>
      </c>
      <c r="S47" s="41" t="str">
        <f>IF(DAY($AP47)&lt;S$39,"",IFERROR(VLOOKUP(INDEX(Pointage!$1:$1048576,MATCH($B$3,Pointage!$A:$A,0),MATCH(DATE($B$1,MONTH($AO47),DAY(S$39)),Pointage!$1:$1,0)),MAL_AT_CONGES_RTT!$A:$H,8,FALSE),""))</f>
        <v/>
      </c>
      <c r="T47" s="41" t="str">
        <f>IF(DAY($AP47)&lt;T$39,"",IFERROR(VLOOKUP(INDEX(Pointage!$1:$1048576,MATCH($B$3,Pointage!$A:$A,0),MATCH(DATE($B$1,MONTH($AO47),DAY(T$39)),Pointage!$1:$1,0)),MAL_AT_CONGES_RTT!$A:$H,8,FALSE),""))</f>
        <v/>
      </c>
      <c r="U47" s="41" t="str">
        <f>IF(DAY($AP47)&lt;U$39,"",IFERROR(VLOOKUP(INDEX(Pointage!$1:$1048576,MATCH($B$3,Pointage!$A:$A,0),MATCH(DATE($B$1,MONTH($AO47),DAY(U$39)),Pointage!$1:$1,0)),MAL_AT_CONGES_RTT!$A:$H,8,FALSE),""))</f>
        <v/>
      </c>
      <c r="V47" s="41" t="str">
        <f>IF(DAY($AP47)&lt;V$39,"",IFERROR(VLOOKUP(INDEX(Pointage!$1:$1048576,MATCH($B$3,Pointage!$A:$A,0),MATCH(DATE($B$1,MONTH($AO47),DAY(V$39)),Pointage!$1:$1,0)),MAL_AT_CONGES_RTT!$A:$H,8,FALSE),""))</f>
        <v/>
      </c>
      <c r="W47" s="41" t="str">
        <f>IF(DAY($AP47)&lt;W$39,"",IFERROR(VLOOKUP(INDEX(Pointage!$1:$1048576,MATCH($B$3,Pointage!$A:$A,0),MATCH(DATE($B$1,MONTH($AO47),DAY(W$39)),Pointage!$1:$1,0)),MAL_AT_CONGES_RTT!$A:$H,8,FALSE),""))</f>
        <v/>
      </c>
      <c r="X47" s="41" t="str">
        <f>IF(DAY($AP47)&lt;X$39,"",IFERROR(VLOOKUP(INDEX(Pointage!$1:$1048576,MATCH($B$3,Pointage!$A:$A,0),MATCH(DATE($B$1,MONTH($AO47),DAY(X$39)),Pointage!$1:$1,0)),MAL_AT_CONGES_RTT!$A:$H,8,FALSE),""))</f>
        <v/>
      </c>
      <c r="Y47" s="41" t="str">
        <f>IF(DAY($AP47)&lt;Y$39,"",IFERROR(VLOOKUP(INDEX(Pointage!$1:$1048576,MATCH($B$3,Pointage!$A:$A,0),MATCH(DATE($B$1,MONTH($AO47),DAY(Y$39)),Pointage!$1:$1,0)),MAL_AT_CONGES_RTT!$A:$H,8,FALSE),""))</f>
        <v/>
      </c>
      <c r="Z47" s="41" t="str">
        <f>IF(DAY($AP47)&lt;Z$39,"",IFERROR(VLOOKUP(INDEX(Pointage!$1:$1048576,MATCH($B$3,Pointage!$A:$A,0),MATCH(DATE($B$1,MONTH($AO47),DAY(Z$39)),Pointage!$1:$1,0)),MAL_AT_CONGES_RTT!$A:$H,8,FALSE),""))</f>
        <v/>
      </c>
      <c r="AA47" s="41" t="str">
        <f>IF(DAY($AP47)&lt;AA$39,"",IFERROR(VLOOKUP(INDEX(Pointage!$1:$1048576,MATCH($B$3,Pointage!$A:$A,0),MATCH(DATE($B$1,MONTH($AO47),DAY(AA$39)),Pointage!$1:$1,0)),MAL_AT_CONGES_RTT!$A:$H,8,FALSE),""))</f>
        <v/>
      </c>
      <c r="AB47" s="41" t="str">
        <f>IF(DAY($AP47)&lt;AB$39,"",IFERROR(VLOOKUP(INDEX(Pointage!$1:$1048576,MATCH($B$3,Pointage!$A:$A,0),MATCH(DATE($B$1,MONTH($AO47),DAY(AB$39)),Pointage!$1:$1,0)),MAL_AT_CONGES_RTT!$A:$H,8,FALSE),""))</f>
        <v/>
      </c>
      <c r="AC47" s="41" t="str">
        <f>IF(DAY($AP47)&lt;AC$39,"",IFERROR(VLOOKUP(INDEX(Pointage!$1:$1048576,MATCH($B$3,Pointage!$A:$A,0),MATCH(DATE($B$1,MONTH($AO47),DAY(AC$39)),Pointage!$1:$1,0)),MAL_AT_CONGES_RTT!$A:$H,8,FALSE),""))</f>
        <v/>
      </c>
      <c r="AD47" s="41" t="str">
        <f>IF(DAY($AP47)&lt;AD$39,"",IFERROR(VLOOKUP(INDEX(Pointage!$1:$1048576,MATCH($B$3,Pointage!$A:$A,0),MATCH(DATE($B$1,MONTH($AO47),DAY(AD$39)),Pointage!$1:$1,0)),MAL_AT_CONGES_RTT!$A:$H,8,FALSE),""))</f>
        <v/>
      </c>
      <c r="AE47" s="41" t="str">
        <f>IF(DAY($AP47)&lt;AE$39,"",IFERROR(VLOOKUP(INDEX(Pointage!$1:$1048576,MATCH($B$3,Pointage!$A:$A,0),MATCH(DATE($B$1,MONTH($AO47),DAY(AE$39)),Pointage!$1:$1,0)),MAL_AT_CONGES_RTT!$A:$H,8,FALSE),""))</f>
        <v/>
      </c>
      <c r="AF47" s="41" t="str">
        <f>IF(DAY($AP47)&lt;AF$39,"",IFERROR(VLOOKUP(INDEX(Pointage!$1:$1048576,MATCH($B$3,Pointage!$A:$A,0),MATCH(DATE($B$1,MONTH($AO47),DAY(AF$39)),Pointage!$1:$1,0)),MAL_AT_CONGES_RTT!$A:$H,8,FALSE),""))</f>
        <v/>
      </c>
      <c r="AG47" s="41" t="str">
        <f>IF(DAY($AP47)&lt;AG$39,"",IFERROR(VLOOKUP(INDEX(Pointage!$1:$1048576,MATCH($B$3,Pointage!$A:$A,0),MATCH(DATE($B$1,MONTH($AO47),DAY(AG$39)),Pointage!$1:$1,0)),MAL_AT_CONGES_RTT!$A:$H,8,FALSE),""))</f>
        <v/>
      </c>
      <c r="AH47" s="207">
        <f t="shared" si="20"/>
        <v>1.25</v>
      </c>
      <c r="AI47" s="208">
        <f t="shared" si="21"/>
        <v>0</v>
      </c>
      <c r="AJ47" s="208">
        <f t="shared" si="22"/>
        <v>0</v>
      </c>
      <c r="AK47" s="208">
        <f t="shared" si="23"/>
        <v>0</v>
      </c>
      <c r="AL47" s="208">
        <f t="shared" si="24"/>
        <v>0</v>
      </c>
      <c r="AM47" s="207">
        <f t="shared" si="25"/>
        <v>2.0833333333333335</v>
      </c>
      <c r="AN47" s="207">
        <f t="shared" si="25"/>
        <v>2.0833333333333335</v>
      </c>
      <c r="AO47" s="209">
        <f>DATE($B$1,8,1)</f>
        <v>44044</v>
      </c>
      <c r="AP47" s="251">
        <f t="shared" si="26"/>
        <v>44074</v>
      </c>
    </row>
    <row r="48" spans="1:74" ht="20" customHeight="1">
      <c r="A48" s="207">
        <f>IF($B$5="oui",1,SUMPRODUCT(([1]CONTRACTUEL!$A$2:$A$21=$B$3)*([1]CONTRACTUEL!$C$2:$C$21&lt;=AO48)*([1]CONTRACTUEL!$D$2:$D$21&gt;=EOMONTH(AO48,0))*([1]CONTRACTUEL!$E$2:$E$21)))</f>
        <v>1</v>
      </c>
      <c r="B48" s="207">
        <f>IF($B$6="oui",1,SUMPRODUCT(('[1]TA&lt;100%'!$A$2:$A$21=$B$3)*('[1]TA&lt;100%'!$C$2:$C$21&lt;=AO48)*('[1]TA&lt;100%'!$D$2:$D$21&gt;=EOMONTH(AO48,0))*('[1]TA&lt;100%'!$E$2:$E$21)))</f>
        <v>1</v>
      </c>
      <c r="C48" s="41" t="str">
        <f>IF(DAY($AP48)&lt;C$39,"",IFERROR(VLOOKUP(INDEX(Pointage!$1:$1048576,MATCH($B$3,Pointage!$A:$A,0),MATCH(DATE($B$1,MONTH($AO48),DAY(C$39)),Pointage!$1:$1,0)),MAL_AT_CONGES_RTT!$A:$H,8,FALSE),""))</f>
        <v/>
      </c>
      <c r="D48" s="41" t="str">
        <f>IF(DAY($AP48)&lt;D$39,"",IFERROR(VLOOKUP(INDEX(Pointage!$1:$1048576,MATCH($B$3,Pointage!$A:$A,0),MATCH(DATE($B$1,MONTH($AO48),DAY(D$39)),Pointage!$1:$1,0)),MAL_AT_CONGES_RTT!$A:$H,8,FALSE),""))</f>
        <v/>
      </c>
      <c r="E48" s="41" t="str">
        <f>IF(DAY($AP48)&lt;E$39,"",IFERROR(VLOOKUP(INDEX(Pointage!$1:$1048576,MATCH($B$3,Pointage!$A:$A,0),MATCH(DATE($B$1,MONTH($AO48),DAY(E$39)),Pointage!$1:$1,0)),MAL_AT_CONGES_RTT!$A:$H,8,FALSE),""))</f>
        <v/>
      </c>
      <c r="F48" s="41" t="str">
        <f>IF(DAY($AP48)&lt;F$39,"",IFERROR(VLOOKUP(INDEX(Pointage!$1:$1048576,MATCH($B$3,Pointage!$A:$A,0),MATCH(DATE($B$1,MONTH($AO48),DAY(F$39)),Pointage!$1:$1,0)),MAL_AT_CONGES_RTT!$A:$H,8,FALSE),""))</f>
        <v/>
      </c>
      <c r="G48" s="41" t="str">
        <f>IF(DAY($AP48)&lt;G$39,"",IFERROR(VLOOKUP(INDEX(Pointage!$1:$1048576,MATCH($B$3,Pointage!$A:$A,0),MATCH(DATE($B$1,MONTH($AO48),DAY(G$39)),Pointage!$1:$1,0)),MAL_AT_CONGES_RTT!$A:$H,8,FALSE),""))</f>
        <v/>
      </c>
      <c r="H48" s="41" t="str">
        <f>IF(DAY($AP48)&lt;H$39,"",IFERROR(VLOOKUP(INDEX(Pointage!$1:$1048576,MATCH($B$3,Pointage!$A:$A,0),MATCH(DATE($B$1,MONTH($AO48),DAY(H$39)),Pointage!$1:$1,0)),MAL_AT_CONGES_RTT!$A:$H,8,FALSE),""))</f>
        <v/>
      </c>
      <c r="I48" s="41" t="str">
        <f>IF(DAY($AP48)&lt;I$39,"",IFERROR(VLOOKUP(INDEX(Pointage!$1:$1048576,MATCH($B$3,Pointage!$A:$A,0),MATCH(DATE($B$1,MONTH($AO48),DAY(I$39)),Pointage!$1:$1,0)),MAL_AT_CONGES_RTT!$A:$H,8,FALSE),""))</f>
        <v/>
      </c>
      <c r="J48" s="41" t="str">
        <f>IF(DAY($AP48)&lt;J$39,"",IFERROR(VLOOKUP(INDEX(Pointage!$1:$1048576,MATCH($B$3,Pointage!$A:$A,0),MATCH(DATE($B$1,MONTH($AO48),DAY(J$39)),Pointage!$1:$1,0)),MAL_AT_CONGES_RTT!$A:$H,8,FALSE),""))</f>
        <v/>
      </c>
      <c r="K48" s="41" t="str">
        <f>IF(DAY($AP48)&lt;K$39,"",IFERROR(VLOOKUP(INDEX(Pointage!$1:$1048576,MATCH($B$3,Pointage!$A:$A,0),MATCH(DATE($B$1,MONTH($AO48),DAY(K$39)),Pointage!$1:$1,0)),MAL_AT_CONGES_RTT!$A:$H,8,FALSE),""))</f>
        <v/>
      </c>
      <c r="L48" s="41" t="str">
        <f>IF(DAY($AP48)&lt;L$39,"",IFERROR(VLOOKUP(INDEX(Pointage!$1:$1048576,MATCH($B$3,Pointage!$A:$A,0),MATCH(DATE($B$1,MONTH($AO48),DAY(L$39)),Pointage!$1:$1,0)),MAL_AT_CONGES_RTT!$A:$H,8,FALSE),""))</f>
        <v/>
      </c>
      <c r="M48" s="41" t="str">
        <f>IF(DAY($AP48)&lt;M$39,"",IFERROR(VLOOKUP(INDEX(Pointage!$1:$1048576,MATCH($B$3,Pointage!$A:$A,0),MATCH(DATE($B$1,MONTH($AO48),DAY(M$39)),Pointage!$1:$1,0)),MAL_AT_CONGES_RTT!$A:$H,8,FALSE),""))</f>
        <v/>
      </c>
      <c r="N48" s="41" t="str">
        <f>IF(DAY($AP48)&lt;N$39,"",IFERROR(VLOOKUP(INDEX(Pointage!$1:$1048576,MATCH($B$3,Pointage!$A:$A,0),MATCH(DATE($B$1,MONTH($AO48),DAY(N$39)),Pointage!$1:$1,0)),MAL_AT_CONGES_RTT!$A:$H,8,FALSE),""))</f>
        <v/>
      </c>
      <c r="O48" s="41" t="str">
        <f>IF(DAY($AP48)&lt;O$39,"",IFERROR(VLOOKUP(INDEX(Pointage!$1:$1048576,MATCH($B$3,Pointage!$A:$A,0),MATCH(DATE($B$1,MONTH($AO48),DAY(O$39)),Pointage!$1:$1,0)),MAL_AT_CONGES_RTT!$A:$H,8,FALSE),""))</f>
        <v/>
      </c>
      <c r="P48" s="41" t="str">
        <f>IF(DAY($AP48)&lt;P$39,"",IFERROR(VLOOKUP(INDEX(Pointage!$1:$1048576,MATCH($B$3,Pointage!$A:$A,0),MATCH(DATE($B$1,MONTH($AO48),DAY(P$39)),Pointage!$1:$1,0)),MAL_AT_CONGES_RTT!$A:$H,8,FALSE),""))</f>
        <v/>
      </c>
      <c r="Q48" s="41" t="str">
        <f>IF(DAY($AP48)&lt;Q$39,"",IFERROR(VLOOKUP(INDEX(Pointage!$1:$1048576,MATCH($B$3,Pointage!$A:$A,0),MATCH(DATE($B$1,MONTH($AO48),DAY(Q$39)),Pointage!$1:$1,0)),MAL_AT_CONGES_RTT!$A:$H,8,FALSE),""))</f>
        <v/>
      </c>
      <c r="R48" s="41" t="str">
        <f>IF(DAY($AP48)&lt;R$39,"",IFERROR(VLOOKUP(INDEX(Pointage!$1:$1048576,MATCH($B$3,Pointage!$A:$A,0),MATCH(DATE($B$1,MONTH($AO48),DAY(R$39)),Pointage!$1:$1,0)),MAL_AT_CONGES_RTT!$A:$H,8,FALSE),""))</f>
        <v/>
      </c>
      <c r="S48" s="41" t="str">
        <f>IF(DAY($AP48)&lt;S$39,"",IFERROR(VLOOKUP(INDEX(Pointage!$1:$1048576,MATCH($B$3,Pointage!$A:$A,0),MATCH(DATE($B$1,MONTH($AO48),DAY(S$39)),Pointage!$1:$1,0)),MAL_AT_CONGES_RTT!$A:$H,8,FALSE),""))</f>
        <v/>
      </c>
      <c r="T48" s="41" t="str">
        <f>IF(DAY($AP48)&lt;T$39,"",IFERROR(VLOOKUP(INDEX(Pointage!$1:$1048576,MATCH($B$3,Pointage!$A:$A,0),MATCH(DATE($B$1,MONTH($AO48),DAY(T$39)),Pointage!$1:$1,0)),MAL_AT_CONGES_RTT!$A:$H,8,FALSE),""))</f>
        <v/>
      </c>
      <c r="U48" s="41" t="str">
        <f>IF(DAY($AP48)&lt;U$39,"",IFERROR(VLOOKUP(INDEX(Pointage!$1:$1048576,MATCH($B$3,Pointage!$A:$A,0),MATCH(DATE($B$1,MONTH($AO48),DAY(U$39)),Pointage!$1:$1,0)),MAL_AT_CONGES_RTT!$A:$H,8,FALSE),""))</f>
        <v/>
      </c>
      <c r="V48" s="41" t="str">
        <f>IF(DAY($AP48)&lt;V$39,"",IFERROR(VLOOKUP(INDEX(Pointage!$1:$1048576,MATCH($B$3,Pointage!$A:$A,0),MATCH(DATE($B$1,MONTH($AO48),DAY(V$39)),Pointage!$1:$1,0)),MAL_AT_CONGES_RTT!$A:$H,8,FALSE),""))</f>
        <v/>
      </c>
      <c r="W48" s="41" t="str">
        <f>IF(DAY($AP48)&lt;W$39,"",IFERROR(VLOOKUP(INDEX(Pointage!$1:$1048576,MATCH($B$3,Pointage!$A:$A,0),MATCH(DATE($B$1,MONTH($AO48),DAY(W$39)),Pointage!$1:$1,0)),MAL_AT_CONGES_RTT!$A:$H,8,FALSE),""))</f>
        <v/>
      </c>
      <c r="X48" s="41" t="str">
        <f>IF(DAY($AP48)&lt;X$39,"",IFERROR(VLOOKUP(INDEX(Pointage!$1:$1048576,MATCH($B$3,Pointage!$A:$A,0),MATCH(DATE($B$1,MONTH($AO48),DAY(X$39)),Pointage!$1:$1,0)),MAL_AT_CONGES_RTT!$A:$H,8,FALSE),""))</f>
        <v/>
      </c>
      <c r="Y48" s="41" t="str">
        <f>IF(DAY($AP48)&lt;Y$39,"",IFERROR(VLOOKUP(INDEX(Pointage!$1:$1048576,MATCH($B$3,Pointage!$A:$A,0),MATCH(DATE($B$1,MONTH($AO48),DAY(Y$39)),Pointage!$1:$1,0)),MAL_AT_CONGES_RTT!$A:$H,8,FALSE),""))</f>
        <v/>
      </c>
      <c r="Z48" s="41" t="str">
        <f>IF(DAY($AP48)&lt;Z$39,"",IFERROR(VLOOKUP(INDEX(Pointage!$1:$1048576,MATCH($B$3,Pointage!$A:$A,0),MATCH(DATE($B$1,MONTH($AO48),DAY(Z$39)),Pointage!$1:$1,0)),MAL_AT_CONGES_RTT!$A:$H,8,FALSE),""))</f>
        <v/>
      </c>
      <c r="AA48" s="41" t="str">
        <f>IF(DAY($AP48)&lt;AA$39,"",IFERROR(VLOOKUP(INDEX(Pointage!$1:$1048576,MATCH($B$3,Pointage!$A:$A,0),MATCH(DATE($B$1,MONTH($AO48),DAY(AA$39)),Pointage!$1:$1,0)),MAL_AT_CONGES_RTT!$A:$H,8,FALSE),""))</f>
        <v/>
      </c>
      <c r="AB48" s="41" t="str">
        <f>IF(DAY($AP48)&lt;AB$39,"",IFERROR(VLOOKUP(INDEX(Pointage!$1:$1048576,MATCH($B$3,Pointage!$A:$A,0),MATCH(DATE($B$1,MONTH($AO48),DAY(AB$39)),Pointage!$1:$1,0)),MAL_AT_CONGES_RTT!$A:$H,8,FALSE),""))</f>
        <v/>
      </c>
      <c r="AC48" s="41" t="str">
        <f>IF(DAY($AP48)&lt;AC$39,"",IFERROR(VLOOKUP(INDEX(Pointage!$1:$1048576,MATCH($B$3,Pointage!$A:$A,0),MATCH(DATE($B$1,MONTH($AO48),DAY(AC$39)),Pointage!$1:$1,0)),MAL_AT_CONGES_RTT!$A:$H,8,FALSE),""))</f>
        <v/>
      </c>
      <c r="AD48" s="41" t="str">
        <f>IF(DAY($AP48)&lt;AD$39,"",IFERROR(VLOOKUP(INDEX(Pointage!$1:$1048576,MATCH($B$3,Pointage!$A:$A,0),MATCH(DATE($B$1,MONTH($AO48),DAY(AD$39)),Pointage!$1:$1,0)),MAL_AT_CONGES_RTT!$A:$H,8,FALSE),""))</f>
        <v/>
      </c>
      <c r="AE48" s="41" t="str">
        <f>IF(DAY($AP48)&lt;AE$39,"",IFERROR(VLOOKUP(INDEX(Pointage!$1:$1048576,MATCH($B$3,Pointage!$A:$A,0),MATCH(DATE($B$1,MONTH($AO48),DAY(AE$39)),Pointage!$1:$1,0)),MAL_AT_CONGES_RTT!$A:$H,8,FALSE),""))</f>
        <v/>
      </c>
      <c r="AF48" s="41" t="str">
        <f>IF(DAY($AP48)&lt;AF$39,"",IFERROR(VLOOKUP(INDEX(Pointage!$1:$1048576,MATCH($B$3,Pointage!$A:$A,0),MATCH(DATE($B$1,MONTH($AO48),DAY(AF$39)),Pointage!$1:$1,0)),MAL_AT_CONGES_RTT!$A:$H,8,FALSE),""))</f>
        <v/>
      </c>
      <c r="AG48" s="41" t="str">
        <f>IF(DAY($AP48)&lt;AG$39,"",IFERROR(VLOOKUP(INDEX(Pointage!$1:$1048576,MATCH($B$3,Pointage!$A:$A,0),MATCH(DATE($B$1,MONTH($AO48),DAY(AG$39)),Pointage!$1:$1,0)),MAL_AT_CONGES_RTT!$A:$H,8,FALSE),""))</f>
        <v/>
      </c>
      <c r="AH48" s="207">
        <f t="shared" si="20"/>
        <v>1.25</v>
      </c>
      <c r="AI48" s="208">
        <f t="shared" si="21"/>
        <v>0</v>
      </c>
      <c r="AJ48" s="208">
        <f t="shared" si="22"/>
        <v>0</v>
      </c>
      <c r="AK48" s="208">
        <f t="shared" si="23"/>
        <v>0</v>
      </c>
      <c r="AL48" s="208">
        <f t="shared" si="24"/>
        <v>0</v>
      </c>
      <c r="AM48" s="207">
        <f t="shared" si="25"/>
        <v>2.0833333333333335</v>
      </c>
      <c r="AN48" s="207">
        <f t="shared" si="25"/>
        <v>2.0833333333333335</v>
      </c>
      <c r="AO48" s="209">
        <f>DATE($B$1,9,1)</f>
        <v>44075</v>
      </c>
      <c r="AP48" s="251">
        <f t="shared" si="26"/>
        <v>44104</v>
      </c>
    </row>
    <row r="49" spans="1:63" ht="20" customHeight="1">
      <c r="A49" s="207">
        <f>IF($B$5="oui",1,SUMPRODUCT(([1]CONTRACTUEL!$A$2:$A$21=$B$3)*([1]CONTRACTUEL!$C$2:$C$21&lt;=AO49)*([1]CONTRACTUEL!$D$2:$D$21&gt;=EOMONTH(AO49,0))*([1]CONTRACTUEL!$E$2:$E$21)))</f>
        <v>1</v>
      </c>
      <c r="B49" s="207">
        <f>IF($B$6="oui",1,SUMPRODUCT(('[1]TA&lt;100%'!$A$2:$A$21=$B$3)*('[1]TA&lt;100%'!$C$2:$C$21&lt;=AO49)*('[1]TA&lt;100%'!$D$2:$D$21&gt;=EOMONTH(AO49,0))*('[1]TA&lt;100%'!$E$2:$E$21)))</f>
        <v>1</v>
      </c>
      <c r="C49" s="41" t="str">
        <f>IF(DAY($AP49)&lt;C$39,"",IFERROR(VLOOKUP(INDEX(Pointage!$1:$1048576,MATCH($B$3,Pointage!$A:$A,0),MATCH(DATE($B$1,MONTH($AO49),DAY(C$39)),Pointage!$1:$1,0)),MAL_AT_CONGES_RTT!$A:$H,8,FALSE),""))</f>
        <v/>
      </c>
      <c r="D49" s="41" t="str">
        <f>IF(DAY($AP49)&lt;D$39,"",IFERROR(VLOOKUP(INDEX(Pointage!$1:$1048576,MATCH($B$3,Pointage!$A:$A,0),MATCH(DATE($B$1,MONTH($AO49),DAY(D$39)),Pointage!$1:$1,0)),MAL_AT_CONGES_RTT!$A:$H,8,FALSE),""))</f>
        <v/>
      </c>
      <c r="E49" s="41" t="str">
        <f>IF(DAY($AP49)&lt;E$39,"",IFERROR(VLOOKUP(INDEX(Pointage!$1:$1048576,MATCH($B$3,Pointage!$A:$A,0),MATCH(DATE($B$1,MONTH($AO49),DAY(E$39)),Pointage!$1:$1,0)),MAL_AT_CONGES_RTT!$A:$H,8,FALSE),""))</f>
        <v/>
      </c>
      <c r="F49" s="41" t="str">
        <f>IF(DAY($AP49)&lt;F$39,"",IFERROR(VLOOKUP(INDEX(Pointage!$1:$1048576,MATCH($B$3,Pointage!$A:$A,0),MATCH(DATE($B$1,MONTH($AO49),DAY(F$39)),Pointage!$1:$1,0)),MAL_AT_CONGES_RTT!$A:$H,8,FALSE),""))</f>
        <v/>
      </c>
      <c r="G49" s="41" t="str">
        <f>IF(DAY($AP49)&lt;G$39,"",IFERROR(VLOOKUP(INDEX(Pointage!$1:$1048576,MATCH($B$3,Pointage!$A:$A,0),MATCH(DATE($B$1,MONTH($AO49),DAY(G$39)),Pointage!$1:$1,0)),MAL_AT_CONGES_RTT!$A:$H,8,FALSE),""))</f>
        <v/>
      </c>
      <c r="H49" s="41" t="str">
        <f>IF(DAY($AP49)&lt;H$39,"",IFERROR(VLOOKUP(INDEX(Pointage!$1:$1048576,MATCH($B$3,Pointage!$A:$A,0),MATCH(DATE($B$1,MONTH($AO49),DAY(H$39)),Pointage!$1:$1,0)),MAL_AT_CONGES_RTT!$A:$H,8,FALSE),""))</f>
        <v/>
      </c>
      <c r="I49" s="41" t="str">
        <f>IF(DAY($AP49)&lt;I$39,"",IFERROR(VLOOKUP(INDEX(Pointage!$1:$1048576,MATCH($B$3,Pointage!$A:$A,0),MATCH(DATE($B$1,MONTH($AO49),DAY(I$39)),Pointage!$1:$1,0)),MAL_AT_CONGES_RTT!$A:$H,8,FALSE),""))</f>
        <v/>
      </c>
      <c r="J49" s="41" t="str">
        <f>IF(DAY($AP49)&lt;J$39,"",IFERROR(VLOOKUP(INDEX(Pointage!$1:$1048576,MATCH($B$3,Pointage!$A:$A,0),MATCH(DATE($B$1,MONTH($AO49),DAY(J$39)),Pointage!$1:$1,0)),MAL_AT_CONGES_RTT!$A:$H,8,FALSE),""))</f>
        <v/>
      </c>
      <c r="K49" s="41" t="str">
        <f>IF(DAY($AP49)&lt;K$39,"",IFERROR(VLOOKUP(INDEX(Pointage!$1:$1048576,MATCH($B$3,Pointage!$A:$A,0),MATCH(DATE($B$1,MONTH($AO49),DAY(K$39)),Pointage!$1:$1,0)),MAL_AT_CONGES_RTT!$A:$H,8,FALSE),""))</f>
        <v/>
      </c>
      <c r="L49" s="41" t="str">
        <f>IF(DAY($AP49)&lt;L$39,"",IFERROR(VLOOKUP(INDEX(Pointage!$1:$1048576,MATCH($B$3,Pointage!$A:$A,0),MATCH(DATE($B$1,MONTH($AO49),DAY(L$39)),Pointage!$1:$1,0)),MAL_AT_CONGES_RTT!$A:$H,8,FALSE),""))</f>
        <v/>
      </c>
      <c r="M49" s="41" t="str">
        <f>IF(DAY($AP49)&lt;M$39,"",IFERROR(VLOOKUP(INDEX(Pointage!$1:$1048576,MATCH($B$3,Pointage!$A:$A,0),MATCH(DATE($B$1,MONTH($AO49),DAY(M$39)),Pointage!$1:$1,0)),MAL_AT_CONGES_RTT!$A:$H,8,FALSE),""))</f>
        <v/>
      </c>
      <c r="N49" s="41" t="str">
        <f>IF(DAY($AP49)&lt;N$39,"",IFERROR(VLOOKUP(INDEX(Pointage!$1:$1048576,MATCH($B$3,Pointage!$A:$A,0),MATCH(DATE($B$1,MONTH($AO49),DAY(N$39)),Pointage!$1:$1,0)),MAL_AT_CONGES_RTT!$A:$H,8,FALSE),""))</f>
        <v/>
      </c>
      <c r="O49" s="41" t="str">
        <f>IF(DAY($AP49)&lt;O$39,"",IFERROR(VLOOKUP(INDEX(Pointage!$1:$1048576,MATCH($B$3,Pointage!$A:$A,0),MATCH(DATE($B$1,MONTH($AO49),DAY(O$39)),Pointage!$1:$1,0)),MAL_AT_CONGES_RTT!$A:$H,8,FALSE),""))</f>
        <v/>
      </c>
      <c r="P49" s="41" t="str">
        <f>IF(DAY($AP49)&lt;P$39,"",IFERROR(VLOOKUP(INDEX(Pointage!$1:$1048576,MATCH($B$3,Pointage!$A:$A,0),MATCH(DATE($B$1,MONTH($AO49),DAY(P$39)),Pointage!$1:$1,0)),MAL_AT_CONGES_RTT!$A:$H,8,FALSE),""))</f>
        <v/>
      </c>
      <c r="Q49" s="41" t="str">
        <f>IF(DAY($AP49)&lt;Q$39,"",IFERROR(VLOOKUP(INDEX(Pointage!$1:$1048576,MATCH($B$3,Pointage!$A:$A,0),MATCH(DATE($B$1,MONTH($AO49),DAY(Q$39)),Pointage!$1:$1,0)),MAL_AT_CONGES_RTT!$A:$H,8,FALSE),""))</f>
        <v/>
      </c>
      <c r="R49" s="41" t="str">
        <f>IF(DAY($AP49)&lt;R$39,"",IFERROR(VLOOKUP(INDEX(Pointage!$1:$1048576,MATCH($B$3,Pointage!$A:$A,0),MATCH(DATE($B$1,MONTH($AO49),DAY(R$39)),Pointage!$1:$1,0)),MAL_AT_CONGES_RTT!$A:$H,8,FALSE),""))</f>
        <v/>
      </c>
      <c r="S49" s="41" t="str">
        <f>IF(DAY($AP49)&lt;S$39,"",IFERROR(VLOOKUP(INDEX(Pointage!$1:$1048576,MATCH($B$3,Pointage!$A:$A,0),MATCH(DATE($B$1,MONTH($AO49),DAY(S$39)),Pointage!$1:$1,0)),MAL_AT_CONGES_RTT!$A:$H,8,FALSE),""))</f>
        <v/>
      </c>
      <c r="T49" s="41" t="str">
        <f>IF(DAY($AP49)&lt;T$39,"",IFERROR(VLOOKUP(INDEX(Pointage!$1:$1048576,MATCH($B$3,Pointage!$A:$A,0),MATCH(DATE($B$1,MONTH($AO49),DAY(T$39)),Pointage!$1:$1,0)),MAL_AT_CONGES_RTT!$A:$H,8,FALSE),""))</f>
        <v/>
      </c>
      <c r="U49" s="41" t="str">
        <f>IF(DAY($AP49)&lt;U$39,"",IFERROR(VLOOKUP(INDEX(Pointage!$1:$1048576,MATCH($B$3,Pointage!$A:$A,0),MATCH(DATE($B$1,MONTH($AO49),DAY(U$39)),Pointage!$1:$1,0)),MAL_AT_CONGES_RTT!$A:$H,8,FALSE),""))</f>
        <v/>
      </c>
      <c r="V49" s="41" t="str">
        <f>IF(DAY($AP49)&lt;V$39,"",IFERROR(VLOOKUP(INDEX(Pointage!$1:$1048576,MATCH($B$3,Pointage!$A:$A,0),MATCH(DATE($B$1,MONTH($AO49),DAY(V$39)),Pointage!$1:$1,0)),MAL_AT_CONGES_RTT!$A:$H,8,FALSE),""))</f>
        <v/>
      </c>
      <c r="W49" s="41" t="str">
        <f>IF(DAY($AP49)&lt;W$39,"",IFERROR(VLOOKUP(INDEX(Pointage!$1:$1048576,MATCH($B$3,Pointage!$A:$A,0),MATCH(DATE($B$1,MONTH($AO49),DAY(W$39)),Pointage!$1:$1,0)),MAL_AT_CONGES_RTT!$A:$H,8,FALSE),""))</f>
        <v/>
      </c>
      <c r="X49" s="41" t="str">
        <f>IF(DAY($AP49)&lt;X$39,"",IFERROR(VLOOKUP(INDEX(Pointage!$1:$1048576,MATCH($B$3,Pointage!$A:$A,0),MATCH(DATE($B$1,MONTH($AO49),DAY(X$39)),Pointage!$1:$1,0)),MAL_AT_CONGES_RTT!$A:$H,8,FALSE),""))</f>
        <v/>
      </c>
      <c r="Y49" s="41" t="str">
        <f>IF(DAY($AP49)&lt;Y$39,"",IFERROR(VLOOKUP(INDEX(Pointage!$1:$1048576,MATCH($B$3,Pointage!$A:$A,0),MATCH(DATE($B$1,MONTH($AO49),DAY(Y$39)),Pointage!$1:$1,0)),MAL_AT_CONGES_RTT!$A:$H,8,FALSE),""))</f>
        <v/>
      </c>
      <c r="Z49" s="41" t="str">
        <f>IF(DAY($AP49)&lt;Z$39,"",IFERROR(VLOOKUP(INDEX(Pointage!$1:$1048576,MATCH($B$3,Pointage!$A:$A,0),MATCH(DATE($B$1,MONTH($AO49),DAY(Z$39)),Pointage!$1:$1,0)),MAL_AT_CONGES_RTT!$A:$H,8,FALSE),""))</f>
        <v/>
      </c>
      <c r="AA49" s="41" t="str">
        <f>IF(DAY($AP49)&lt;AA$39,"",IFERROR(VLOOKUP(INDEX(Pointage!$1:$1048576,MATCH($B$3,Pointage!$A:$A,0),MATCH(DATE($B$1,MONTH($AO49),DAY(AA$39)),Pointage!$1:$1,0)),MAL_AT_CONGES_RTT!$A:$H,8,FALSE),""))</f>
        <v/>
      </c>
      <c r="AB49" s="41" t="str">
        <f>IF(DAY($AP49)&lt;AB$39,"",IFERROR(VLOOKUP(INDEX(Pointage!$1:$1048576,MATCH($B$3,Pointage!$A:$A,0),MATCH(DATE($B$1,MONTH($AO49),DAY(AB$39)),Pointage!$1:$1,0)),MAL_AT_CONGES_RTT!$A:$H,8,FALSE),""))</f>
        <v/>
      </c>
      <c r="AC49" s="41" t="str">
        <f>IF(DAY($AP49)&lt;AC$39,"",IFERROR(VLOOKUP(INDEX(Pointage!$1:$1048576,MATCH($B$3,Pointage!$A:$A,0),MATCH(DATE($B$1,MONTH($AO49),DAY(AC$39)),Pointage!$1:$1,0)),MAL_AT_CONGES_RTT!$A:$H,8,FALSE),""))</f>
        <v/>
      </c>
      <c r="AD49" s="41" t="str">
        <f>IF(DAY($AP49)&lt;AD$39,"",IFERROR(VLOOKUP(INDEX(Pointage!$1:$1048576,MATCH($B$3,Pointage!$A:$A,0),MATCH(DATE($B$1,MONTH($AO49),DAY(AD$39)),Pointage!$1:$1,0)),MAL_AT_CONGES_RTT!$A:$H,8,FALSE),""))</f>
        <v/>
      </c>
      <c r="AE49" s="41" t="str">
        <f>IF(DAY($AP49)&lt;AE$39,"",IFERROR(VLOOKUP(INDEX(Pointage!$1:$1048576,MATCH($B$3,Pointage!$A:$A,0),MATCH(DATE($B$1,MONTH($AO49),DAY(AE$39)),Pointage!$1:$1,0)),MAL_AT_CONGES_RTT!$A:$H,8,FALSE),""))</f>
        <v/>
      </c>
      <c r="AF49" s="41" t="str">
        <f>IF(DAY($AP49)&lt;AF$39,"",IFERROR(VLOOKUP(INDEX(Pointage!$1:$1048576,MATCH($B$3,Pointage!$A:$A,0),MATCH(DATE($B$1,MONTH($AO49),DAY(AF$39)),Pointage!$1:$1,0)),MAL_AT_CONGES_RTT!$A:$H,8,FALSE),""))</f>
        <v/>
      </c>
      <c r="AG49" s="41" t="str">
        <f>IF(DAY($AP49)&lt;AG$39,"",IFERROR(VLOOKUP(INDEX(Pointage!$1:$1048576,MATCH($B$3,Pointage!$A:$A,0),MATCH(DATE($B$1,MONTH($AO49),DAY(AG$39)),Pointage!$1:$1,0)),MAL_AT_CONGES_RTT!$A:$H,8,FALSE),""))</f>
        <v/>
      </c>
      <c r="AH49" s="207">
        <f t="shared" si="20"/>
        <v>1.25</v>
      </c>
      <c r="AI49" s="208">
        <f t="shared" si="21"/>
        <v>0</v>
      </c>
      <c r="AJ49" s="208">
        <f t="shared" si="22"/>
        <v>0</v>
      </c>
      <c r="AK49" s="208">
        <f t="shared" si="23"/>
        <v>0</v>
      </c>
      <c r="AL49" s="208">
        <f t="shared" si="24"/>
        <v>0</v>
      </c>
      <c r="AM49" s="207">
        <f t="shared" si="25"/>
        <v>2.0833333333333335</v>
      </c>
      <c r="AN49" s="207">
        <f t="shared" si="25"/>
        <v>2.0833333333333335</v>
      </c>
      <c r="AO49" s="209">
        <f>DATE($B$1,10,1)</f>
        <v>44105</v>
      </c>
      <c r="AP49" s="251">
        <f t="shared" si="26"/>
        <v>44135</v>
      </c>
    </row>
    <row r="50" spans="1:63" ht="20" customHeight="1">
      <c r="A50" s="207">
        <f>IF($B$5="oui",1,SUMPRODUCT(([1]CONTRACTUEL!$A$2:$A$21=$B$3)*([1]CONTRACTUEL!$C$2:$C$21&lt;=AO50)*([1]CONTRACTUEL!$D$2:$D$21&gt;=EOMONTH(AO50,0))*([1]CONTRACTUEL!$E$2:$E$21)))</f>
        <v>1</v>
      </c>
      <c r="B50" s="207">
        <f>IF($B$6="oui",1,SUMPRODUCT(('[1]TA&lt;100%'!$A$2:$A$21=$B$3)*('[1]TA&lt;100%'!$C$2:$C$21&lt;=AO50)*('[1]TA&lt;100%'!$D$2:$D$21&gt;=EOMONTH(AO50,0))*('[1]TA&lt;100%'!$E$2:$E$21)))</f>
        <v>1</v>
      </c>
      <c r="C50" s="41" t="str">
        <f>IF(DAY($AP50)&lt;C$39,"",IFERROR(VLOOKUP(INDEX(Pointage!$1:$1048576,MATCH($B$3,Pointage!$A:$A,0),MATCH(DATE($B$1,MONTH($AO50),DAY(C$39)),Pointage!$1:$1,0)),MAL_AT_CONGES_RTT!$A:$H,8,FALSE),""))</f>
        <v/>
      </c>
      <c r="D50" s="41" t="str">
        <f>IF(DAY($AP50)&lt;D$39,"",IFERROR(VLOOKUP(INDEX(Pointage!$1:$1048576,MATCH($B$3,Pointage!$A:$A,0),MATCH(DATE($B$1,MONTH($AO50),DAY(D$39)),Pointage!$1:$1,0)),MAL_AT_CONGES_RTT!$A:$H,8,FALSE),""))</f>
        <v/>
      </c>
      <c r="E50" s="41" t="str">
        <f>IF(DAY($AP50)&lt;E$39,"",IFERROR(VLOOKUP(INDEX(Pointage!$1:$1048576,MATCH($B$3,Pointage!$A:$A,0),MATCH(DATE($B$1,MONTH($AO50),DAY(E$39)),Pointage!$1:$1,0)),MAL_AT_CONGES_RTT!$A:$H,8,FALSE),""))</f>
        <v/>
      </c>
      <c r="F50" s="41" t="str">
        <f>IF(DAY($AP50)&lt;F$39,"",IFERROR(VLOOKUP(INDEX(Pointage!$1:$1048576,MATCH($B$3,Pointage!$A:$A,0),MATCH(DATE($B$1,MONTH($AO50),DAY(F$39)),Pointage!$1:$1,0)),MAL_AT_CONGES_RTT!$A:$H,8,FALSE),""))</f>
        <v/>
      </c>
      <c r="G50" s="41" t="str">
        <f>IF(DAY($AP50)&lt;G$39,"",IFERROR(VLOOKUP(INDEX(Pointage!$1:$1048576,MATCH($B$3,Pointage!$A:$A,0),MATCH(DATE($B$1,MONTH($AO50),DAY(G$39)),Pointage!$1:$1,0)),MAL_AT_CONGES_RTT!$A:$H,8,FALSE),""))</f>
        <v/>
      </c>
      <c r="H50" s="41" t="str">
        <f>IF(DAY($AP50)&lt;H$39,"",IFERROR(VLOOKUP(INDEX(Pointage!$1:$1048576,MATCH($B$3,Pointage!$A:$A,0),MATCH(DATE($B$1,MONTH($AO50),DAY(H$39)),Pointage!$1:$1,0)),MAL_AT_CONGES_RTT!$A:$H,8,FALSE),""))</f>
        <v/>
      </c>
      <c r="I50" s="41" t="str">
        <f>IF(DAY($AP50)&lt;I$39,"",IFERROR(VLOOKUP(INDEX(Pointage!$1:$1048576,MATCH($B$3,Pointage!$A:$A,0),MATCH(DATE($B$1,MONTH($AO50),DAY(I$39)),Pointage!$1:$1,0)),MAL_AT_CONGES_RTT!$A:$H,8,FALSE),""))</f>
        <v/>
      </c>
      <c r="J50" s="41" t="str">
        <f>IF(DAY($AP50)&lt;J$39,"",IFERROR(VLOOKUP(INDEX(Pointage!$1:$1048576,MATCH($B$3,Pointage!$A:$A,0),MATCH(DATE($B$1,MONTH($AO50),DAY(J$39)),Pointage!$1:$1,0)),MAL_AT_CONGES_RTT!$A:$H,8,FALSE),""))</f>
        <v/>
      </c>
      <c r="K50" s="41" t="str">
        <f>IF(DAY($AP50)&lt;K$39,"",IFERROR(VLOOKUP(INDEX(Pointage!$1:$1048576,MATCH($B$3,Pointage!$A:$A,0),MATCH(DATE($B$1,MONTH($AO50),DAY(K$39)),Pointage!$1:$1,0)),MAL_AT_CONGES_RTT!$A:$H,8,FALSE),""))</f>
        <v/>
      </c>
      <c r="L50" s="41" t="str">
        <f>IF(DAY($AP50)&lt;L$39,"",IFERROR(VLOOKUP(INDEX(Pointage!$1:$1048576,MATCH($B$3,Pointage!$A:$A,0),MATCH(DATE($B$1,MONTH($AO50),DAY(L$39)),Pointage!$1:$1,0)),MAL_AT_CONGES_RTT!$A:$H,8,FALSE),""))</f>
        <v/>
      </c>
      <c r="M50" s="41" t="str">
        <f>IF(DAY($AP50)&lt;M$39,"",IFERROR(VLOOKUP(INDEX(Pointage!$1:$1048576,MATCH($B$3,Pointage!$A:$A,0),MATCH(DATE($B$1,MONTH($AO50),DAY(M$39)),Pointage!$1:$1,0)),MAL_AT_CONGES_RTT!$A:$H,8,FALSE),""))</f>
        <v/>
      </c>
      <c r="N50" s="41" t="str">
        <f>IF(DAY($AP50)&lt;N$39,"",IFERROR(VLOOKUP(INDEX(Pointage!$1:$1048576,MATCH($B$3,Pointage!$A:$A,0),MATCH(DATE($B$1,MONTH($AO50),DAY(N$39)),Pointage!$1:$1,0)),MAL_AT_CONGES_RTT!$A:$H,8,FALSE),""))</f>
        <v/>
      </c>
      <c r="O50" s="41" t="str">
        <f>IF(DAY($AP50)&lt;O$39,"",IFERROR(VLOOKUP(INDEX(Pointage!$1:$1048576,MATCH($B$3,Pointage!$A:$A,0),MATCH(DATE($B$1,MONTH($AO50),DAY(O$39)),Pointage!$1:$1,0)),MAL_AT_CONGES_RTT!$A:$H,8,FALSE),""))</f>
        <v/>
      </c>
      <c r="P50" s="41" t="str">
        <f>IF(DAY($AP50)&lt;P$39,"",IFERROR(VLOOKUP(INDEX(Pointage!$1:$1048576,MATCH($B$3,Pointage!$A:$A,0),MATCH(DATE($B$1,MONTH($AO50),DAY(P$39)),Pointage!$1:$1,0)),MAL_AT_CONGES_RTT!$A:$H,8,FALSE),""))</f>
        <v/>
      </c>
      <c r="Q50" s="41" t="str">
        <f>IF(DAY($AP50)&lt;Q$39,"",IFERROR(VLOOKUP(INDEX(Pointage!$1:$1048576,MATCH($B$3,Pointage!$A:$A,0),MATCH(DATE($B$1,MONTH($AO50),DAY(Q$39)),Pointage!$1:$1,0)),MAL_AT_CONGES_RTT!$A:$H,8,FALSE),""))</f>
        <v/>
      </c>
      <c r="R50" s="41" t="str">
        <f>IF(DAY($AP50)&lt;R$39,"",IFERROR(VLOOKUP(INDEX(Pointage!$1:$1048576,MATCH($B$3,Pointage!$A:$A,0),MATCH(DATE($B$1,MONTH($AO50),DAY(R$39)),Pointage!$1:$1,0)),MAL_AT_CONGES_RTT!$A:$H,8,FALSE),""))</f>
        <v/>
      </c>
      <c r="S50" s="41" t="str">
        <f>IF(DAY($AP50)&lt;S$39,"",IFERROR(VLOOKUP(INDEX(Pointage!$1:$1048576,MATCH($B$3,Pointage!$A:$A,0),MATCH(DATE($B$1,MONTH($AO50),DAY(S$39)),Pointage!$1:$1,0)),MAL_AT_CONGES_RTT!$A:$H,8,FALSE),""))</f>
        <v/>
      </c>
      <c r="T50" s="41" t="str">
        <f>IF(DAY($AP50)&lt;T$39,"",IFERROR(VLOOKUP(INDEX(Pointage!$1:$1048576,MATCH($B$3,Pointage!$A:$A,0),MATCH(DATE($B$1,MONTH($AO50),DAY(T$39)),Pointage!$1:$1,0)),MAL_AT_CONGES_RTT!$A:$H,8,FALSE),""))</f>
        <v/>
      </c>
      <c r="U50" s="41" t="str">
        <f>IF(DAY($AP50)&lt;U$39,"",IFERROR(VLOOKUP(INDEX(Pointage!$1:$1048576,MATCH($B$3,Pointage!$A:$A,0),MATCH(DATE($B$1,MONTH($AO50),DAY(U$39)),Pointage!$1:$1,0)),MAL_AT_CONGES_RTT!$A:$H,8,FALSE),""))</f>
        <v/>
      </c>
      <c r="V50" s="41" t="str">
        <f>IF(DAY($AP50)&lt;V$39,"",IFERROR(VLOOKUP(INDEX(Pointage!$1:$1048576,MATCH($B$3,Pointage!$A:$A,0),MATCH(DATE($B$1,MONTH($AO50),DAY(V$39)),Pointage!$1:$1,0)),MAL_AT_CONGES_RTT!$A:$H,8,FALSE),""))</f>
        <v/>
      </c>
      <c r="W50" s="41" t="str">
        <f>IF(DAY($AP50)&lt;W$39,"",IFERROR(VLOOKUP(INDEX(Pointage!$1:$1048576,MATCH($B$3,Pointage!$A:$A,0),MATCH(DATE($B$1,MONTH($AO50),DAY(W$39)),Pointage!$1:$1,0)),MAL_AT_CONGES_RTT!$A:$H,8,FALSE),""))</f>
        <v/>
      </c>
      <c r="X50" s="41" t="str">
        <f>IF(DAY($AP50)&lt;X$39,"",IFERROR(VLOOKUP(INDEX(Pointage!$1:$1048576,MATCH($B$3,Pointage!$A:$A,0),MATCH(DATE($B$1,MONTH($AO50),DAY(X$39)),Pointage!$1:$1,0)),MAL_AT_CONGES_RTT!$A:$H,8,FALSE),""))</f>
        <v/>
      </c>
      <c r="Y50" s="41" t="str">
        <f>IF(DAY($AP50)&lt;Y$39,"",IFERROR(VLOOKUP(INDEX(Pointage!$1:$1048576,MATCH($B$3,Pointage!$A:$A,0),MATCH(DATE($B$1,MONTH($AO50),DAY(Y$39)),Pointage!$1:$1,0)),MAL_AT_CONGES_RTT!$A:$H,8,FALSE),""))</f>
        <v/>
      </c>
      <c r="Z50" s="41" t="str">
        <f>IF(DAY($AP50)&lt;Z$39,"",IFERROR(VLOOKUP(INDEX(Pointage!$1:$1048576,MATCH($B$3,Pointage!$A:$A,0),MATCH(DATE($B$1,MONTH($AO50),DAY(Z$39)),Pointage!$1:$1,0)),MAL_AT_CONGES_RTT!$A:$H,8,FALSE),""))</f>
        <v/>
      </c>
      <c r="AA50" s="41" t="str">
        <f>IF(DAY($AP50)&lt;AA$39,"",IFERROR(VLOOKUP(INDEX(Pointage!$1:$1048576,MATCH($B$3,Pointage!$A:$A,0),MATCH(DATE($B$1,MONTH($AO50),DAY(AA$39)),Pointage!$1:$1,0)),MAL_AT_CONGES_RTT!$A:$H,8,FALSE),""))</f>
        <v/>
      </c>
      <c r="AB50" s="41" t="str">
        <f>IF(DAY($AP50)&lt;AB$39,"",IFERROR(VLOOKUP(INDEX(Pointage!$1:$1048576,MATCH($B$3,Pointage!$A:$A,0),MATCH(DATE($B$1,MONTH($AO50),DAY(AB$39)),Pointage!$1:$1,0)),MAL_AT_CONGES_RTT!$A:$H,8,FALSE),""))</f>
        <v/>
      </c>
      <c r="AC50" s="41" t="str">
        <f>IF(DAY($AP50)&lt;AC$39,"",IFERROR(VLOOKUP(INDEX(Pointage!$1:$1048576,MATCH($B$3,Pointage!$A:$A,0),MATCH(DATE($B$1,MONTH($AO50),DAY(AC$39)),Pointage!$1:$1,0)),MAL_AT_CONGES_RTT!$A:$H,8,FALSE),""))</f>
        <v/>
      </c>
      <c r="AD50" s="41" t="str">
        <f>IF(DAY($AP50)&lt;AD$39,"",IFERROR(VLOOKUP(INDEX(Pointage!$1:$1048576,MATCH($B$3,Pointage!$A:$A,0),MATCH(DATE($B$1,MONTH($AO50),DAY(AD$39)),Pointage!$1:$1,0)),MAL_AT_CONGES_RTT!$A:$H,8,FALSE),""))</f>
        <v/>
      </c>
      <c r="AE50" s="41" t="str">
        <f>IF(DAY($AP50)&lt;AE$39,"",IFERROR(VLOOKUP(INDEX(Pointage!$1:$1048576,MATCH($B$3,Pointage!$A:$A,0),MATCH(DATE($B$1,MONTH($AO50),DAY(AE$39)),Pointage!$1:$1,0)),MAL_AT_CONGES_RTT!$A:$H,8,FALSE),""))</f>
        <v/>
      </c>
      <c r="AF50" s="41" t="str">
        <f>IF(DAY($AP50)&lt;AF$39,"",IFERROR(VLOOKUP(INDEX(Pointage!$1:$1048576,MATCH($B$3,Pointage!$A:$A,0),MATCH(DATE($B$1,MONTH($AO50),DAY(AF$39)),Pointage!$1:$1,0)),MAL_AT_CONGES_RTT!$A:$H,8,FALSE),""))</f>
        <v/>
      </c>
      <c r="AG50" s="41" t="str">
        <f>IF(DAY($AP50)&lt;AG$39,"",IFERROR(VLOOKUP(INDEX(Pointage!$1:$1048576,MATCH($B$3,Pointage!$A:$A,0),MATCH(DATE($B$1,MONTH($AO50),DAY(AG$39)),Pointage!$1:$1,0)),MAL_AT_CONGES_RTT!$A:$H,8,FALSE),""))</f>
        <v/>
      </c>
      <c r="AH50" s="207">
        <f t="shared" si="20"/>
        <v>1.25</v>
      </c>
      <c r="AI50" s="208">
        <f t="shared" si="21"/>
        <v>0</v>
      </c>
      <c r="AJ50" s="208">
        <f t="shared" si="22"/>
        <v>0</v>
      </c>
      <c r="AK50" s="208">
        <f t="shared" si="23"/>
        <v>0</v>
      </c>
      <c r="AL50" s="208">
        <f t="shared" si="24"/>
        <v>0</v>
      </c>
      <c r="AM50" s="207">
        <f t="shared" si="25"/>
        <v>2.0833333333333335</v>
      </c>
      <c r="AN50" s="207">
        <f t="shared" si="25"/>
        <v>2.0833333333333335</v>
      </c>
      <c r="AO50" s="209">
        <f>DATE($B$1,11,1)</f>
        <v>44136</v>
      </c>
      <c r="AP50" s="251">
        <f t="shared" si="26"/>
        <v>44165</v>
      </c>
    </row>
    <row r="51" spans="1:63" ht="20" customHeight="1">
      <c r="A51" s="207">
        <f>IF($B$5="oui",1,SUMPRODUCT(([1]CONTRACTUEL!$A$2:$A$21=$B$3)*([1]CONTRACTUEL!$C$2:$C$21&lt;=AO51)*([1]CONTRACTUEL!$D$2:$D$21&gt;=EOMONTH(AO51,0))*([1]CONTRACTUEL!$E$2:$E$21)))</f>
        <v>1</v>
      </c>
      <c r="B51" s="207">
        <f>IF($B$6="oui",1,SUMPRODUCT(('[1]TA&lt;100%'!$A$2:$A$21=$B$3)*('[1]TA&lt;100%'!$C$2:$C$21&lt;=AO51)*('[1]TA&lt;100%'!$D$2:$D$21&gt;=EOMONTH(AO51,0))*('[1]TA&lt;100%'!$E$2:$E$21)))</f>
        <v>1</v>
      </c>
      <c r="C51" s="41" t="str">
        <f>IF(DAY($AP51)&lt;C$39,"",IFERROR(VLOOKUP(INDEX(Pointage!$1:$1048576,MATCH($B$3,Pointage!$A:$A,0),MATCH(DATE($B$1,MONTH($AO51),DAY(C$39)),Pointage!$1:$1,0)),MAL_AT_CONGES_RTT!$A:$H,8,FALSE),""))</f>
        <v/>
      </c>
      <c r="D51" s="41" t="str">
        <f>IF(DAY($AP51)&lt;D$39,"",IFERROR(VLOOKUP(INDEX(Pointage!$1:$1048576,MATCH($B$3,Pointage!$A:$A,0),MATCH(DATE($B$1,MONTH($AO51),DAY(D$39)),Pointage!$1:$1,0)),MAL_AT_CONGES_RTT!$A:$H,8,FALSE),""))</f>
        <v/>
      </c>
      <c r="E51" s="41" t="str">
        <f>IF(DAY($AP51)&lt;E$39,"",IFERROR(VLOOKUP(INDEX(Pointage!$1:$1048576,MATCH($B$3,Pointage!$A:$A,0),MATCH(DATE($B$1,MONTH($AO51),DAY(E$39)),Pointage!$1:$1,0)),MAL_AT_CONGES_RTT!$A:$H,8,FALSE),""))</f>
        <v/>
      </c>
      <c r="F51" s="41" t="str">
        <f>IF(DAY($AP51)&lt;F$39,"",IFERROR(VLOOKUP(INDEX(Pointage!$1:$1048576,MATCH($B$3,Pointage!$A:$A,0),MATCH(DATE($B$1,MONTH($AO51),DAY(F$39)),Pointage!$1:$1,0)),MAL_AT_CONGES_RTT!$A:$H,8,FALSE),""))</f>
        <v/>
      </c>
      <c r="G51" s="41" t="str">
        <f>IF(DAY($AP51)&lt;G$39,"",IFERROR(VLOOKUP(INDEX(Pointage!$1:$1048576,MATCH($B$3,Pointage!$A:$A,0),MATCH(DATE($B$1,MONTH($AO51),DAY(G$39)),Pointage!$1:$1,0)),MAL_AT_CONGES_RTT!$A:$H,8,FALSE),""))</f>
        <v/>
      </c>
      <c r="H51" s="41" t="str">
        <f>IF(DAY($AP51)&lt;H$39,"",IFERROR(VLOOKUP(INDEX(Pointage!$1:$1048576,MATCH($B$3,Pointage!$A:$A,0),MATCH(DATE($B$1,MONTH($AO51),DAY(H$39)),Pointage!$1:$1,0)),MAL_AT_CONGES_RTT!$A:$H,8,FALSE),""))</f>
        <v/>
      </c>
      <c r="I51" s="41" t="str">
        <f>IF(DAY($AP51)&lt;I$39,"",IFERROR(VLOOKUP(INDEX(Pointage!$1:$1048576,MATCH($B$3,Pointage!$A:$A,0),MATCH(DATE($B$1,MONTH($AO51),DAY(I$39)),Pointage!$1:$1,0)),MAL_AT_CONGES_RTT!$A:$H,8,FALSE),""))</f>
        <v/>
      </c>
      <c r="J51" s="41" t="str">
        <f>IF(DAY($AP51)&lt;J$39,"",IFERROR(VLOOKUP(INDEX(Pointage!$1:$1048576,MATCH($B$3,Pointage!$A:$A,0),MATCH(DATE($B$1,MONTH($AO51),DAY(J$39)),Pointage!$1:$1,0)),MAL_AT_CONGES_RTT!$A:$H,8,FALSE),""))</f>
        <v/>
      </c>
      <c r="K51" s="41" t="str">
        <f>IF(DAY($AP51)&lt;K$39,"",IFERROR(VLOOKUP(INDEX(Pointage!$1:$1048576,MATCH($B$3,Pointage!$A:$A,0),MATCH(DATE($B$1,MONTH($AO51),DAY(K$39)),Pointage!$1:$1,0)),MAL_AT_CONGES_RTT!$A:$H,8,FALSE),""))</f>
        <v/>
      </c>
      <c r="L51" s="41" t="str">
        <f>IF(DAY($AP51)&lt;L$39,"",IFERROR(VLOOKUP(INDEX(Pointage!$1:$1048576,MATCH($B$3,Pointage!$A:$A,0),MATCH(DATE($B$1,MONTH($AO51),DAY(L$39)),Pointage!$1:$1,0)),MAL_AT_CONGES_RTT!$A:$H,8,FALSE),""))</f>
        <v/>
      </c>
      <c r="M51" s="41" t="str">
        <f>IF(DAY($AP51)&lt;M$39,"",IFERROR(VLOOKUP(INDEX(Pointage!$1:$1048576,MATCH($B$3,Pointage!$A:$A,0),MATCH(DATE($B$1,MONTH($AO51),DAY(M$39)),Pointage!$1:$1,0)),MAL_AT_CONGES_RTT!$A:$H,8,FALSE),""))</f>
        <v/>
      </c>
      <c r="N51" s="41" t="str">
        <f>IF(DAY($AP51)&lt;N$39,"",IFERROR(VLOOKUP(INDEX(Pointage!$1:$1048576,MATCH($B$3,Pointage!$A:$A,0),MATCH(DATE($B$1,MONTH($AO51),DAY(N$39)),Pointage!$1:$1,0)),MAL_AT_CONGES_RTT!$A:$H,8,FALSE),""))</f>
        <v/>
      </c>
      <c r="O51" s="41" t="str">
        <f>IF(DAY($AP51)&lt;O$39,"",IFERROR(VLOOKUP(INDEX(Pointage!$1:$1048576,MATCH($B$3,Pointage!$A:$A,0),MATCH(DATE($B$1,MONTH($AO51),DAY(O$39)),Pointage!$1:$1,0)),MAL_AT_CONGES_RTT!$A:$H,8,FALSE),""))</f>
        <v/>
      </c>
      <c r="P51" s="41" t="str">
        <f>IF(DAY($AP51)&lt;P$39,"",IFERROR(VLOOKUP(INDEX(Pointage!$1:$1048576,MATCH($B$3,Pointage!$A:$A,0),MATCH(DATE($B$1,MONTH($AO51),DAY(P$39)),Pointage!$1:$1,0)),MAL_AT_CONGES_RTT!$A:$H,8,FALSE),""))</f>
        <v/>
      </c>
      <c r="Q51" s="41" t="str">
        <f>IF(DAY($AP51)&lt;Q$39,"",IFERROR(VLOOKUP(INDEX(Pointage!$1:$1048576,MATCH($B$3,Pointage!$A:$A,0),MATCH(DATE($B$1,MONTH($AO51),DAY(Q$39)),Pointage!$1:$1,0)),MAL_AT_CONGES_RTT!$A:$H,8,FALSE),""))</f>
        <v/>
      </c>
      <c r="R51" s="41" t="str">
        <f>IF(DAY($AP51)&lt;R$39,"",IFERROR(VLOOKUP(INDEX(Pointage!$1:$1048576,MATCH($B$3,Pointage!$A:$A,0),MATCH(DATE($B$1,MONTH($AO51),DAY(R$39)),Pointage!$1:$1,0)),MAL_AT_CONGES_RTT!$A:$H,8,FALSE),""))</f>
        <v/>
      </c>
      <c r="S51" s="41" t="str">
        <f>IF(DAY($AP51)&lt;S$39,"",IFERROR(VLOOKUP(INDEX(Pointage!$1:$1048576,MATCH($B$3,Pointage!$A:$A,0),MATCH(DATE($B$1,MONTH($AO51),DAY(S$39)),Pointage!$1:$1,0)),MAL_AT_CONGES_RTT!$A:$H,8,FALSE),""))</f>
        <v/>
      </c>
      <c r="T51" s="41" t="str">
        <f>IF(DAY($AP51)&lt;T$39,"",IFERROR(VLOOKUP(INDEX(Pointage!$1:$1048576,MATCH($B$3,Pointage!$A:$A,0),MATCH(DATE($B$1,MONTH($AO51),DAY(T$39)),Pointage!$1:$1,0)),MAL_AT_CONGES_RTT!$A:$H,8,FALSE),""))</f>
        <v/>
      </c>
      <c r="U51" s="41" t="str">
        <f>IF(DAY($AP51)&lt;U$39,"",IFERROR(VLOOKUP(INDEX(Pointage!$1:$1048576,MATCH($B$3,Pointage!$A:$A,0),MATCH(DATE($B$1,MONTH($AO51),DAY(U$39)),Pointage!$1:$1,0)),MAL_AT_CONGES_RTT!$A:$H,8,FALSE),""))</f>
        <v/>
      </c>
      <c r="V51" s="41" t="str">
        <f>IF(DAY($AP51)&lt;V$39,"",IFERROR(VLOOKUP(INDEX(Pointage!$1:$1048576,MATCH($B$3,Pointage!$A:$A,0),MATCH(DATE($B$1,MONTH($AO51),DAY(V$39)),Pointage!$1:$1,0)),MAL_AT_CONGES_RTT!$A:$H,8,FALSE),""))</f>
        <v/>
      </c>
      <c r="W51" s="41" t="str">
        <f>IF(DAY($AP51)&lt;W$39,"",IFERROR(VLOOKUP(INDEX(Pointage!$1:$1048576,MATCH($B$3,Pointage!$A:$A,0),MATCH(DATE($B$1,MONTH($AO51),DAY(W$39)),Pointage!$1:$1,0)),MAL_AT_CONGES_RTT!$A:$H,8,FALSE),""))</f>
        <v/>
      </c>
      <c r="X51" s="41" t="str">
        <f>IF(DAY($AP51)&lt;X$39,"",IFERROR(VLOOKUP(INDEX(Pointage!$1:$1048576,MATCH($B$3,Pointage!$A:$A,0),MATCH(DATE($B$1,MONTH($AO51),DAY(X$39)),Pointage!$1:$1,0)),MAL_AT_CONGES_RTT!$A:$H,8,FALSE),""))</f>
        <v/>
      </c>
      <c r="Y51" s="41" t="str">
        <f>IF(DAY($AP51)&lt;Y$39,"",IFERROR(VLOOKUP(INDEX(Pointage!$1:$1048576,MATCH($B$3,Pointage!$A:$A,0),MATCH(DATE($B$1,MONTH($AO51),DAY(Y$39)),Pointage!$1:$1,0)),MAL_AT_CONGES_RTT!$A:$H,8,FALSE),""))</f>
        <v/>
      </c>
      <c r="Z51" s="41" t="str">
        <f>IF(DAY($AP51)&lt;Z$39,"",IFERROR(VLOOKUP(INDEX(Pointage!$1:$1048576,MATCH($B$3,Pointage!$A:$A,0),MATCH(DATE($B$1,MONTH($AO51),DAY(Z$39)),Pointage!$1:$1,0)),MAL_AT_CONGES_RTT!$A:$H,8,FALSE),""))</f>
        <v/>
      </c>
      <c r="AA51" s="41" t="str">
        <f>IF(DAY($AP51)&lt;AA$39,"",IFERROR(VLOOKUP(INDEX(Pointage!$1:$1048576,MATCH($B$3,Pointage!$A:$A,0),MATCH(DATE($B$1,MONTH($AO51),DAY(AA$39)),Pointage!$1:$1,0)),MAL_AT_CONGES_RTT!$A:$H,8,FALSE),""))</f>
        <v/>
      </c>
      <c r="AB51" s="41" t="str">
        <f>IF(DAY($AP51)&lt;AB$39,"",IFERROR(VLOOKUP(INDEX(Pointage!$1:$1048576,MATCH($B$3,Pointage!$A:$A,0),MATCH(DATE($B$1,MONTH($AO51),DAY(AB$39)),Pointage!$1:$1,0)),MAL_AT_CONGES_RTT!$A:$H,8,FALSE),""))</f>
        <v/>
      </c>
      <c r="AC51" s="41" t="str">
        <f>IF(DAY($AP51)&lt;AC$39,"",IFERROR(VLOOKUP(INDEX(Pointage!$1:$1048576,MATCH($B$3,Pointage!$A:$A,0),MATCH(DATE($B$1,MONTH($AO51),DAY(AC$39)),Pointage!$1:$1,0)),MAL_AT_CONGES_RTT!$A:$H,8,FALSE),""))</f>
        <v/>
      </c>
      <c r="AD51" s="41" t="str">
        <f>IF(DAY($AP51)&lt;AD$39,"",IFERROR(VLOOKUP(INDEX(Pointage!$1:$1048576,MATCH($B$3,Pointage!$A:$A,0),MATCH(DATE($B$1,MONTH($AO51),DAY(AD$39)),Pointage!$1:$1,0)),MAL_AT_CONGES_RTT!$A:$H,8,FALSE),""))</f>
        <v/>
      </c>
      <c r="AE51" s="41" t="str">
        <f>IF(DAY($AP51)&lt;AE$39,"",IFERROR(VLOOKUP(INDEX(Pointage!$1:$1048576,MATCH($B$3,Pointage!$A:$A,0),MATCH(DATE($B$1,MONTH($AO51),DAY(AE$39)),Pointage!$1:$1,0)),MAL_AT_CONGES_RTT!$A:$H,8,FALSE),""))</f>
        <v/>
      </c>
      <c r="AF51" s="41" t="str">
        <f>IF(DAY($AP51)&lt;AF$39,"",IFERROR(VLOOKUP(INDEX(Pointage!$1:$1048576,MATCH($B$3,Pointage!$A:$A,0),MATCH(DATE($B$1,MONTH($AO51),DAY(AF$39)),Pointage!$1:$1,0)),MAL_AT_CONGES_RTT!$A:$H,8,FALSE),""))</f>
        <v/>
      </c>
      <c r="AG51" s="41" t="str">
        <f>IF(DAY($AP51)&lt;AG$39,"",IFERROR(VLOOKUP(INDEX(Pointage!$1:$1048576,MATCH($B$3,Pointage!$A:$A,0),MATCH(DATE($B$1,MONTH($AO51),DAY(AG$39)),Pointage!$1:$1,0)),MAL_AT_CONGES_RTT!$A:$H,8,FALSE),""))</f>
        <v/>
      </c>
      <c r="AH51" s="207">
        <f t="shared" si="20"/>
        <v>1.25</v>
      </c>
      <c r="AI51" s="208">
        <f t="shared" si="21"/>
        <v>0</v>
      </c>
      <c r="AJ51" s="208">
        <f t="shared" si="22"/>
        <v>0</v>
      </c>
      <c r="AK51" s="208">
        <f t="shared" si="23"/>
        <v>0</v>
      </c>
      <c r="AL51" s="208">
        <f t="shared" si="24"/>
        <v>0</v>
      </c>
      <c r="AM51" s="207">
        <f t="shared" si="25"/>
        <v>2.0833333333333335</v>
      </c>
      <c r="AN51" s="207">
        <f t="shared" si="25"/>
        <v>2.0833333333333335</v>
      </c>
      <c r="AO51" s="209">
        <f>DATE($B$1,12,1)</f>
        <v>44166</v>
      </c>
      <c r="AP51" s="251">
        <f t="shared" si="26"/>
        <v>44196</v>
      </c>
    </row>
    <row r="52" spans="1:63">
      <c r="AM52" s="210"/>
      <c r="AN52" s="210"/>
    </row>
    <row r="55" spans="1:63" ht="17" thickBot="1"/>
    <row r="56" spans="1:63" ht="16" customHeight="1">
      <c r="C56" s="443" t="s">
        <v>195</v>
      </c>
      <c r="D56" s="444"/>
      <c r="E56" s="444"/>
      <c r="F56" s="444"/>
      <c r="G56" s="444"/>
      <c r="H56" s="444"/>
      <c r="I56" s="444"/>
      <c r="J56" s="444"/>
      <c r="K56" s="444"/>
      <c r="L56" s="444"/>
      <c r="M56" s="444"/>
      <c r="N56" s="444"/>
      <c r="O56" s="444"/>
      <c r="P56" s="444"/>
      <c r="Q56" s="444"/>
      <c r="R56" s="444"/>
      <c r="S56" s="444"/>
      <c r="T56" s="444"/>
      <c r="U56" s="444"/>
      <c r="V56" s="444"/>
      <c r="W56" s="444"/>
      <c r="X56" s="444"/>
      <c r="Y56" s="444"/>
      <c r="Z56" s="444"/>
      <c r="AA56" s="444"/>
      <c r="AB56" s="444"/>
      <c r="AC56" s="444"/>
      <c r="AD56" s="444"/>
      <c r="AE56" s="444"/>
      <c r="AF56" s="444"/>
      <c r="AG56" s="444"/>
      <c r="AH56" s="444"/>
      <c r="AI56" s="444"/>
      <c r="AJ56" s="444"/>
      <c r="AK56" s="444"/>
      <c r="AL56" s="444"/>
      <c r="AM56" s="444"/>
      <c r="AN56" s="444"/>
      <c r="AO56" s="445"/>
      <c r="AP56" s="452" t="s">
        <v>127</v>
      </c>
      <c r="AQ56" s="453"/>
      <c r="AR56" s="453"/>
      <c r="AS56" s="453"/>
      <c r="AT56" s="453"/>
      <c r="AU56" s="453"/>
      <c r="AV56" s="453"/>
      <c r="AW56" s="453"/>
      <c r="AX56" s="453"/>
    </row>
    <row r="57" spans="1:63" ht="16" customHeight="1">
      <c r="C57" s="446"/>
      <c r="D57" s="447"/>
      <c r="E57" s="447"/>
      <c r="F57" s="447"/>
      <c r="G57" s="447"/>
      <c r="H57" s="447"/>
      <c r="I57" s="447"/>
      <c r="J57" s="447"/>
      <c r="K57" s="447"/>
      <c r="L57" s="447"/>
      <c r="M57" s="447"/>
      <c r="N57" s="447"/>
      <c r="O57" s="447"/>
      <c r="P57" s="447"/>
      <c r="Q57" s="447"/>
      <c r="R57" s="447"/>
      <c r="S57" s="447"/>
      <c r="T57" s="447"/>
      <c r="U57" s="447"/>
      <c r="V57" s="447"/>
      <c r="W57" s="447"/>
      <c r="X57" s="447"/>
      <c r="Y57" s="447"/>
      <c r="Z57" s="447"/>
      <c r="AA57" s="447"/>
      <c r="AB57" s="447"/>
      <c r="AC57" s="447"/>
      <c r="AD57" s="447"/>
      <c r="AE57" s="447"/>
      <c r="AF57" s="447"/>
      <c r="AG57" s="447"/>
      <c r="AH57" s="447"/>
      <c r="AI57" s="447"/>
      <c r="AJ57" s="447"/>
      <c r="AK57" s="447"/>
      <c r="AL57" s="447"/>
      <c r="AM57" s="447"/>
      <c r="AN57" s="447"/>
      <c r="AO57" s="448"/>
      <c r="AP57" s="454"/>
      <c r="AQ57" s="455"/>
      <c r="AR57" s="455"/>
      <c r="AS57" s="455"/>
      <c r="AT57" s="455"/>
      <c r="AU57" s="455"/>
      <c r="AV57" s="455"/>
      <c r="AW57" s="455"/>
      <c r="AX57" s="455"/>
    </row>
    <row r="58" spans="1:63" ht="16" customHeight="1">
      <c r="C58" s="446"/>
      <c r="D58" s="447"/>
      <c r="E58" s="447"/>
      <c r="F58" s="447"/>
      <c r="G58" s="447"/>
      <c r="H58" s="447"/>
      <c r="I58" s="447"/>
      <c r="J58" s="447"/>
      <c r="K58" s="447"/>
      <c r="L58" s="447"/>
      <c r="M58" s="447"/>
      <c r="N58" s="447"/>
      <c r="O58" s="447"/>
      <c r="P58" s="447"/>
      <c r="Q58" s="447"/>
      <c r="R58" s="447"/>
      <c r="S58" s="447"/>
      <c r="T58" s="447"/>
      <c r="U58" s="447"/>
      <c r="V58" s="447"/>
      <c r="W58" s="447"/>
      <c r="X58" s="447"/>
      <c r="Y58" s="447"/>
      <c r="Z58" s="447"/>
      <c r="AA58" s="447"/>
      <c r="AB58" s="447"/>
      <c r="AC58" s="447"/>
      <c r="AD58" s="447"/>
      <c r="AE58" s="447"/>
      <c r="AF58" s="447"/>
      <c r="AG58" s="447"/>
      <c r="AH58" s="447"/>
      <c r="AI58" s="447"/>
      <c r="AJ58" s="447"/>
      <c r="AK58" s="447"/>
      <c r="AL58" s="447"/>
      <c r="AM58" s="447"/>
      <c r="AN58" s="447"/>
      <c r="AO58" s="448"/>
      <c r="AP58" s="454"/>
      <c r="AQ58" s="455"/>
      <c r="AR58" s="455"/>
      <c r="AS58" s="455"/>
      <c r="AT58" s="455"/>
      <c r="AU58" s="455"/>
      <c r="AV58" s="455"/>
      <c r="AW58" s="455"/>
      <c r="AX58" s="455"/>
    </row>
    <row r="59" spans="1:63" ht="17" customHeight="1" thickBot="1">
      <c r="C59" s="446"/>
      <c r="D59" s="447"/>
      <c r="E59" s="447"/>
      <c r="F59" s="447"/>
      <c r="G59" s="447"/>
      <c r="H59" s="447"/>
      <c r="I59" s="447"/>
      <c r="J59" s="447"/>
      <c r="K59" s="447"/>
      <c r="L59" s="447"/>
      <c r="M59" s="447"/>
      <c r="N59" s="447"/>
      <c r="O59" s="447"/>
      <c r="P59" s="447"/>
      <c r="Q59" s="447"/>
      <c r="R59" s="447"/>
      <c r="S59" s="447"/>
      <c r="T59" s="447"/>
      <c r="U59" s="447"/>
      <c r="V59" s="447"/>
      <c r="W59" s="447"/>
      <c r="X59" s="447"/>
      <c r="Y59" s="447"/>
      <c r="Z59" s="447"/>
      <c r="AA59" s="447"/>
      <c r="AB59" s="447"/>
      <c r="AC59" s="447"/>
      <c r="AD59" s="447"/>
      <c r="AE59" s="447"/>
      <c r="AF59" s="447"/>
      <c r="AG59" s="447"/>
      <c r="AH59" s="447"/>
      <c r="AI59" s="447"/>
      <c r="AJ59" s="447"/>
      <c r="AK59" s="447"/>
      <c r="AL59" s="447"/>
      <c r="AM59" s="447"/>
      <c r="AN59" s="447"/>
      <c r="AO59" s="448"/>
      <c r="AP59" s="454"/>
      <c r="AQ59" s="455"/>
      <c r="AR59" s="455"/>
      <c r="AS59" s="455"/>
      <c r="AT59" s="455"/>
      <c r="AU59" s="455"/>
      <c r="AV59" s="455"/>
      <c r="AW59" s="455"/>
      <c r="AX59" s="455"/>
    </row>
    <row r="60" spans="1:63" ht="18" customHeight="1" thickTop="1" thickBot="1">
      <c r="C60" s="449"/>
      <c r="D60" s="450"/>
      <c r="E60" s="450"/>
      <c r="F60" s="450"/>
      <c r="G60" s="450"/>
      <c r="H60" s="450"/>
      <c r="I60" s="450"/>
      <c r="J60" s="450"/>
      <c r="K60" s="450"/>
      <c r="L60" s="450"/>
      <c r="M60" s="450"/>
      <c r="N60" s="450"/>
      <c r="O60" s="450"/>
      <c r="P60" s="450"/>
      <c r="Q60" s="450"/>
      <c r="R60" s="450"/>
      <c r="S60" s="450"/>
      <c r="T60" s="450"/>
      <c r="U60" s="450"/>
      <c r="V60" s="450"/>
      <c r="W60" s="450"/>
      <c r="X60" s="450"/>
      <c r="Y60" s="450"/>
      <c r="Z60" s="450"/>
      <c r="AA60" s="450"/>
      <c r="AB60" s="450"/>
      <c r="AC60" s="450"/>
      <c r="AD60" s="450"/>
      <c r="AE60" s="450"/>
      <c r="AF60" s="450"/>
      <c r="AG60" s="450"/>
      <c r="AH60" s="450"/>
      <c r="AI60" s="450"/>
      <c r="AJ60" s="450"/>
      <c r="AK60" s="450"/>
      <c r="AL60" s="450"/>
      <c r="AM60" s="450"/>
      <c r="AN60" s="450"/>
      <c r="AO60" s="451"/>
      <c r="AP60" s="456"/>
      <c r="AQ60" s="457"/>
      <c r="AR60" s="457"/>
      <c r="AS60" s="457"/>
      <c r="AT60" s="457"/>
      <c r="AU60" s="457"/>
      <c r="AV60" s="457"/>
      <c r="AW60" s="457"/>
      <c r="AX60" s="457"/>
      <c r="BB60" s="276" t="e">
        <f>#REF!</f>
        <v>#REF!</v>
      </c>
      <c r="BC60" s="277"/>
      <c r="BD60" s="277"/>
      <c r="BE60" s="277"/>
      <c r="BF60" s="277"/>
      <c r="BG60" s="277"/>
      <c r="BH60" s="277"/>
      <c r="BI60" s="277"/>
      <c r="BJ60" s="277"/>
      <c r="BK60" s="278"/>
    </row>
    <row r="61" spans="1:63" ht="40" customHeight="1" thickBot="1">
      <c r="C61" s="395" t="s">
        <v>169</v>
      </c>
      <c r="D61" s="396"/>
      <c r="E61" s="396"/>
      <c r="F61" s="396"/>
      <c r="G61" s="397"/>
      <c r="H61" s="458" t="s">
        <v>196</v>
      </c>
      <c r="I61" s="459"/>
      <c r="J61" s="459"/>
      <c r="K61" s="459"/>
      <c r="L61" s="459"/>
      <c r="M61" s="459"/>
      <c r="N61" s="459"/>
      <c r="O61" s="459"/>
      <c r="P61" s="459"/>
      <c r="Q61" s="459"/>
      <c r="R61" s="459"/>
      <c r="S61" s="459"/>
      <c r="T61" s="459"/>
      <c r="U61" s="459"/>
      <c r="V61" s="459"/>
      <c r="W61" s="459"/>
      <c r="X61" s="462" t="s">
        <v>197</v>
      </c>
      <c r="Y61" s="463"/>
      <c r="Z61" s="463"/>
      <c r="AA61" s="464"/>
      <c r="AB61" s="462" t="s">
        <v>198</v>
      </c>
      <c r="AC61" s="463"/>
      <c r="AD61" s="463"/>
      <c r="AE61" s="464"/>
      <c r="AF61" s="462" t="s">
        <v>199</v>
      </c>
      <c r="AG61" s="463"/>
      <c r="AH61" s="463"/>
      <c r="AI61" s="463"/>
      <c r="AJ61" s="463"/>
      <c r="AK61" s="463"/>
      <c r="AL61" s="463"/>
      <c r="AM61" s="463"/>
      <c r="AN61" s="463"/>
      <c r="AO61" s="464"/>
      <c r="AP61" s="395" t="s">
        <v>169</v>
      </c>
      <c r="AQ61" s="397"/>
      <c r="BB61" s="279"/>
      <c r="BC61" s="280"/>
      <c r="BD61" s="280"/>
      <c r="BE61" s="280"/>
      <c r="BF61" s="280"/>
      <c r="BG61" s="280"/>
      <c r="BH61" s="280"/>
      <c r="BI61" s="280"/>
      <c r="BJ61" s="280"/>
      <c r="BK61" s="281"/>
    </row>
    <row r="62" spans="1:63" ht="40" customHeight="1" thickTop="1" thickBot="1">
      <c r="C62" s="407"/>
      <c r="D62" s="408"/>
      <c r="E62" s="408"/>
      <c r="F62" s="408"/>
      <c r="G62" s="409"/>
      <c r="H62" s="460"/>
      <c r="I62" s="461"/>
      <c r="J62" s="461"/>
      <c r="K62" s="461"/>
      <c r="L62" s="461"/>
      <c r="M62" s="461"/>
      <c r="N62" s="461"/>
      <c r="O62" s="461"/>
      <c r="P62" s="461"/>
      <c r="Q62" s="461"/>
      <c r="R62" s="461"/>
      <c r="S62" s="461"/>
      <c r="T62" s="461"/>
      <c r="U62" s="461"/>
      <c r="V62" s="461"/>
      <c r="W62" s="461"/>
      <c r="X62" s="465"/>
      <c r="Y62" s="466"/>
      <c r="Z62" s="466"/>
      <c r="AA62" s="467"/>
      <c r="AB62" s="465"/>
      <c r="AC62" s="466"/>
      <c r="AD62" s="466"/>
      <c r="AE62" s="467"/>
      <c r="AF62" s="465"/>
      <c r="AG62" s="466"/>
      <c r="AH62" s="466"/>
      <c r="AI62" s="466"/>
      <c r="AJ62" s="466"/>
      <c r="AK62" s="466"/>
      <c r="AL62" s="466"/>
      <c r="AM62" s="466"/>
      <c r="AN62" s="466"/>
      <c r="AO62" s="467"/>
      <c r="AP62" s="407"/>
      <c r="AQ62" s="409"/>
      <c r="BB62" s="302" t="s">
        <v>127</v>
      </c>
      <c r="BC62" s="304" t="s">
        <v>128</v>
      </c>
      <c r="BD62" s="306" t="s">
        <v>129</v>
      </c>
      <c r="BE62" s="307"/>
      <c r="BF62" s="310" t="s">
        <v>130</v>
      </c>
      <c r="BG62" s="253" t="s">
        <v>131</v>
      </c>
      <c r="BH62" s="254"/>
      <c r="BI62" s="255"/>
      <c r="BJ62" s="259" t="s">
        <v>132</v>
      </c>
      <c r="BK62" s="259" t="s">
        <v>133</v>
      </c>
    </row>
    <row r="63" spans="1:63" ht="40" customHeight="1" thickBot="1">
      <c r="C63" s="395">
        <f>AO40</f>
        <v>43831</v>
      </c>
      <c r="D63" s="396"/>
      <c r="E63" s="396"/>
      <c r="F63" s="396"/>
      <c r="G63" s="397"/>
      <c r="H63" s="398" t="str">
        <f t="array" ref="H63">IFERROR(SMALL(IF(ISNUMBER(SEARCH("CEXP",C40:AG40)),$C$39:$AG$39,IF(ISNUMBER(SEARCH("EM",C40:AG40)),$C$39:$AG$39,"")),1)&amp;"-","")&amp;IFERROR(SMALL(IF(ISNUMBER(SEARCH("CEXP",C40:AG40)),$C$39:$AG$39,IF(ISNUMBER(SEARCH("EM",C40:AG40)),$C$39:$AG$39,"")),2)&amp;"-","")&amp;IFERROR(SMALL(IF(ISNUMBER(SEARCH("CEXP",C40:AG40)),$C$39:$AG$39,IF(ISNUMBER(SEARCH("EM",C40:AG40)),$C$39:$AG$39,"")),3)&amp;"-","")&amp;IFERROR(SMALL(IF(ISNUMBER(SEARCH("CEXP",C40:AG40)),$C$39:$AG$39,IF(ISNUMBER(SEARCH("EM",C40:AG40)),$C$39:$AG$39,"")),4)&amp;"-","")&amp;IFERROR(SMALL(IF(ISNUMBER(SEARCH("CEXP",C40:AG40)),$C$39:$AG$39,IF(ISNUMBER(SEARCH("EM",C40:AG40)),$C$39:$AG$39,"")),5)&amp;"-","")&amp;IFERROR(SMALL(IF(ISNUMBER(SEARCH("CEXP",C40:AG40)),$C$39:$AG$39,IF(ISNUMBER(SEARCH("EM",C40:AG40)),$C$39:$AG$39,"")),6)&amp;"-","")&amp;IFERROR(SMALL(IF(ISNUMBER(SEARCH("CEXP",C40:AG40)),$C$39:$AG$39,IF(ISNUMBER(SEARCH("EM",C40:AG40)),$C$39:$AG$39,"")),7)&amp;"-","")&amp;IFERROR(SMALL(IF(ISNUMBER(SEARCH("CEXP",C40:AG40)),$C$39:$AG$39,IF(ISNUMBER(SEARCH("EM",C40:AG40)),$C$39:$AG$39,"")),8)&amp;"-","")&amp;IFERROR(SMALL(IF(ISNUMBER(SEARCH("CEXP",C40:AG40)),$C$39:$AG$39,IF(ISNUMBER(SEARCH("EM",C40:AG40)),$C$39:$AG$39,"")),9)&amp;"-","")&amp;IFERROR(SMALL(IF(ISNUMBER(SEARCH("CEXP",C40:AG40)),$C$39:$AG$39,IF(ISNUMBER(SEARCH("EM",C40:AG40)),$C$39:$AG$39,"")),10)&amp;"-","")&amp;IFERROR(SMALL(IF(ISNUMBER(SEARCH("CEXP",C40:AG40)),$C$39:$AG$39,IF(ISNUMBER(SEARCH("EM",C40:AG40)),$C$39:$AG$39,"")),11)&amp;"-","")&amp;IFERROR(SMALL(IF(ISNUMBER(SEARCH("CEXP",C40:AG40)),$C$39:$AG$39,IF(ISNUMBER(SEARCH("EM",C40:AG40)),$C$39:$AG$39,"")),12)&amp;"-","")&amp;IFERROR(SMALL(IF(ISNUMBER(SEARCH("CEXP",C40:AG40)),$C$39:$AG$39,IF(ISNUMBER(SEARCH("EM",C40:AG40)),$C$39:$AG$39,"")),13)&amp;"-","")&amp;IFERROR(SMALL(IF(ISNUMBER(SEARCH("CEXP",C40:AG40)),$C$39:$AG$39,IF(ISNUMBER(SEARCH("EM",C40:AG40)),$C$39:$AG$39,"")),14)&amp;"-","")&amp;IFERROR(SMALL(IF(ISNUMBER(SEARCH("CEXP",C40:AG40)),$C$39:$AG$39,IF(ISNUMBER(SEARCH("EM",C40:AG40)),$C$39:$AG$39,"")),15)&amp;"-","")</f>
        <v>21-22-</v>
      </c>
      <c r="I63" s="399"/>
      <c r="J63" s="399"/>
      <c r="K63" s="399"/>
      <c r="L63" s="399"/>
      <c r="M63" s="399"/>
      <c r="N63" s="399"/>
      <c r="O63" s="399"/>
      <c r="P63" s="399"/>
      <c r="Q63" s="399"/>
      <c r="R63" s="399"/>
      <c r="S63" s="399"/>
      <c r="T63" s="399"/>
      <c r="U63" s="399"/>
      <c r="V63" s="399"/>
      <c r="W63" s="468"/>
      <c r="X63" s="469">
        <f>AK40</f>
        <v>0</v>
      </c>
      <c r="Y63" s="399"/>
      <c r="Z63" s="399"/>
      <c r="AA63" s="468"/>
      <c r="AB63" s="469">
        <f>AL40</f>
        <v>2</v>
      </c>
      <c r="AC63" s="399"/>
      <c r="AD63" s="399"/>
      <c r="AE63" s="468"/>
      <c r="AF63" s="469">
        <f>6-AB63</f>
        <v>4</v>
      </c>
      <c r="AG63" s="399"/>
      <c r="AH63" s="399"/>
      <c r="AI63" s="399"/>
      <c r="AJ63" s="399"/>
      <c r="AK63" s="399"/>
      <c r="AL63" s="399"/>
      <c r="AM63" s="399"/>
      <c r="AN63" s="399"/>
      <c r="AO63" s="468"/>
      <c r="AP63" s="439">
        <f>AO40</f>
        <v>43831</v>
      </c>
      <c r="AQ63" s="441"/>
      <c r="BB63" s="303"/>
      <c r="BC63" s="305"/>
      <c r="BD63" s="308"/>
      <c r="BE63" s="309"/>
      <c r="BF63" s="311"/>
      <c r="BG63" s="256"/>
      <c r="BH63" s="257"/>
      <c r="BI63" s="258"/>
      <c r="BJ63" s="260" t="s">
        <v>135</v>
      </c>
      <c r="BK63" s="260" t="s">
        <v>136</v>
      </c>
    </row>
    <row r="64" spans="1:63" ht="40" customHeight="1" thickTop="1" thickBot="1">
      <c r="C64" s="395">
        <f>AO41</f>
        <v>43862</v>
      </c>
      <c r="D64" s="396"/>
      <c r="E64" s="396"/>
      <c r="F64" s="396"/>
      <c r="G64" s="397"/>
      <c r="H64" s="398" t="str">
        <f t="array" ref="H64">IFERROR(SMALL(IF(ISNUMBER(SEARCH("CEXP",C41:AG41)),$C$39:$AG$39,IF(ISNUMBER(SEARCH("EM",C41:AG41)),$C$39:$AG$39,"")),1)&amp;"-","")&amp;IFERROR(SMALL(IF(ISNUMBER(SEARCH("CEXP",C41:AG41)),$C$39:$AG$39,IF(ISNUMBER(SEARCH("EM",C41:AG41)),$C$39:$AG$39,"")),2)&amp;"-","")&amp;IFERROR(SMALL(IF(ISNUMBER(SEARCH("CEXP",C41:AG41)),$C$39:$AG$39,IF(ISNUMBER(SEARCH("EM",C41:AG41)),$C$39:$AG$39,"")),3)&amp;"-","")&amp;IFERROR(SMALL(IF(ISNUMBER(SEARCH("CEXP",C41:AG41)),$C$39:$AG$39,IF(ISNUMBER(SEARCH("EM",C41:AG41)),$C$39:$AG$39,"")),4)&amp;"-","")&amp;IFERROR(SMALL(IF(ISNUMBER(SEARCH("CEXP",C41:AG41)),$C$39:$AG$39,IF(ISNUMBER(SEARCH("EM",C41:AG41)),$C$39:$AG$39,"")),5)&amp;"-","")&amp;IFERROR(SMALL(IF(ISNUMBER(SEARCH("CEXP",C41:AG41)),$C$39:$AG$39,IF(ISNUMBER(SEARCH("EM",C41:AG41)),$C$39:$AG$39,"")),6)&amp;"-","")&amp;IFERROR(SMALL(IF(ISNUMBER(SEARCH("CEXP",C41:AG41)),$C$39:$AG$39,IF(ISNUMBER(SEARCH("EM",C41:AG41)),$C$39:$AG$39,"")),7)&amp;"-","")&amp;IFERROR(SMALL(IF(ISNUMBER(SEARCH("CEXP",C41:AG41)),$C$39:$AG$39,IF(ISNUMBER(SEARCH("EM",C41:AG41)),$C$39:$AG$39,"")),8)&amp;"-","")&amp;IFERROR(SMALL(IF(ISNUMBER(SEARCH("CEXP",C41:AG41)),$C$39:$AG$39,IF(ISNUMBER(SEARCH("EM",C41:AG41)),$C$39:$AG$39,"")),9)&amp;"-","")&amp;IFERROR(SMALL(IF(ISNUMBER(SEARCH("CEXP",C41:AG41)),$C$39:$AG$39,IF(ISNUMBER(SEARCH("EM",C41:AG41)),$C$39:$AG$39,"")),10)&amp;"-","")&amp;IFERROR(SMALL(IF(ISNUMBER(SEARCH("CEXP",C41:AG41)),$C$39:$AG$39,IF(ISNUMBER(SEARCH("EM",C41:AG41)),$C$39:$AG$39,"")),11)&amp;"-","")&amp;IFERROR(SMALL(IF(ISNUMBER(SEARCH("CEXP",C41:AG41)),$C$39:$AG$39,IF(ISNUMBER(SEARCH("EM",C41:AG41)),$C$39:$AG$39,"")),12)&amp;"-","")&amp;IFERROR(SMALL(IF(ISNUMBER(SEARCH("CEXP",C41:AG41)),$C$39:$AG$39,IF(ISNUMBER(SEARCH("EM",C41:AG41)),$C$39:$AG$39,"")),13)&amp;"-","")&amp;IFERROR(SMALL(IF(ISNUMBER(SEARCH("CEXP",C41:AG41)),$C$39:$AG$39,IF(ISNUMBER(SEARCH("EM",C41:AG41)),$C$39:$AG$39,"")),14)&amp;"-","")&amp;IFERROR(SMALL(IF(ISNUMBER(SEARCH("CEXP",C41:AG41)),$C$39:$AG$39,IF(ISNUMBER(SEARCH("EM",C41:AG41)),$C$39:$AG$39,"")),15)&amp;"-","")</f>
        <v/>
      </c>
      <c r="I64" s="399"/>
      <c r="J64" s="399"/>
      <c r="K64" s="399"/>
      <c r="L64" s="399"/>
      <c r="M64" s="399"/>
      <c r="N64" s="399"/>
      <c r="O64" s="399"/>
      <c r="P64" s="399"/>
      <c r="Q64" s="399"/>
      <c r="R64" s="399"/>
      <c r="S64" s="399"/>
      <c r="T64" s="399"/>
      <c r="U64" s="399"/>
      <c r="V64" s="399"/>
      <c r="W64" s="468"/>
      <c r="X64" s="469">
        <f t="shared" ref="X64:X74" si="27">AK41</f>
        <v>0</v>
      </c>
      <c r="Y64" s="399"/>
      <c r="Z64" s="399"/>
      <c r="AA64" s="468"/>
      <c r="AB64" s="469">
        <f t="shared" ref="AB64" si="28">AL41</f>
        <v>0</v>
      </c>
      <c r="AC64" s="399"/>
      <c r="AD64" s="399"/>
      <c r="AE64" s="468"/>
      <c r="AF64" s="469">
        <f>AF63-AB64</f>
        <v>4</v>
      </c>
      <c r="AG64" s="399"/>
      <c r="AH64" s="399"/>
      <c r="AI64" s="399"/>
      <c r="AJ64" s="399"/>
      <c r="AK64" s="399"/>
      <c r="AL64" s="399"/>
      <c r="AM64" s="399"/>
      <c r="AN64" s="399"/>
      <c r="AO64" s="468"/>
      <c r="AP64" s="439">
        <f t="shared" ref="AP64:AP74" si="29">AO41</f>
        <v>43862</v>
      </c>
      <c r="AQ64" s="441"/>
      <c r="BA64" s="90" t="s">
        <v>138</v>
      </c>
      <c r="BB64" s="91"/>
      <c r="BC64" s="92">
        <f>BD64-BF64</f>
        <v>0</v>
      </c>
      <c r="BD64" s="93"/>
      <c r="BE64" s="93"/>
      <c r="BF64" s="94"/>
      <c r="BG64" s="265"/>
      <c r="BH64" s="266"/>
      <c r="BI64" s="267"/>
      <c r="BJ64" s="95"/>
      <c r="BK64" s="95"/>
    </row>
    <row r="65" spans="3:63" ht="40" customHeight="1" thickBot="1">
      <c r="C65" s="395">
        <f t="shared" ref="C65:C74" si="30">AO42</f>
        <v>43891</v>
      </c>
      <c r="D65" s="396"/>
      <c r="E65" s="396"/>
      <c r="F65" s="396"/>
      <c r="G65" s="397"/>
      <c r="H65" s="398" t="str">
        <f t="array" ref="H65">IFERROR(SMALL(IF(ISNUMBER(SEARCH("CEXP",C42:AG42)),$C$39:$AG$39,IF(ISNUMBER(SEARCH("EM",C42:AG42)),$C$39:$AG$39,"")),1)&amp;"-","")&amp;IFERROR(SMALL(IF(ISNUMBER(SEARCH("CEXP",C42:AG42)),$C$39:$AG$39,IF(ISNUMBER(SEARCH("EM",C42:AG42)),$C$39:$AG$39,"")),2)&amp;"-","")&amp;IFERROR(SMALL(IF(ISNUMBER(SEARCH("CEXP",C42:AG42)),$C$39:$AG$39,IF(ISNUMBER(SEARCH("EM",C42:AG42)),$C$39:$AG$39,"")),3)&amp;"-","")&amp;IFERROR(SMALL(IF(ISNUMBER(SEARCH("CEXP",C42:AG42)),$C$39:$AG$39,IF(ISNUMBER(SEARCH("EM",C42:AG42)),$C$39:$AG$39,"")),4)&amp;"-","")&amp;IFERROR(SMALL(IF(ISNUMBER(SEARCH("CEXP",C42:AG42)),$C$39:$AG$39,IF(ISNUMBER(SEARCH("EM",C42:AG42)),$C$39:$AG$39,"")),5)&amp;"-","")&amp;IFERROR(SMALL(IF(ISNUMBER(SEARCH("CEXP",C42:AG42)),$C$39:$AG$39,IF(ISNUMBER(SEARCH("EM",C42:AG42)),$C$39:$AG$39,"")),6)&amp;"-","")&amp;IFERROR(SMALL(IF(ISNUMBER(SEARCH("CEXP",C42:AG42)),$C$39:$AG$39,IF(ISNUMBER(SEARCH("EM",C42:AG42)),$C$39:$AG$39,"")),7)&amp;"-","")&amp;IFERROR(SMALL(IF(ISNUMBER(SEARCH("CEXP",C42:AG42)),$C$39:$AG$39,IF(ISNUMBER(SEARCH("EM",C42:AG42)),$C$39:$AG$39,"")),8)&amp;"-","")&amp;IFERROR(SMALL(IF(ISNUMBER(SEARCH("CEXP",C42:AG42)),$C$39:$AG$39,IF(ISNUMBER(SEARCH("EM",C42:AG42)),$C$39:$AG$39,"")),9)&amp;"-","")&amp;IFERROR(SMALL(IF(ISNUMBER(SEARCH("CEXP",C42:AG42)),$C$39:$AG$39,IF(ISNUMBER(SEARCH("EM",C42:AG42)),$C$39:$AG$39,"")),10)&amp;"-","")&amp;IFERROR(SMALL(IF(ISNUMBER(SEARCH("CEXP",C42:AG42)),$C$39:$AG$39,IF(ISNUMBER(SEARCH("EM",C42:AG42)),$C$39:$AG$39,"")),11)&amp;"-","")&amp;IFERROR(SMALL(IF(ISNUMBER(SEARCH("CEXP",C42:AG42)),$C$39:$AG$39,IF(ISNUMBER(SEARCH("EM",C42:AG42)),$C$39:$AG$39,"")),12)&amp;"-","")&amp;IFERROR(SMALL(IF(ISNUMBER(SEARCH("CEXP",C42:AG42)),$C$39:$AG$39,IF(ISNUMBER(SEARCH("EM",C42:AG42)),$C$39:$AG$39,"")),13)&amp;"-","")&amp;IFERROR(SMALL(IF(ISNUMBER(SEARCH("CEXP",C42:AG42)),$C$39:$AG$39,IF(ISNUMBER(SEARCH("EM",C42:AG42)),$C$39:$AG$39,"")),14)&amp;"-","")&amp;IFERROR(SMALL(IF(ISNUMBER(SEARCH("CEXP",C42:AG42)),$C$39:$AG$39,IF(ISNUMBER(SEARCH("EM",C42:AG42)),$C$39:$AG$39,"")),15)&amp;"-","")</f>
        <v/>
      </c>
      <c r="I65" s="399"/>
      <c r="J65" s="399"/>
      <c r="K65" s="399"/>
      <c r="L65" s="399"/>
      <c r="M65" s="399"/>
      <c r="N65" s="399"/>
      <c r="O65" s="399"/>
      <c r="P65" s="399"/>
      <c r="Q65" s="399"/>
      <c r="R65" s="399"/>
      <c r="S65" s="399"/>
      <c r="T65" s="399"/>
      <c r="U65" s="399"/>
      <c r="V65" s="399"/>
      <c r="W65" s="468"/>
      <c r="X65" s="469">
        <f t="shared" si="27"/>
        <v>0</v>
      </c>
      <c r="Y65" s="399"/>
      <c r="Z65" s="399"/>
      <c r="AA65" s="468"/>
      <c r="AB65" s="469">
        <f>AL42</f>
        <v>0</v>
      </c>
      <c r="AC65" s="399"/>
      <c r="AD65" s="399"/>
      <c r="AE65" s="468"/>
      <c r="AF65" s="469">
        <f t="shared" ref="AF65:AF74" si="31">AF64-AB65</f>
        <v>4</v>
      </c>
      <c r="AG65" s="399"/>
      <c r="AH65" s="399"/>
      <c r="AI65" s="399"/>
      <c r="AJ65" s="399"/>
      <c r="AK65" s="399"/>
      <c r="AL65" s="399"/>
      <c r="AM65" s="399"/>
      <c r="AN65" s="399"/>
      <c r="AO65" s="468"/>
      <c r="AP65" s="439">
        <f t="shared" si="29"/>
        <v>43891</v>
      </c>
      <c r="AQ65" s="441"/>
      <c r="BA65" s="90" t="s">
        <v>140</v>
      </c>
      <c r="BB65" s="98"/>
      <c r="BC65" s="99">
        <f>BC64+BD65-BF65</f>
        <v>0</v>
      </c>
      <c r="BD65" s="318"/>
      <c r="BE65" s="319"/>
      <c r="BF65" s="100"/>
      <c r="BG65" s="320"/>
      <c r="BH65" s="321"/>
      <c r="BI65" s="322"/>
      <c r="BJ65" s="101"/>
      <c r="BK65" s="101"/>
    </row>
    <row r="66" spans="3:63" ht="40" customHeight="1" thickBot="1">
      <c r="C66" s="395">
        <f t="shared" si="30"/>
        <v>43922</v>
      </c>
      <c r="D66" s="396"/>
      <c r="E66" s="396"/>
      <c r="F66" s="396"/>
      <c r="G66" s="397"/>
      <c r="H66" s="398" t="str">
        <f t="array" ref="H66">IFERROR(SMALL(IF(ISNUMBER(SEARCH("CEXP",C43:AG43)),$C$39:$AG$39,IF(ISNUMBER(SEARCH("EM",C43:AG43)),$C$39:$AG$39,"")),1)&amp;"-","")&amp;IFERROR(SMALL(IF(ISNUMBER(SEARCH("CEXP",C43:AG43)),$C$39:$AG$39,IF(ISNUMBER(SEARCH("EM",C43:AG43)),$C$39:$AG$39,"")),2)&amp;"-","")&amp;IFERROR(SMALL(IF(ISNUMBER(SEARCH("CEXP",C43:AG43)),$C$39:$AG$39,IF(ISNUMBER(SEARCH("EM",C43:AG43)),$C$39:$AG$39,"")),3)&amp;"-","")&amp;IFERROR(SMALL(IF(ISNUMBER(SEARCH("CEXP",C43:AG43)),$C$39:$AG$39,IF(ISNUMBER(SEARCH("EM",C43:AG43)),$C$39:$AG$39,"")),4)&amp;"-","")&amp;IFERROR(SMALL(IF(ISNUMBER(SEARCH("CEXP",C43:AG43)),$C$39:$AG$39,IF(ISNUMBER(SEARCH("EM",C43:AG43)),$C$39:$AG$39,"")),5)&amp;"-","")&amp;IFERROR(SMALL(IF(ISNUMBER(SEARCH("CEXP",C43:AG43)),$C$39:$AG$39,IF(ISNUMBER(SEARCH("EM",C43:AG43)),$C$39:$AG$39,"")),6)&amp;"-","")&amp;IFERROR(SMALL(IF(ISNUMBER(SEARCH("CEXP",C43:AG43)),$C$39:$AG$39,IF(ISNUMBER(SEARCH("EM",C43:AG43)),$C$39:$AG$39,"")),7)&amp;"-","")&amp;IFERROR(SMALL(IF(ISNUMBER(SEARCH("CEXP",C43:AG43)),$C$39:$AG$39,IF(ISNUMBER(SEARCH("EM",C43:AG43)),$C$39:$AG$39,"")),8)&amp;"-","")&amp;IFERROR(SMALL(IF(ISNUMBER(SEARCH("CEXP",C43:AG43)),$C$39:$AG$39,IF(ISNUMBER(SEARCH("EM",C43:AG43)),$C$39:$AG$39,"")),9)&amp;"-","")&amp;IFERROR(SMALL(IF(ISNUMBER(SEARCH("CEXP",C43:AG43)),$C$39:$AG$39,IF(ISNUMBER(SEARCH("EM",C43:AG43)),$C$39:$AG$39,"")),10)&amp;"-","")&amp;IFERROR(SMALL(IF(ISNUMBER(SEARCH("CEXP",C43:AG43)),$C$39:$AG$39,IF(ISNUMBER(SEARCH("EM",C43:AG43)),$C$39:$AG$39,"")),11)&amp;"-","")&amp;IFERROR(SMALL(IF(ISNUMBER(SEARCH("CEXP",C43:AG43)),$C$39:$AG$39,IF(ISNUMBER(SEARCH("EM",C43:AG43)),$C$39:$AG$39,"")),12)&amp;"-","")&amp;IFERROR(SMALL(IF(ISNUMBER(SEARCH("CEXP",C43:AG43)),$C$39:$AG$39,IF(ISNUMBER(SEARCH("EM",C43:AG43)),$C$39:$AG$39,"")),13)&amp;"-","")&amp;IFERROR(SMALL(IF(ISNUMBER(SEARCH("CEXP",C43:AG43)),$C$39:$AG$39,IF(ISNUMBER(SEARCH("EM",C43:AG43)),$C$39:$AG$39,"")),14)&amp;"-","")&amp;IFERROR(SMALL(IF(ISNUMBER(SEARCH("CEXP",C43:AG43)),$C$39:$AG$39,IF(ISNUMBER(SEARCH("EM",C43:AG43)),$C$39:$AG$39,"")),15)&amp;"-","")</f>
        <v/>
      </c>
      <c r="I66" s="399"/>
      <c r="J66" s="399"/>
      <c r="K66" s="399"/>
      <c r="L66" s="399"/>
      <c r="M66" s="399"/>
      <c r="N66" s="399"/>
      <c r="O66" s="399"/>
      <c r="P66" s="399"/>
      <c r="Q66" s="399"/>
      <c r="R66" s="399"/>
      <c r="S66" s="399"/>
      <c r="T66" s="399"/>
      <c r="U66" s="399"/>
      <c r="V66" s="399"/>
      <c r="W66" s="468"/>
      <c r="X66" s="469">
        <f t="shared" si="27"/>
        <v>0</v>
      </c>
      <c r="Y66" s="399"/>
      <c r="Z66" s="399"/>
      <c r="AA66" s="468"/>
      <c r="AB66" s="469">
        <f t="shared" ref="AB66:AB74" si="32">AL43</f>
        <v>0</v>
      </c>
      <c r="AC66" s="399"/>
      <c r="AD66" s="399"/>
      <c r="AE66" s="468"/>
      <c r="AF66" s="469">
        <f t="shared" si="31"/>
        <v>4</v>
      </c>
      <c r="AG66" s="399"/>
      <c r="AH66" s="399"/>
      <c r="AI66" s="399"/>
      <c r="AJ66" s="399"/>
      <c r="AK66" s="399"/>
      <c r="AL66" s="399"/>
      <c r="AM66" s="399"/>
      <c r="AN66" s="399"/>
      <c r="AO66" s="468"/>
      <c r="AP66" s="439">
        <f t="shared" si="29"/>
        <v>43922</v>
      </c>
      <c r="AQ66" s="441"/>
      <c r="BA66" s="90" t="s">
        <v>143</v>
      </c>
      <c r="BB66" s="98"/>
      <c r="BC66" s="99">
        <f t="shared" ref="BC66:BC75" si="33">BC65+BD66-BF66</f>
        <v>0</v>
      </c>
      <c r="BD66" s="318"/>
      <c r="BE66" s="319"/>
      <c r="BF66" s="103"/>
      <c r="BG66" s="320"/>
      <c r="BH66" s="321"/>
      <c r="BI66" s="322"/>
      <c r="BJ66" s="104"/>
      <c r="BK66" s="104"/>
    </row>
    <row r="67" spans="3:63" ht="40" customHeight="1" thickBot="1">
      <c r="C67" s="395">
        <f t="shared" si="30"/>
        <v>43952</v>
      </c>
      <c r="D67" s="396"/>
      <c r="E67" s="396"/>
      <c r="F67" s="396"/>
      <c r="G67" s="397"/>
      <c r="H67" s="398" t="str">
        <f t="array" ref="H67">IFERROR(SMALL(IF(ISNUMBER(SEARCH("CEXP",C44:AG44)),$C$39:$AG$39,IF(ISNUMBER(SEARCH("EM",C44:AG44)),$C$39:$AG$39,"")),1)&amp;"-","")&amp;IFERROR(SMALL(IF(ISNUMBER(SEARCH("CEXP",C44:AG44)),$C$39:$AG$39,IF(ISNUMBER(SEARCH("EM",C44:AG44)),$C$39:$AG$39,"")),2)&amp;"-","")&amp;IFERROR(SMALL(IF(ISNUMBER(SEARCH("CEXP",C44:AG44)),$C$39:$AG$39,IF(ISNUMBER(SEARCH("EM",C44:AG44)),$C$39:$AG$39,"")),3)&amp;"-","")&amp;IFERROR(SMALL(IF(ISNUMBER(SEARCH("CEXP",C44:AG44)),$C$39:$AG$39,IF(ISNUMBER(SEARCH("EM",C44:AG44)),$C$39:$AG$39,"")),4)&amp;"-","")&amp;IFERROR(SMALL(IF(ISNUMBER(SEARCH("CEXP",C44:AG44)),$C$39:$AG$39,IF(ISNUMBER(SEARCH("EM",C44:AG44)),$C$39:$AG$39,"")),5)&amp;"-","")&amp;IFERROR(SMALL(IF(ISNUMBER(SEARCH("CEXP",C44:AG44)),$C$39:$AG$39,IF(ISNUMBER(SEARCH("EM",C44:AG44)),$C$39:$AG$39,"")),6)&amp;"-","")&amp;IFERROR(SMALL(IF(ISNUMBER(SEARCH("CEXP",C44:AG44)),$C$39:$AG$39,IF(ISNUMBER(SEARCH("EM",C44:AG44)),$C$39:$AG$39,"")),7)&amp;"-","")&amp;IFERROR(SMALL(IF(ISNUMBER(SEARCH("CEXP",C44:AG44)),$C$39:$AG$39,IF(ISNUMBER(SEARCH("EM",C44:AG44)),$C$39:$AG$39,"")),8)&amp;"-","")&amp;IFERROR(SMALL(IF(ISNUMBER(SEARCH("CEXP",C44:AG44)),$C$39:$AG$39,IF(ISNUMBER(SEARCH("EM",C44:AG44)),$C$39:$AG$39,"")),9)&amp;"-","")&amp;IFERROR(SMALL(IF(ISNUMBER(SEARCH("CEXP",C44:AG44)),$C$39:$AG$39,IF(ISNUMBER(SEARCH("EM",C44:AG44)),$C$39:$AG$39,"")),10)&amp;"-","")&amp;IFERROR(SMALL(IF(ISNUMBER(SEARCH("CEXP",C44:AG44)),$C$39:$AG$39,IF(ISNUMBER(SEARCH("EM",C44:AG44)),$C$39:$AG$39,"")),11)&amp;"-","")&amp;IFERROR(SMALL(IF(ISNUMBER(SEARCH("CEXP",C44:AG44)),$C$39:$AG$39,IF(ISNUMBER(SEARCH("EM",C44:AG44)),$C$39:$AG$39,"")),12)&amp;"-","")&amp;IFERROR(SMALL(IF(ISNUMBER(SEARCH("CEXP",C44:AG44)),$C$39:$AG$39,IF(ISNUMBER(SEARCH("EM",C44:AG44)),$C$39:$AG$39,"")),13)&amp;"-","")&amp;IFERROR(SMALL(IF(ISNUMBER(SEARCH("CEXP",C44:AG44)),$C$39:$AG$39,IF(ISNUMBER(SEARCH("EM",C44:AG44)),$C$39:$AG$39,"")),14)&amp;"-","")&amp;IFERROR(SMALL(IF(ISNUMBER(SEARCH("CEXP",C44:AG44)),$C$39:$AG$39,IF(ISNUMBER(SEARCH("EM",C44:AG44)),$C$39:$AG$39,"")),15)&amp;"-","")</f>
        <v/>
      </c>
      <c r="I67" s="399"/>
      <c r="J67" s="399"/>
      <c r="K67" s="399"/>
      <c r="L67" s="399"/>
      <c r="M67" s="399"/>
      <c r="N67" s="399"/>
      <c r="O67" s="399"/>
      <c r="P67" s="399"/>
      <c r="Q67" s="399"/>
      <c r="R67" s="399"/>
      <c r="S67" s="399"/>
      <c r="T67" s="399"/>
      <c r="U67" s="399"/>
      <c r="V67" s="399"/>
      <c r="W67" s="468"/>
      <c r="X67" s="469">
        <f t="shared" si="27"/>
        <v>0</v>
      </c>
      <c r="Y67" s="399"/>
      <c r="Z67" s="399"/>
      <c r="AA67" s="468"/>
      <c r="AB67" s="469">
        <f t="shared" si="32"/>
        <v>0</v>
      </c>
      <c r="AC67" s="399"/>
      <c r="AD67" s="399"/>
      <c r="AE67" s="468"/>
      <c r="AF67" s="469">
        <f t="shared" si="31"/>
        <v>4</v>
      </c>
      <c r="AG67" s="399"/>
      <c r="AH67" s="399"/>
      <c r="AI67" s="399"/>
      <c r="AJ67" s="399"/>
      <c r="AK67" s="399"/>
      <c r="AL67" s="399"/>
      <c r="AM67" s="399"/>
      <c r="AN67" s="399"/>
      <c r="AO67" s="468"/>
      <c r="AP67" s="439">
        <f t="shared" si="29"/>
        <v>43952</v>
      </c>
      <c r="AQ67" s="441"/>
      <c r="BA67" s="90" t="s">
        <v>145</v>
      </c>
      <c r="BB67" s="98"/>
      <c r="BC67" s="99">
        <f t="shared" si="33"/>
        <v>0</v>
      </c>
      <c r="BD67" s="318"/>
      <c r="BE67" s="319"/>
      <c r="BF67" s="100"/>
      <c r="BG67" s="320"/>
      <c r="BH67" s="321"/>
      <c r="BI67" s="322"/>
      <c r="BJ67" s="101"/>
      <c r="BK67" s="101"/>
    </row>
    <row r="68" spans="3:63" ht="40" customHeight="1" thickBot="1">
      <c r="C68" s="395">
        <f t="shared" si="30"/>
        <v>43983</v>
      </c>
      <c r="D68" s="396"/>
      <c r="E68" s="396"/>
      <c r="F68" s="396"/>
      <c r="G68" s="397"/>
      <c r="H68" s="398" t="str">
        <f t="array" ref="H68">IFERROR(SMALL(IF(ISNUMBER(SEARCH("CEXP",C45:AG45)),$C$39:$AG$39,IF(ISNUMBER(SEARCH("EM",C45:AG45)),$C$39:$AG$39,"")),1)&amp;"-","")&amp;IFERROR(SMALL(IF(ISNUMBER(SEARCH("CEXP",C45:AG45)),$C$39:$AG$39,IF(ISNUMBER(SEARCH("EM",C45:AG45)),$C$39:$AG$39,"")),2)&amp;"-","")&amp;IFERROR(SMALL(IF(ISNUMBER(SEARCH("CEXP",C45:AG45)),$C$39:$AG$39,IF(ISNUMBER(SEARCH("EM",C45:AG45)),$C$39:$AG$39,"")),3)&amp;"-","")&amp;IFERROR(SMALL(IF(ISNUMBER(SEARCH("CEXP",C45:AG45)),$C$39:$AG$39,IF(ISNUMBER(SEARCH("EM",C45:AG45)),$C$39:$AG$39,"")),4)&amp;"-","")&amp;IFERROR(SMALL(IF(ISNUMBER(SEARCH("CEXP",C45:AG45)),$C$39:$AG$39,IF(ISNUMBER(SEARCH("EM",C45:AG45)),$C$39:$AG$39,"")),5)&amp;"-","")&amp;IFERROR(SMALL(IF(ISNUMBER(SEARCH("CEXP",C45:AG45)),$C$39:$AG$39,IF(ISNUMBER(SEARCH("EM",C45:AG45)),$C$39:$AG$39,"")),6)&amp;"-","")&amp;IFERROR(SMALL(IF(ISNUMBER(SEARCH("CEXP",C45:AG45)),$C$39:$AG$39,IF(ISNUMBER(SEARCH("EM",C45:AG45)),$C$39:$AG$39,"")),7)&amp;"-","")&amp;IFERROR(SMALL(IF(ISNUMBER(SEARCH("CEXP",C45:AG45)),$C$39:$AG$39,IF(ISNUMBER(SEARCH("EM",C45:AG45)),$C$39:$AG$39,"")),8)&amp;"-","")&amp;IFERROR(SMALL(IF(ISNUMBER(SEARCH("CEXP",C45:AG45)),$C$39:$AG$39,IF(ISNUMBER(SEARCH("EM",C45:AG45)),$C$39:$AG$39,"")),9)&amp;"-","")&amp;IFERROR(SMALL(IF(ISNUMBER(SEARCH("CEXP",C45:AG45)),$C$39:$AG$39,IF(ISNUMBER(SEARCH("EM",C45:AG45)),$C$39:$AG$39,"")),10)&amp;"-","")&amp;IFERROR(SMALL(IF(ISNUMBER(SEARCH("CEXP",C45:AG45)),$C$39:$AG$39,IF(ISNUMBER(SEARCH("EM",C45:AG45)),$C$39:$AG$39,"")),11)&amp;"-","")&amp;IFERROR(SMALL(IF(ISNUMBER(SEARCH("CEXP",C45:AG45)),$C$39:$AG$39,IF(ISNUMBER(SEARCH("EM",C45:AG45)),$C$39:$AG$39,"")),12)&amp;"-","")&amp;IFERROR(SMALL(IF(ISNUMBER(SEARCH("CEXP",C45:AG45)),$C$39:$AG$39,IF(ISNUMBER(SEARCH("EM",C45:AG45)),$C$39:$AG$39,"")),13)&amp;"-","")&amp;IFERROR(SMALL(IF(ISNUMBER(SEARCH("CEXP",C45:AG45)),$C$39:$AG$39,IF(ISNUMBER(SEARCH("EM",C45:AG45)),$C$39:$AG$39,"")),14)&amp;"-","")&amp;IFERROR(SMALL(IF(ISNUMBER(SEARCH("CEXP",C45:AG45)),$C$39:$AG$39,IF(ISNUMBER(SEARCH("EM",C45:AG45)),$C$39:$AG$39,"")),15)&amp;"-","")</f>
        <v/>
      </c>
      <c r="I68" s="399"/>
      <c r="J68" s="399"/>
      <c r="K68" s="399"/>
      <c r="L68" s="399"/>
      <c r="M68" s="399"/>
      <c r="N68" s="399"/>
      <c r="O68" s="399"/>
      <c r="P68" s="399"/>
      <c r="Q68" s="399"/>
      <c r="R68" s="399"/>
      <c r="S68" s="399"/>
      <c r="T68" s="399"/>
      <c r="U68" s="399"/>
      <c r="V68" s="399"/>
      <c r="W68" s="468"/>
      <c r="X68" s="469">
        <f t="shared" si="27"/>
        <v>0</v>
      </c>
      <c r="Y68" s="399"/>
      <c r="Z68" s="399"/>
      <c r="AA68" s="468"/>
      <c r="AB68" s="469">
        <f t="shared" si="32"/>
        <v>0</v>
      </c>
      <c r="AC68" s="399"/>
      <c r="AD68" s="399"/>
      <c r="AE68" s="468"/>
      <c r="AF68" s="469">
        <f t="shared" si="31"/>
        <v>4</v>
      </c>
      <c r="AG68" s="399"/>
      <c r="AH68" s="399"/>
      <c r="AI68" s="399"/>
      <c r="AJ68" s="399"/>
      <c r="AK68" s="399"/>
      <c r="AL68" s="399"/>
      <c r="AM68" s="399"/>
      <c r="AN68" s="399"/>
      <c r="AO68" s="468"/>
      <c r="AP68" s="439">
        <f t="shared" si="29"/>
        <v>43983</v>
      </c>
      <c r="AQ68" s="441"/>
      <c r="BA68" s="110" t="s">
        <v>149</v>
      </c>
      <c r="BB68" s="111"/>
      <c r="BC68" s="99">
        <f t="shared" si="33"/>
        <v>0</v>
      </c>
      <c r="BD68" s="341"/>
      <c r="BE68" s="342"/>
      <c r="BF68" s="100"/>
      <c r="BG68" s="320"/>
      <c r="BH68" s="321"/>
      <c r="BI68" s="322"/>
      <c r="BJ68" s="101"/>
      <c r="BK68" s="101"/>
    </row>
    <row r="69" spans="3:63" ht="40" customHeight="1" thickBot="1">
      <c r="C69" s="395">
        <f t="shared" si="30"/>
        <v>44013</v>
      </c>
      <c r="D69" s="396"/>
      <c r="E69" s="396"/>
      <c r="F69" s="396"/>
      <c r="G69" s="397"/>
      <c r="H69" s="398" t="str">
        <f t="array" ref="H69">IFERROR(SMALL(IF(ISNUMBER(SEARCH("CEXP",C46:AG46)),$C$39:$AG$39,IF(ISNUMBER(SEARCH("EM",C46:AG46)),$C$39:$AG$39,"")),1)&amp;"-","")&amp;IFERROR(SMALL(IF(ISNUMBER(SEARCH("CEXP",C46:AG46)),$C$39:$AG$39,IF(ISNUMBER(SEARCH("EM",C46:AG46)),$C$39:$AG$39,"")),2)&amp;"-","")&amp;IFERROR(SMALL(IF(ISNUMBER(SEARCH("CEXP",C46:AG46)),$C$39:$AG$39,IF(ISNUMBER(SEARCH("EM",C46:AG46)),$C$39:$AG$39,"")),3)&amp;"-","")&amp;IFERROR(SMALL(IF(ISNUMBER(SEARCH("CEXP",C46:AG46)),$C$39:$AG$39,IF(ISNUMBER(SEARCH("EM",C46:AG46)),$C$39:$AG$39,"")),4)&amp;"-","")&amp;IFERROR(SMALL(IF(ISNUMBER(SEARCH("CEXP",C46:AG46)),$C$39:$AG$39,IF(ISNUMBER(SEARCH("EM",C46:AG46)),$C$39:$AG$39,"")),5)&amp;"-","")&amp;IFERROR(SMALL(IF(ISNUMBER(SEARCH("CEXP",C46:AG46)),$C$39:$AG$39,IF(ISNUMBER(SEARCH("EM",C46:AG46)),$C$39:$AG$39,"")),6)&amp;"-","")&amp;IFERROR(SMALL(IF(ISNUMBER(SEARCH("CEXP",C46:AG46)),$C$39:$AG$39,IF(ISNUMBER(SEARCH("EM",C46:AG46)),$C$39:$AG$39,"")),7)&amp;"-","")&amp;IFERROR(SMALL(IF(ISNUMBER(SEARCH("CEXP",C46:AG46)),$C$39:$AG$39,IF(ISNUMBER(SEARCH("EM",C46:AG46)),$C$39:$AG$39,"")),8)&amp;"-","")&amp;IFERROR(SMALL(IF(ISNUMBER(SEARCH("CEXP",C46:AG46)),$C$39:$AG$39,IF(ISNUMBER(SEARCH("EM",C46:AG46)),$C$39:$AG$39,"")),9)&amp;"-","")&amp;IFERROR(SMALL(IF(ISNUMBER(SEARCH("CEXP",C46:AG46)),$C$39:$AG$39,IF(ISNUMBER(SEARCH("EM",C46:AG46)),$C$39:$AG$39,"")),10)&amp;"-","")&amp;IFERROR(SMALL(IF(ISNUMBER(SEARCH("CEXP",C46:AG46)),$C$39:$AG$39,IF(ISNUMBER(SEARCH("EM",C46:AG46)),$C$39:$AG$39,"")),11)&amp;"-","")&amp;IFERROR(SMALL(IF(ISNUMBER(SEARCH("CEXP",C46:AG46)),$C$39:$AG$39,IF(ISNUMBER(SEARCH("EM",C46:AG46)),$C$39:$AG$39,"")),12)&amp;"-","")&amp;IFERROR(SMALL(IF(ISNUMBER(SEARCH("CEXP",C46:AG46)),$C$39:$AG$39,IF(ISNUMBER(SEARCH("EM",C46:AG46)),$C$39:$AG$39,"")),13)&amp;"-","")&amp;IFERROR(SMALL(IF(ISNUMBER(SEARCH("CEXP",C46:AG46)),$C$39:$AG$39,IF(ISNUMBER(SEARCH("EM",C46:AG46)),$C$39:$AG$39,"")),14)&amp;"-","")&amp;IFERROR(SMALL(IF(ISNUMBER(SEARCH("CEXP",C46:AG46)),$C$39:$AG$39,IF(ISNUMBER(SEARCH("EM",C46:AG46)),$C$39:$AG$39,"")),15)&amp;"-","")</f>
        <v/>
      </c>
      <c r="I69" s="399"/>
      <c r="J69" s="399"/>
      <c r="K69" s="399"/>
      <c r="L69" s="399"/>
      <c r="M69" s="399"/>
      <c r="N69" s="399"/>
      <c r="O69" s="399"/>
      <c r="P69" s="399"/>
      <c r="Q69" s="399"/>
      <c r="R69" s="399"/>
      <c r="S69" s="399"/>
      <c r="T69" s="399"/>
      <c r="U69" s="399"/>
      <c r="V69" s="399"/>
      <c r="W69" s="468"/>
      <c r="X69" s="469">
        <f t="shared" si="27"/>
        <v>0</v>
      </c>
      <c r="Y69" s="399"/>
      <c r="Z69" s="399"/>
      <c r="AA69" s="468"/>
      <c r="AB69" s="469">
        <f t="shared" si="32"/>
        <v>0</v>
      </c>
      <c r="AC69" s="399"/>
      <c r="AD69" s="399"/>
      <c r="AE69" s="468"/>
      <c r="AF69" s="469">
        <f t="shared" si="31"/>
        <v>4</v>
      </c>
      <c r="AG69" s="399"/>
      <c r="AH69" s="399"/>
      <c r="AI69" s="399"/>
      <c r="AJ69" s="399"/>
      <c r="AK69" s="399"/>
      <c r="AL69" s="399"/>
      <c r="AM69" s="399"/>
      <c r="AN69" s="399"/>
      <c r="AO69" s="468"/>
      <c r="AP69" s="439">
        <f t="shared" si="29"/>
        <v>44013</v>
      </c>
      <c r="AQ69" s="441"/>
      <c r="BA69" s="90" t="s">
        <v>151</v>
      </c>
      <c r="BB69" s="116"/>
      <c r="BC69" s="99">
        <f t="shared" si="33"/>
        <v>0</v>
      </c>
      <c r="BD69" s="341"/>
      <c r="BE69" s="342"/>
      <c r="BF69" s="100"/>
      <c r="BG69" s="320"/>
      <c r="BH69" s="321"/>
      <c r="BI69" s="322"/>
      <c r="BJ69" s="101"/>
      <c r="BK69" s="101"/>
    </row>
    <row r="70" spans="3:63" ht="40" customHeight="1" thickBot="1">
      <c r="C70" s="395">
        <f t="shared" si="30"/>
        <v>44044</v>
      </c>
      <c r="D70" s="396"/>
      <c r="E70" s="396"/>
      <c r="F70" s="396"/>
      <c r="G70" s="397"/>
      <c r="H70" s="398" t="str">
        <f t="array" ref="H70">IFERROR(SMALL(IF(ISNUMBER(SEARCH("CEXP",C47:AG47)),$C$39:$AG$39,IF(ISNUMBER(SEARCH("EM",C47:AG47)),$C$39:$AG$39,"")),1)&amp;"-","")&amp;IFERROR(SMALL(IF(ISNUMBER(SEARCH("CEXP",C47:AG47)),$C$39:$AG$39,IF(ISNUMBER(SEARCH("EM",C47:AG47)),$C$39:$AG$39,"")),2)&amp;"-","")&amp;IFERROR(SMALL(IF(ISNUMBER(SEARCH("CEXP",C47:AG47)),$C$39:$AG$39,IF(ISNUMBER(SEARCH("EM",C47:AG47)),$C$39:$AG$39,"")),3)&amp;"-","")&amp;IFERROR(SMALL(IF(ISNUMBER(SEARCH("CEXP",C47:AG47)),$C$39:$AG$39,IF(ISNUMBER(SEARCH("EM",C47:AG47)),$C$39:$AG$39,"")),4)&amp;"-","")&amp;IFERROR(SMALL(IF(ISNUMBER(SEARCH("CEXP",C47:AG47)),$C$39:$AG$39,IF(ISNUMBER(SEARCH("EM",C47:AG47)),$C$39:$AG$39,"")),5)&amp;"-","")&amp;IFERROR(SMALL(IF(ISNUMBER(SEARCH("CEXP",C47:AG47)),$C$39:$AG$39,IF(ISNUMBER(SEARCH("EM",C47:AG47)),$C$39:$AG$39,"")),6)&amp;"-","")&amp;IFERROR(SMALL(IF(ISNUMBER(SEARCH("CEXP",C47:AG47)),$C$39:$AG$39,IF(ISNUMBER(SEARCH("EM",C47:AG47)),$C$39:$AG$39,"")),7)&amp;"-","")&amp;IFERROR(SMALL(IF(ISNUMBER(SEARCH("CEXP",C47:AG47)),$C$39:$AG$39,IF(ISNUMBER(SEARCH("EM",C47:AG47)),$C$39:$AG$39,"")),8)&amp;"-","")&amp;IFERROR(SMALL(IF(ISNUMBER(SEARCH("CEXP",C47:AG47)),$C$39:$AG$39,IF(ISNUMBER(SEARCH("EM",C47:AG47)),$C$39:$AG$39,"")),9)&amp;"-","")&amp;IFERROR(SMALL(IF(ISNUMBER(SEARCH("CEXP",C47:AG47)),$C$39:$AG$39,IF(ISNUMBER(SEARCH("EM",C47:AG47)),$C$39:$AG$39,"")),10)&amp;"-","")&amp;IFERROR(SMALL(IF(ISNUMBER(SEARCH("CEXP",C47:AG47)),$C$39:$AG$39,IF(ISNUMBER(SEARCH("EM",C47:AG47)),$C$39:$AG$39,"")),11)&amp;"-","")&amp;IFERROR(SMALL(IF(ISNUMBER(SEARCH("CEXP",C47:AG47)),$C$39:$AG$39,IF(ISNUMBER(SEARCH("EM",C47:AG47)),$C$39:$AG$39,"")),12)&amp;"-","")&amp;IFERROR(SMALL(IF(ISNUMBER(SEARCH("CEXP",C47:AG47)),$C$39:$AG$39,IF(ISNUMBER(SEARCH("EM",C47:AG47)),$C$39:$AG$39,"")),13)&amp;"-","")&amp;IFERROR(SMALL(IF(ISNUMBER(SEARCH("CEXP",C47:AG47)),$C$39:$AG$39,IF(ISNUMBER(SEARCH("EM",C47:AG47)),$C$39:$AG$39,"")),14)&amp;"-","")&amp;IFERROR(SMALL(IF(ISNUMBER(SEARCH("CEXP",C47:AG47)),$C$39:$AG$39,IF(ISNUMBER(SEARCH("EM",C47:AG47)),$C$39:$AG$39,"")),15)&amp;"-","")</f>
        <v/>
      </c>
      <c r="I70" s="399"/>
      <c r="J70" s="399"/>
      <c r="K70" s="399"/>
      <c r="L70" s="399"/>
      <c r="M70" s="399"/>
      <c r="N70" s="399"/>
      <c r="O70" s="399"/>
      <c r="P70" s="399"/>
      <c r="Q70" s="399"/>
      <c r="R70" s="399"/>
      <c r="S70" s="399"/>
      <c r="T70" s="399"/>
      <c r="U70" s="399"/>
      <c r="V70" s="399"/>
      <c r="W70" s="468"/>
      <c r="X70" s="469">
        <f t="shared" si="27"/>
        <v>0</v>
      </c>
      <c r="Y70" s="399"/>
      <c r="Z70" s="399"/>
      <c r="AA70" s="468"/>
      <c r="AB70" s="469">
        <f t="shared" si="32"/>
        <v>0</v>
      </c>
      <c r="AC70" s="399"/>
      <c r="AD70" s="399"/>
      <c r="AE70" s="468"/>
      <c r="AF70" s="469">
        <f t="shared" si="31"/>
        <v>4</v>
      </c>
      <c r="AG70" s="399"/>
      <c r="AH70" s="399"/>
      <c r="AI70" s="399"/>
      <c r="AJ70" s="399"/>
      <c r="AK70" s="399"/>
      <c r="AL70" s="399"/>
      <c r="AM70" s="399"/>
      <c r="AN70" s="399"/>
      <c r="AO70" s="468"/>
      <c r="AP70" s="439">
        <f t="shared" si="29"/>
        <v>44044</v>
      </c>
      <c r="AQ70" s="441"/>
      <c r="BA70" s="90" t="s">
        <v>156</v>
      </c>
      <c r="BB70" s="111"/>
      <c r="BC70" s="119">
        <f t="shared" si="33"/>
        <v>0</v>
      </c>
      <c r="BD70" s="341"/>
      <c r="BE70" s="342"/>
      <c r="BF70" s="100"/>
      <c r="BG70" s="320"/>
      <c r="BH70" s="321"/>
      <c r="BI70" s="322"/>
      <c r="BJ70" s="101"/>
      <c r="BK70" s="101"/>
    </row>
    <row r="71" spans="3:63" ht="40" customHeight="1" thickBot="1">
      <c r="C71" s="395">
        <f t="shared" si="30"/>
        <v>44075</v>
      </c>
      <c r="D71" s="396"/>
      <c r="E71" s="396"/>
      <c r="F71" s="396"/>
      <c r="G71" s="397"/>
      <c r="H71" s="398" t="str">
        <f t="array" ref="H71">IFERROR(SMALL(IF(ISNUMBER(SEARCH("CEXP",C48:AG48)),$C$39:$AG$39,IF(ISNUMBER(SEARCH("EM",C48:AG48)),$C$39:$AG$39,"")),1)&amp;"-","")&amp;IFERROR(SMALL(IF(ISNUMBER(SEARCH("CEXP",C48:AG48)),$C$39:$AG$39,IF(ISNUMBER(SEARCH("EM",C48:AG48)),$C$39:$AG$39,"")),2)&amp;"-","")&amp;IFERROR(SMALL(IF(ISNUMBER(SEARCH("CEXP",C48:AG48)),$C$39:$AG$39,IF(ISNUMBER(SEARCH("EM",C48:AG48)),$C$39:$AG$39,"")),3)&amp;"-","")&amp;IFERROR(SMALL(IF(ISNUMBER(SEARCH("CEXP",C48:AG48)),$C$39:$AG$39,IF(ISNUMBER(SEARCH("EM",C48:AG48)),$C$39:$AG$39,"")),4)&amp;"-","")&amp;IFERROR(SMALL(IF(ISNUMBER(SEARCH("CEXP",C48:AG48)),$C$39:$AG$39,IF(ISNUMBER(SEARCH("EM",C48:AG48)),$C$39:$AG$39,"")),5)&amp;"-","")&amp;IFERROR(SMALL(IF(ISNUMBER(SEARCH("CEXP",C48:AG48)),$C$39:$AG$39,IF(ISNUMBER(SEARCH("EM",C48:AG48)),$C$39:$AG$39,"")),6)&amp;"-","")&amp;IFERROR(SMALL(IF(ISNUMBER(SEARCH("CEXP",C48:AG48)),$C$39:$AG$39,IF(ISNUMBER(SEARCH("EM",C48:AG48)),$C$39:$AG$39,"")),7)&amp;"-","")&amp;IFERROR(SMALL(IF(ISNUMBER(SEARCH("CEXP",C48:AG48)),$C$39:$AG$39,IF(ISNUMBER(SEARCH("EM",C48:AG48)),$C$39:$AG$39,"")),8)&amp;"-","")&amp;IFERROR(SMALL(IF(ISNUMBER(SEARCH("CEXP",C48:AG48)),$C$39:$AG$39,IF(ISNUMBER(SEARCH("EM",C48:AG48)),$C$39:$AG$39,"")),9)&amp;"-","")&amp;IFERROR(SMALL(IF(ISNUMBER(SEARCH("CEXP",C48:AG48)),$C$39:$AG$39,IF(ISNUMBER(SEARCH("EM",C48:AG48)),$C$39:$AG$39,"")),10)&amp;"-","")&amp;IFERROR(SMALL(IF(ISNUMBER(SEARCH("CEXP",C48:AG48)),$C$39:$AG$39,IF(ISNUMBER(SEARCH("EM",C48:AG48)),$C$39:$AG$39,"")),11)&amp;"-","")&amp;IFERROR(SMALL(IF(ISNUMBER(SEARCH("CEXP",C48:AG48)),$C$39:$AG$39,IF(ISNUMBER(SEARCH("EM",C48:AG48)),$C$39:$AG$39,"")),12)&amp;"-","")&amp;IFERROR(SMALL(IF(ISNUMBER(SEARCH("CEXP",C48:AG48)),$C$39:$AG$39,IF(ISNUMBER(SEARCH("EM",C48:AG48)),$C$39:$AG$39,"")),13)&amp;"-","")&amp;IFERROR(SMALL(IF(ISNUMBER(SEARCH("CEXP",C48:AG48)),$C$39:$AG$39,IF(ISNUMBER(SEARCH("EM",C48:AG48)),$C$39:$AG$39,"")),14)&amp;"-","")&amp;IFERROR(SMALL(IF(ISNUMBER(SEARCH("CEXP",C48:AG48)),$C$39:$AG$39,IF(ISNUMBER(SEARCH("EM",C48:AG48)),$C$39:$AG$39,"")),15)&amp;"-","")</f>
        <v/>
      </c>
      <c r="I71" s="399"/>
      <c r="J71" s="399"/>
      <c r="K71" s="399"/>
      <c r="L71" s="399"/>
      <c r="M71" s="399"/>
      <c r="N71" s="399"/>
      <c r="O71" s="399"/>
      <c r="P71" s="399"/>
      <c r="Q71" s="399"/>
      <c r="R71" s="399"/>
      <c r="S71" s="399"/>
      <c r="T71" s="399"/>
      <c r="U71" s="399"/>
      <c r="V71" s="399"/>
      <c r="W71" s="468"/>
      <c r="X71" s="469">
        <f t="shared" si="27"/>
        <v>0</v>
      </c>
      <c r="Y71" s="399"/>
      <c r="Z71" s="399"/>
      <c r="AA71" s="468"/>
      <c r="AB71" s="469">
        <f t="shared" si="32"/>
        <v>0</v>
      </c>
      <c r="AC71" s="399"/>
      <c r="AD71" s="399"/>
      <c r="AE71" s="468"/>
      <c r="AF71" s="469">
        <f t="shared" si="31"/>
        <v>4</v>
      </c>
      <c r="AG71" s="399"/>
      <c r="AH71" s="399"/>
      <c r="AI71" s="399"/>
      <c r="AJ71" s="399"/>
      <c r="AK71" s="399"/>
      <c r="AL71" s="399"/>
      <c r="AM71" s="399"/>
      <c r="AN71" s="399"/>
      <c r="AO71" s="468"/>
      <c r="AP71" s="439">
        <f t="shared" si="29"/>
        <v>44075</v>
      </c>
      <c r="AQ71" s="441"/>
      <c r="BA71" s="90" t="s">
        <v>163</v>
      </c>
      <c r="BB71" s="116"/>
      <c r="BC71" s="120">
        <f t="shared" si="33"/>
        <v>0</v>
      </c>
      <c r="BD71" s="341"/>
      <c r="BE71" s="342"/>
      <c r="BF71" s="100"/>
      <c r="BG71" s="320"/>
      <c r="BH71" s="321"/>
      <c r="BI71" s="322"/>
      <c r="BJ71" s="101"/>
      <c r="BK71" s="101"/>
    </row>
    <row r="72" spans="3:63" ht="40" customHeight="1" thickBot="1">
      <c r="C72" s="395">
        <f t="shared" si="30"/>
        <v>44105</v>
      </c>
      <c r="D72" s="396"/>
      <c r="E72" s="396"/>
      <c r="F72" s="396"/>
      <c r="G72" s="397"/>
      <c r="H72" s="398" t="str">
        <f t="array" ref="H72">IFERROR(SMALL(IF(ISNUMBER(SEARCH("CEXP",C49:AG49)),$C$39:$AG$39,IF(ISNUMBER(SEARCH("EM",C49:AG49)),$C$39:$AG$39,"")),1)&amp;"-","")&amp;IFERROR(SMALL(IF(ISNUMBER(SEARCH("CEXP",C49:AG49)),$C$39:$AG$39,IF(ISNUMBER(SEARCH("EM",C49:AG49)),$C$39:$AG$39,"")),2)&amp;"-","")&amp;IFERROR(SMALL(IF(ISNUMBER(SEARCH("CEXP",C49:AG49)),$C$39:$AG$39,IF(ISNUMBER(SEARCH("EM",C49:AG49)),$C$39:$AG$39,"")),3)&amp;"-","")&amp;IFERROR(SMALL(IF(ISNUMBER(SEARCH("CEXP",C49:AG49)),$C$39:$AG$39,IF(ISNUMBER(SEARCH("EM",C49:AG49)),$C$39:$AG$39,"")),4)&amp;"-","")&amp;IFERROR(SMALL(IF(ISNUMBER(SEARCH("CEXP",C49:AG49)),$C$39:$AG$39,IF(ISNUMBER(SEARCH("EM",C49:AG49)),$C$39:$AG$39,"")),5)&amp;"-","")&amp;IFERROR(SMALL(IF(ISNUMBER(SEARCH("CEXP",C49:AG49)),$C$39:$AG$39,IF(ISNUMBER(SEARCH("EM",C49:AG49)),$C$39:$AG$39,"")),6)&amp;"-","")&amp;IFERROR(SMALL(IF(ISNUMBER(SEARCH("CEXP",C49:AG49)),$C$39:$AG$39,IF(ISNUMBER(SEARCH("EM",C49:AG49)),$C$39:$AG$39,"")),7)&amp;"-","")&amp;IFERROR(SMALL(IF(ISNUMBER(SEARCH("CEXP",C49:AG49)),$C$39:$AG$39,IF(ISNUMBER(SEARCH("EM",C49:AG49)),$C$39:$AG$39,"")),8)&amp;"-","")&amp;IFERROR(SMALL(IF(ISNUMBER(SEARCH("CEXP",C49:AG49)),$C$39:$AG$39,IF(ISNUMBER(SEARCH("EM",C49:AG49)),$C$39:$AG$39,"")),9)&amp;"-","")&amp;IFERROR(SMALL(IF(ISNUMBER(SEARCH("CEXP",C49:AG49)),$C$39:$AG$39,IF(ISNUMBER(SEARCH("EM",C49:AG49)),$C$39:$AG$39,"")),10)&amp;"-","")&amp;IFERROR(SMALL(IF(ISNUMBER(SEARCH("CEXP",C49:AG49)),$C$39:$AG$39,IF(ISNUMBER(SEARCH("EM",C49:AG49)),$C$39:$AG$39,"")),11)&amp;"-","")&amp;IFERROR(SMALL(IF(ISNUMBER(SEARCH("CEXP",C49:AG49)),$C$39:$AG$39,IF(ISNUMBER(SEARCH("EM",C49:AG49)),$C$39:$AG$39,"")),12)&amp;"-","")&amp;IFERROR(SMALL(IF(ISNUMBER(SEARCH("CEXP",C49:AG49)),$C$39:$AG$39,IF(ISNUMBER(SEARCH("EM",C49:AG49)),$C$39:$AG$39,"")),13)&amp;"-","")&amp;IFERROR(SMALL(IF(ISNUMBER(SEARCH("CEXP",C49:AG49)),$C$39:$AG$39,IF(ISNUMBER(SEARCH("EM",C49:AG49)),$C$39:$AG$39,"")),14)&amp;"-","")&amp;IFERROR(SMALL(IF(ISNUMBER(SEARCH("CEXP",C49:AG49)),$C$39:$AG$39,IF(ISNUMBER(SEARCH("EM",C49:AG49)),$C$39:$AG$39,"")),15)&amp;"-","")</f>
        <v/>
      </c>
      <c r="I72" s="399"/>
      <c r="J72" s="399"/>
      <c r="K72" s="399"/>
      <c r="L72" s="399"/>
      <c r="M72" s="399"/>
      <c r="N72" s="399"/>
      <c r="O72" s="399"/>
      <c r="P72" s="399"/>
      <c r="Q72" s="399"/>
      <c r="R72" s="399"/>
      <c r="S72" s="399"/>
      <c r="T72" s="399"/>
      <c r="U72" s="399"/>
      <c r="V72" s="399"/>
      <c r="W72" s="468"/>
      <c r="X72" s="469">
        <f t="shared" si="27"/>
        <v>0</v>
      </c>
      <c r="Y72" s="399"/>
      <c r="Z72" s="399"/>
      <c r="AA72" s="468"/>
      <c r="AB72" s="469">
        <f t="shared" si="32"/>
        <v>0</v>
      </c>
      <c r="AC72" s="399"/>
      <c r="AD72" s="399"/>
      <c r="AE72" s="468"/>
      <c r="AF72" s="469">
        <f t="shared" si="31"/>
        <v>4</v>
      </c>
      <c r="AG72" s="399"/>
      <c r="AH72" s="399"/>
      <c r="AI72" s="399"/>
      <c r="AJ72" s="399"/>
      <c r="AK72" s="399"/>
      <c r="AL72" s="399"/>
      <c r="AM72" s="399"/>
      <c r="AN72" s="399"/>
      <c r="AO72" s="468"/>
      <c r="AP72" s="439">
        <f t="shared" si="29"/>
        <v>44105</v>
      </c>
      <c r="AQ72" s="441"/>
      <c r="BA72" s="122" t="s">
        <v>165</v>
      </c>
      <c r="BB72" s="111"/>
      <c r="BC72" s="119">
        <f t="shared" si="33"/>
        <v>0</v>
      </c>
      <c r="BD72" s="341"/>
      <c r="BE72" s="342"/>
      <c r="BF72" s="100"/>
      <c r="BG72" s="320"/>
      <c r="BH72" s="321"/>
      <c r="BI72" s="322"/>
      <c r="BJ72" s="101"/>
      <c r="BK72" s="101"/>
    </row>
    <row r="73" spans="3:63" ht="40" customHeight="1" thickBot="1">
      <c r="C73" s="395">
        <f t="shared" si="30"/>
        <v>44136</v>
      </c>
      <c r="D73" s="396"/>
      <c r="E73" s="396"/>
      <c r="F73" s="396"/>
      <c r="G73" s="397"/>
      <c r="H73" s="398" t="str">
        <f t="array" ref="H73">IFERROR(SMALL(IF(ISNUMBER(SEARCH("CEXP",C50:AG50)),$C$39:$AG$39,IF(ISNUMBER(SEARCH("EM",C50:AG50)),$C$39:$AG$39,"")),1)&amp;"-","")&amp;IFERROR(SMALL(IF(ISNUMBER(SEARCH("CEXP",C50:AG50)),$C$39:$AG$39,IF(ISNUMBER(SEARCH("EM",C50:AG50)),$C$39:$AG$39,"")),2)&amp;"-","")&amp;IFERROR(SMALL(IF(ISNUMBER(SEARCH("CEXP",C50:AG50)),$C$39:$AG$39,IF(ISNUMBER(SEARCH("EM",C50:AG50)),$C$39:$AG$39,"")),3)&amp;"-","")&amp;IFERROR(SMALL(IF(ISNUMBER(SEARCH("CEXP",C50:AG50)),$C$39:$AG$39,IF(ISNUMBER(SEARCH("EM",C50:AG50)),$C$39:$AG$39,"")),4)&amp;"-","")&amp;IFERROR(SMALL(IF(ISNUMBER(SEARCH("CEXP",C50:AG50)),$C$39:$AG$39,IF(ISNUMBER(SEARCH("EM",C50:AG50)),$C$39:$AG$39,"")),5)&amp;"-","")&amp;IFERROR(SMALL(IF(ISNUMBER(SEARCH("CEXP",C50:AG50)),$C$39:$AG$39,IF(ISNUMBER(SEARCH("EM",C50:AG50)),$C$39:$AG$39,"")),6)&amp;"-","")&amp;IFERROR(SMALL(IF(ISNUMBER(SEARCH("CEXP",C50:AG50)),$C$39:$AG$39,IF(ISNUMBER(SEARCH("EM",C50:AG50)),$C$39:$AG$39,"")),7)&amp;"-","")&amp;IFERROR(SMALL(IF(ISNUMBER(SEARCH("CEXP",C50:AG50)),$C$39:$AG$39,IF(ISNUMBER(SEARCH("EM",C50:AG50)),$C$39:$AG$39,"")),8)&amp;"-","")&amp;IFERROR(SMALL(IF(ISNUMBER(SEARCH("CEXP",C50:AG50)),$C$39:$AG$39,IF(ISNUMBER(SEARCH("EM",C50:AG50)),$C$39:$AG$39,"")),9)&amp;"-","")&amp;IFERROR(SMALL(IF(ISNUMBER(SEARCH("CEXP",C50:AG50)),$C$39:$AG$39,IF(ISNUMBER(SEARCH("EM",C50:AG50)),$C$39:$AG$39,"")),10)&amp;"-","")&amp;IFERROR(SMALL(IF(ISNUMBER(SEARCH("CEXP",C50:AG50)),$C$39:$AG$39,IF(ISNUMBER(SEARCH("EM",C50:AG50)),$C$39:$AG$39,"")),11)&amp;"-","")&amp;IFERROR(SMALL(IF(ISNUMBER(SEARCH("CEXP",C50:AG50)),$C$39:$AG$39,IF(ISNUMBER(SEARCH("EM",C50:AG50)),$C$39:$AG$39,"")),12)&amp;"-","")&amp;IFERROR(SMALL(IF(ISNUMBER(SEARCH("CEXP",C50:AG50)),$C$39:$AG$39,IF(ISNUMBER(SEARCH("EM",C50:AG50)),$C$39:$AG$39,"")),13)&amp;"-","")&amp;IFERROR(SMALL(IF(ISNUMBER(SEARCH("CEXP",C50:AG50)),$C$39:$AG$39,IF(ISNUMBER(SEARCH("EM",C50:AG50)),$C$39:$AG$39,"")),14)&amp;"-","")&amp;IFERROR(SMALL(IF(ISNUMBER(SEARCH("CEXP",C50:AG50)),$C$39:$AG$39,IF(ISNUMBER(SEARCH("EM",C50:AG50)),$C$39:$AG$39,"")),15)&amp;"-","")</f>
        <v/>
      </c>
      <c r="I73" s="399"/>
      <c r="J73" s="399"/>
      <c r="K73" s="399"/>
      <c r="L73" s="399"/>
      <c r="M73" s="399"/>
      <c r="N73" s="399"/>
      <c r="O73" s="399"/>
      <c r="P73" s="399"/>
      <c r="Q73" s="399"/>
      <c r="R73" s="399"/>
      <c r="S73" s="399"/>
      <c r="T73" s="399"/>
      <c r="U73" s="399"/>
      <c r="V73" s="399"/>
      <c r="W73" s="468"/>
      <c r="X73" s="469">
        <f t="shared" si="27"/>
        <v>0</v>
      </c>
      <c r="Y73" s="399"/>
      <c r="Z73" s="399"/>
      <c r="AA73" s="468"/>
      <c r="AB73" s="469">
        <f t="shared" si="32"/>
        <v>0</v>
      </c>
      <c r="AC73" s="399"/>
      <c r="AD73" s="399"/>
      <c r="AE73" s="468"/>
      <c r="AF73" s="469">
        <f t="shared" si="31"/>
        <v>4</v>
      </c>
      <c r="AG73" s="399"/>
      <c r="AH73" s="399"/>
      <c r="AI73" s="399"/>
      <c r="AJ73" s="399"/>
      <c r="AK73" s="399"/>
      <c r="AL73" s="399"/>
      <c r="AM73" s="399"/>
      <c r="AN73" s="399"/>
      <c r="AO73" s="468"/>
      <c r="AP73" s="439">
        <f t="shared" si="29"/>
        <v>44136</v>
      </c>
      <c r="AQ73" s="441"/>
      <c r="BA73" s="90" t="s">
        <v>167</v>
      </c>
      <c r="BB73" s="116"/>
      <c r="BC73" s="99">
        <f t="shared" si="33"/>
        <v>0</v>
      </c>
      <c r="BD73" s="341"/>
      <c r="BE73" s="342"/>
      <c r="BF73" s="100"/>
      <c r="BG73" s="320"/>
      <c r="BH73" s="321"/>
      <c r="BI73" s="322"/>
      <c r="BJ73" s="101"/>
      <c r="BK73" s="101"/>
    </row>
    <row r="74" spans="3:63" ht="40" customHeight="1" thickBot="1">
      <c r="C74" s="439">
        <f t="shared" si="30"/>
        <v>44166</v>
      </c>
      <c r="D74" s="440"/>
      <c r="E74" s="440"/>
      <c r="F74" s="440"/>
      <c r="G74" s="441"/>
      <c r="H74" s="398" t="str">
        <f t="array" ref="H74">IFERROR(SMALL(IF(ISNUMBER(SEARCH("CEXP",C51:AG51)),$C$39:$AG$39,IF(ISNUMBER(SEARCH("EM",C51:AG51)),$C$39:$AG$39,"")),1)&amp;"-","")&amp;IFERROR(SMALL(IF(ISNUMBER(SEARCH("CEXP",C51:AG51)),$C$39:$AG$39,IF(ISNUMBER(SEARCH("EM",C51:AG51)),$C$39:$AG$39,"")),2)&amp;"-","")&amp;IFERROR(SMALL(IF(ISNUMBER(SEARCH("CEXP",C51:AG51)),$C$39:$AG$39,IF(ISNUMBER(SEARCH("EM",C51:AG51)),$C$39:$AG$39,"")),3)&amp;"-","")&amp;IFERROR(SMALL(IF(ISNUMBER(SEARCH("CEXP",C51:AG51)),$C$39:$AG$39,IF(ISNUMBER(SEARCH("EM",C51:AG51)),$C$39:$AG$39,"")),4)&amp;"-","")&amp;IFERROR(SMALL(IF(ISNUMBER(SEARCH("CEXP",C51:AG51)),$C$39:$AG$39,IF(ISNUMBER(SEARCH("EM",C51:AG51)),$C$39:$AG$39,"")),5)&amp;"-","")&amp;IFERROR(SMALL(IF(ISNUMBER(SEARCH("CEXP",C51:AG51)),$C$39:$AG$39,IF(ISNUMBER(SEARCH("EM",C51:AG51)),$C$39:$AG$39,"")),6)&amp;"-","")&amp;IFERROR(SMALL(IF(ISNUMBER(SEARCH("CEXP",C51:AG51)),$C$39:$AG$39,IF(ISNUMBER(SEARCH("EM",C51:AG51)),$C$39:$AG$39,"")),7)&amp;"-","")&amp;IFERROR(SMALL(IF(ISNUMBER(SEARCH("CEXP",C51:AG51)),$C$39:$AG$39,IF(ISNUMBER(SEARCH("EM",C51:AG51)),$C$39:$AG$39,"")),8)&amp;"-","")&amp;IFERROR(SMALL(IF(ISNUMBER(SEARCH("CEXP",C51:AG51)),$C$39:$AG$39,IF(ISNUMBER(SEARCH("EM",C51:AG51)),$C$39:$AG$39,"")),9)&amp;"-","")&amp;IFERROR(SMALL(IF(ISNUMBER(SEARCH("CEXP",C51:AG51)),$C$39:$AG$39,IF(ISNUMBER(SEARCH("EM",C51:AG51)),$C$39:$AG$39,"")),10)&amp;"-","")&amp;IFERROR(SMALL(IF(ISNUMBER(SEARCH("CEXP",C51:AG51)),$C$39:$AG$39,IF(ISNUMBER(SEARCH("EM",C51:AG51)),$C$39:$AG$39,"")),11)&amp;"-","")&amp;IFERROR(SMALL(IF(ISNUMBER(SEARCH("CEXP",C51:AG51)),$C$39:$AG$39,IF(ISNUMBER(SEARCH("EM",C51:AG51)),$C$39:$AG$39,"")),12)&amp;"-","")&amp;IFERROR(SMALL(IF(ISNUMBER(SEARCH("CEXP",C51:AG51)),$C$39:$AG$39,IF(ISNUMBER(SEARCH("EM",C51:AG51)),$C$39:$AG$39,"")),13)&amp;"-","")&amp;IFERROR(SMALL(IF(ISNUMBER(SEARCH("CEXP",C51:AG51)),$C$39:$AG$39,IF(ISNUMBER(SEARCH("EM",C51:AG51)),$C$39:$AG$39,"")),14)&amp;"-","")&amp;IFERROR(SMALL(IF(ISNUMBER(SEARCH("CEXP",C51:AG51)),$C$39:$AG$39,IF(ISNUMBER(SEARCH("EM",C51:AG51)),$C$39:$AG$39,"")),15)&amp;"-","")</f>
        <v/>
      </c>
      <c r="I74" s="399"/>
      <c r="J74" s="399"/>
      <c r="K74" s="399"/>
      <c r="L74" s="399"/>
      <c r="M74" s="399"/>
      <c r="N74" s="399"/>
      <c r="O74" s="399"/>
      <c r="P74" s="399"/>
      <c r="Q74" s="399"/>
      <c r="R74" s="399"/>
      <c r="S74" s="399"/>
      <c r="T74" s="399"/>
      <c r="U74" s="399"/>
      <c r="V74" s="399"/>
      <c r="W74" s="468"/>
      <c r="X74" s="469">
        <f t="shared" si="27"/>
        <v>0</v>
      </c>
      <c r="Y74" s="399"/>
      <c r="Z74" s="399"/>
      <c r="AA74" s="468"/>
      <c r="AB74" s="469">
        <f t="shared" si="32"/>
        <v>0</v>
      </c>
      <c r="AC74" s="399"/>
      <c r="AD74" s="399"/>
      <c r="AE74" s="468"/>
      <c r="AF74" s="469">
        <f t="shared" si="31"/>
        <v>4</v>
      </c>
      <c r="AG74" s="399"/>
      <c r="AH74" s="399"/>
      <c r="AI74" s="399"/>
      <c r="AJ74" s="399"/>
      <c r="AK74" s="399"/>
      <c r="AL74" s="399"/>
      <c r="AM74" s="399"/>
      <c r="AN74" s="399"/>
      <c r="AO74" s="468"/>
      <c r="AP74" s="439">
        <f t="shared" si="29"/>
        <v>44166</v>
      </c>
      <c r="AQ74" s="441"/>
      <c r="BA74" s="90" t="s">
        <v>168</v>
      </c>
      <c r="BB74" s="116"/>
      <c r="BC74" s="99">
        <f t="shared" si="33"/>
        <v>0</v>
      </c>
      <c r="BD74" s="341"/>
      <c r="BE74" s="342"/>
      <c r="BF74" s="100"/>
      <c r="BG74" s="320"/>
      <c r="BH74" s="321"/>
      <c r="BI74" s="322"/>
      <c r="BJ74" s="101"/>
      <c r="BK74" s="101"/>
    </row>
    <row r="75" spans="3:63" ht="17" thickBot="1">
      <c r="BA75" s="90" t="s">
        <v>182</v>
      </c>
      <c r="BB75" s="116"/>
      <c r="BC75" s="99">
        <f t="shared" si="33"/>
        <v>0</v>
      </c>
      <c r="BD75" s="341"/>
      <c r="BE75" s="342"/>
      <c r="BF75" s="100"/>
      <c r="BG75" s="320"/>
      <c r="BH75" s="321"/>
      <c r="BI75" s="322"/>
      <c r="BJ75" s="101"/>
      <c r="BK75" s="101"/>
    </row>
  </sheetData>
  <mergeCells count="258">
    <mergeCell ref="BD74:BE74"/>
    <mergeCell ref="BG74:BI74"/>
    <mergeCell ref="BD75:BE75"/>
    <mergeCell ref="BG75:BI75"/>
    <mergeCell ref="C74:G74"/>
    <mergeCell ref="H74:W74"/>
    <mergeCell ref="X74:AA74"/>
    <mergeCell ref="AB74:AE74"/>
    <mergeCell ref="AF74:AO74"/>
    <mergeCell ref="AP74:AQ74"/>
    <mergeCell ref="BD72:BE72"/>
    <mergeCell ref="BG72:BI72"/>
    <mergeCell ref="C73:G73"/>
    <mergeCell ref="H73:W73"/>
    <mergeCell ref="X73:AA73"/>
    <mergeCell ref="AB73:AE73"/>
    <mergeCell ref="AF73:AO73"/>
    <mergeCell ref="AP73:AQ73"/>
    <mergeCell ref="BD73:BE73"/>
    <mergeCell ref="BG73:BI73"/>
    <mergeCell ref="C72:G72"/>
    <mergeCell ref="H72:W72"/>
    <mergeCell ref="X72:AA72"/>
    <mergeCell ref="AB72:AE72"/>
    <mergeCell ref="AF72:AO72"/>
    <mergeCell ref="AP72:AQ72"/>
    <mergeCell ref="BD70:BE70"/>
    <mergeCell ref="BG70:BI70"/>
    <mergeCell ref="C71:G71"/>
    <mergeCell ref="H71:W71"/>
    <mergeCell ref="X71:AA71"/>
    <mergeCell ref="AB71:AE71"/>
    <mergeCell ref="AF71:AO71"/>
    <mergeCell ref="AP71:AQ71"/>
    <mergeCell ref="BD71:BE71"/>
    <mergeCell ref="BG71:BI71"/>
    <mergeCell ref="C70:G70"/>
    <mergeCell ref="H70:W70"/>
    <mergeCell ref="X70:AA70"/>
    <mergeCell ref="AB70:AE70"/>
    <mergeCell ref="AF70:AO70"/>
    <mergeCell ref="AP70:AQ70"/>
    <mergeCell ref="BD68:BE68"/>
    <mergeCell ref="BG68:BI68"/>
    <mergeCell ref="C69:G69"/>
    <mergeCell ref="H69:W69"/>
    <mergeCell ref="X69:AA69"/>
    <mergeCell ref="AB69:AE69"/>
    <mergeCell ref="AF69:AO69"/>
    <mergeCell ref="AP69:AQ69"/>
    <mergeCell ref="BD69:BE69"/>
    <mergeCell ref="BG69:BI69"/>
    <mergeCell ref="C68:G68"/>
    <mergeCell ref="H68:W68"/>
    <mergeCell ref="X68:AA68"/>
    <mergeCell ref="AB68:AE68"/>
    <mergeCell ref="AF68:AO68"/>
    <mergeCell ref="AP68:AQ68"/>
    <mergeCell ref="BD66:BE66"/>
    <mergeCell ref="BG66:BI66"/>
    <mergeCell ref="C67:G67"/>
    <mergeCell ref="H67:W67"/>
    <mergeCell ref="X67:AA67"/>
    <mergeCell ref="AB67:AE67"/>
    <mergeCell ref="AF67:AO67"/>
    <mergeCell ref="AP67:AQ67"/>
    <mergeCell ref="BD67:BE67"/>
    <mergeCell ref="BG67:BI67"/>
    <mergeCell ref="C66:G66"/>
    <mergeCell ref="H66:W66"/>
    <mergeCell ref="X66:AA66"/>
    <mergeCell ref="AB66:AE66"/>
    <mergeCell ref="AF66:AO66"/>
    <mergeCell ref="AP66:AQ66"/>
    <mergeCell ref="BG64:BI64"/>
    <mergeCell ref="C65:G65"/>
    <mergeCell ref="H65:W65"/>
    <mergeCell ref="X65:AA65"/>
    <mergeCell ref="AB65:AE65"/>
    <mergeCell ref="AF65:AO65"/>
    <mergeCell ref="AP65:AQ65"/>
    <mergeCell ref="BD65:BE65"/>
    <mergeCell ref="BG65:BI65"/>
    <mergeCell ref="C64:G64"/>
    <mergeCell ref="H64:W64"/>
    <mergeCell ref="X64:AA64"/>
    <mergeCell ref="AB64:AE64"/>
    <mergeCell ref="AF64:AO64"/>
    <mergeCell ref="AP64:AQ64"/>
    <mergeCell ref="AU41:AW41"/>
    <mergeCell ref="AU46:AW46"/>
    <mergeCell ref="C56:AO60"/>
    <mergeCell ref="AP56:AX60"/>
    <mergeCell ref="BB60:BK61"/>
    <mergeCell ref="C61:G62"/>
    <mergeCell ref="H61:W62"/>
    <mergeCell ref="X61:AA62"/>
    <mergeCell ref="AB61:AE62"/>
    <mergeCell ref="AF61:AO62"/>
    <mergeCell ref="BJ62:BJ63"/>
    <mergeCell ref="BK62:BK63"/>
    <mergeCell ref="C63:G63"/>
    <mergeCell ref="H63:W63"/>
    <mergeCell ref="X63:AA63"/>
    <mergeCell ref="AB63:AE63"/>
    <mergeCell ref="AF63:AO63"/>
    <mergeCell ref="AP63:AQ63"/>
    <mergeCell ref="AP61:AQ62"/>
    <mergeCell ref="BB62:BB63"/>
    <mergeCell ref="BC62:BC63"/>
    <mergeCell ref="BD62:BE63"/>
    <mergeCell ref="BF62:BF63"/>
    <mergeCell ref="BG62:BI63"/>
    <mergeCell ref="C35:G35"/>
    <mergeCell ref="H35:AH35"/>
    <mergeCell ref="BM35:BN35"/>
    <mergeCell ref="BO35:BP35"/>
    <mergeCell ref="BR35:BT35"/>
    <mergeCell ref="C36:G36"/>
    <mergeCell ref="H36:AH36"/>
    <mergeCell ref="BM36:BN36"/>
    <mergeCell ref="BO36:BP36"/>
    <mergeCell ref="BR36:BT36"/>
    <mergeCell ref="C33:G33"/>
    <mergeCell ref="H33:AH33"/>
    <mergeCell ref="BM33:BN33"/>
    <mergeCell ref="BO33:BP33"/>
    <mergeCell ref="BR33:BT33"/>
    <mergeCell ref="C34:G34"/>
    <mergeCell ref="H34:AH34"/>
    <mergeCell ref="BM34:BN34"/>
    <mergeCell ref="BO34:BP34"/>
    <mergeCell ref="BR34:BT34"/>
    <mergeCell ref="C31:G31"/>
    <mergeCell ref="H31:AH31"/>
    <mergeCell ref="BM31:BN31"/>
    <mergeCell ref="BO31:BP31"/>
    <mergeCell ref="BR31:BT31"/>
    <mergeCell ref="C32:G32"/>
    <mergeCell ref="H32:AH32"/>
    <mergeCell ref="BM32:BN32"/>
    <mergeCell ref="BO32:BP32"/>
    <mergeCell ref="BR32:BT32"/>
    <mergeCell ref="C29:G29"/>
    <mergeCell ref="H29:AH29"/>
    <mergeCell ref="BM29:BN29"/>
    <mergeCell ref="BO29:BP29"/>
    <mergeCell ref="BR29:BT29"/>
    <mergeCell ref="C30:G30"/>
    <mergeCell ref="H30:AH30"/>
    <mergeCell ref="BM30:BN30"/>
    <mergeCell ref="BO30:BP30"/>
    <mergeCell ref="BR30:BT30"/>
    <mergeCell ref="C27:G27"/>
    <mergeCell ref="H27:AH27"/>
    <mergeCell ref="BM27:BN27"/>
    <mergeCell ref="BO27:BP27"/>
    <mergeCell ref="BR27:BT27"/>
    <mergeCell ref="C28:G28"/>
    <mergeCell ref="H28:AH28"/>
    <mergeCell ref="BM28:BN28"/>
    <mergeCell ref="BO28:BP28"/>
    <mergeCell ref="BR28:BT28"/>
    <mergeCell ref="BU24:BU25"/>
    <mergeCell ref="BV24:BV25"/>
    <mergeCell ref="C25:G25"/>
    <mergeCell ref="H25:AH25"/>
    <mergeCell ref="C26:G26"/>
    <mergeCell ref="H26:AH26"/>
    <mergeCell ref="BM26:BN26"/>
    <mergeCell ref="BO26:BP26"/>
    <mergeCell ref="BR26:BT26"/>
    <mergeCell ref="C23:G24"/>
    <mergeCell ref="H23:AN24"/>
    <mergeCell ref="AO23:AO24"/>
    <mergeCell ref="AP23:AP24"/>
    <mergeCell ref="AQ23:AQ24"/>
    <mergeCell ref="AR23:AR24"/>
    <mergeCell ref="AS23:AS24"/>
    <mergeCell ref="BO23:BP23"/>
    <mergeCell ref="BR23:BT23"/>
    <mergeCell ref="BM24:BN25"/>
    <mergeCell ref="BO24:BP25"/>
    <mergeCell ref="BQ24:BQ25"/>
    <mergeCell ref="BR24:BT25"/>
    <mergeCell ref="AT23:AT24"/>
    <mergeCell ref="AU23:AU24"/>
    <mergeCell ref="AV23:AV24"/>
    <mergeCell ref="AW23:AW24"/>
    <mergeCell ref="AX23:AX24"/>
    <mergeCell ref="AZ23:AZ24"/>
    <mergeCell ref="BP19:BR19"/>
    <mergeCell ref="C20:AL20"/>
    <mergeCell ref="BM20:BN20"/>
    <mergeCell ref="BP20:BR20"/>
    <mergeCell ref="C21:AH21"/>
    <mergeCell ref="BM21:BN21"/>
    <mergeCell ref="BP21:BR21"/>
    <mergeCell ref="BM18:BN18"/>
    <mergeCell ref="BP18:BR18"/>
    <mergeCell ref="C19:AL19"/>
    <mergeCell ref="BB19:BB20"/>
    <mergeCell ref="BC19:BC20"/>
    <mergeCell ref="BD19:BD20"/>
    <mergeCell ref="BE19:BE20"/>
    <mergeCell ref="BF19:BF22"/>
    <mergeCell ref="BG19:BG22"/>
    <mergeCell ref="BH19:BH22"/>
    <mergeCell ref="C22:AX22"/>
    <mergeCell ref="BM22:BN22"/>
    <mergeCell ref="BP22:BR22"/>
    <mergeCell ref="C18:AL18"/>
    <mergeCell ref="AO18:AO20"/>
    <mergeCell ref="AP18:AR21"/>
    <mergeCell ref="AS18:AT21"/>
    <mergeCell ref="AU18:AV21"/>
    <mergeCell ref="AW18:AX21"/>
    <mergeCell ref="BB18:BC18"/>
    <mergeCell ref="BD18:BF18"/>
    <mergeCell ref="BM19:BN19"/>
    <mergeCell ref="C16:AH16"/>
    <mergeCell ref="AP16:AT17"/>
    <mergeCell ref="AU16:AX17"/>
    <mergeCell ref="BA16:BG17"/>
    <mergeCell ref="BM16:BN16"/>
    <mergeCell ref="BP16:BR16"/>
    <mergeCell ref="C17:AH17"/>
    <mergeCell ref="BM17:BN17"/>
    <mergeCell ref="BP17:BR17"/>
    <mergeCell ref="C13:AL13"/>
    <mergeCell ref="AP13:AX15"/>
    <mergeCell ref="BM13:BN13"/>
    <mergeCell ref="BP13:BR13"/>
    <mergeCell ref="C14:AL14"/>
    <mergeCell ref="BA14:BB15"/>
    <mergeCell ref="BC14:BG14"/>
    <mergeCell ref="BM14:BN14"/>
    <mergeCell ref="BP14:BR14"/>
    <mergeCell ref="C15:AL15"/>
    <mergeCell ref="BC15:BG15"/>
    <mergeCell ref="BM15:BN15"/>
    <mergeCell ref="BP15:BR15"/>
    <mergeCell ref="BP10:BR11"/>
    <mergeCell ref="BS10:BS11"/>
    <mergeCell ref="BT10:BT11"/>
    <mergeCell ref="C11:AH11"/>
    <mergeCell ref="C12:AH12"/>
    <mergeCell ref="BP12:BR12"/>
    <mergeCell ref="J8:AH9"/>
    <mergeCell ref="AP8:AX9"/>
    <mergeCell ref="BK8:BT9"/>
    <mergeCell ref="C10:AH10"/>
    <mergeCell ref="AP10:AT12"/>
    <mergeCell ref="AU10:AX12"/>
    <mergeCell ref="BK10:BK11"/>
    <mergeCell ref="BL10:BL11"/>
    <mergeCell ref="BM10:BN11"/>
    <mergeCell ref="BO10:BO11"/>
  </mergeCells>
  <conditionalFormatting sqref="C40:AN51">
    <cfRule type="containsText" dxfId="44" priority="41" stopIfTrue="1" operator="containsText" text="RTT">
      <formula>NOT(ISERROR(SEARCH("RTT",C40)))</formula>
    </cfRule>
    <cfRule type="containsText" dxfId="43" priority="42" stopIfTrue="1" operator="containsText" text="RD">
      <formula>NOT(ISERROR(SEARCH("RD",C40)))</formula>
    </cfRule>
    <cfRule type="containsText" dxfId="42" priority="43" stopIfTrue="1" operator="containsText" text="B">
      <formula>NOT(ISERROR(SEARCH("B",C40)))</formula>
    </cfRule>
    <cfRule type="containsText" dxfId="41" priority="44" stopIfTrue="1" operator="containsText" text="CET">
      <formula>NOT(ISERROR(SEARCH("CET",C40)))</formula>
    </cfRule>
    <cfRule type="containsText" dxfId="40" priority="45" stopIfTrue="1" operator="containsText" text="CP">
      <formula>NOT(ISERROR(SEARCH("CP",C40)))</formula>
    </cfRule>
  </conditionalFormatting>
  <conditionalFormatting sqref="C40:AG51">
    <cfRule type="cellIs" dxfId="39" priority="1" stopIfTrue="1" operator="equal">
      <formula>0</formula>
    </cfRule>
    <cfRule type="containsText" dxfId="38" priority="37" stopIfTrue="1" operator="containsText" text="CEXP">
      <formula>NOT(ISERROR(SEARCH("CEXP",C40)))</formula>
    </cfRule>
    <cfRule type="containsText" dxfId="37" priority="38" stopIfTrue="1" operator="containsText" text="AT">
      <formula>NOT(ISERROR(SEARCH("AT",C40)))</formula>
    </cfRule>
    <cfRule type="beginsWith" dxfId="36" priority="39" stopIfTrue="1" operator="beginsWith" text="M">
      <formula>LEFT(C40,LEN("M"))="M"</formula>
    </cfRule>
    <cfRule type="containsText" dxfId="35" priority="40" stopIfTrue="1" operator="containsText" text="EM">
      <formula>NOT(ISERROR(SEARCH("EM",C40)))</formula>
    </cfRule>
  </conditionalFormatting>
  <conditionalFormatting sqref="AP25:AP36">
    <cfRule type="cellIs" dxfId="34" priority="36" stopIfTrue="1" operator="equal">
      <formula>0</formula>
    </cfRule>
  </conditionalFormatting>
  <conditionalFormatting sqref="AR25:AR36">
    <cfRule type="cellIs" dxfId="33" priority="35" stopIfTrue="1" operator="equal">
      <formula>0</formula>
    </cfRule>
  </conditionalFormatting>
  <conditionalFormatting sqref="AT25:AT36">
    <cfRule type="cellIs" dxfId="32" priority="34" stopIfTrue="1" operator="equal">
      <formula>0</formula>
    </cfRule>
  </conditionalFormatting>
  <conditionalFormatting sqref="AV25:AV36">
    <cfRule type="cellIs" dxfId="31" priority="33" stopIfTrue="1" operator="equal">
      <formula>0</formula>
    </cfRule>
  </conditionalFormatting>
  <conditionalFormatting sqref="AQ25">
    <cfRule type="cellIs" dxfId="30" priority="32" stopIfTrue="1" operator="lessThan">
      <formula>$AO$12</formula>
    </cfRule>
  </conditionalFormatting>
  <conditionalFormatting sqref="AQ26">
    <cfRule type="cellIs" dxfId="29" priority="31" stopIfTrue="1" operator="lessThan">
      <formula>$AQ$25</formula>
    </cfRule>
  </conditionalFormatting>
  <conditionalFormatting sqref="AQ27">
    <cfRule type="cellIs" dxfId="28" priority="30" stopIfTrue="1" operator="lessThan">
      <formula>$AQ$26</formula>
    </cfRule>
  </conditionalFormatting>
  <conditionalFormatting sqref="AQ28">
    <cfRule type="cellIs" dxfId="27" priority="29" stopIfTrue="1" operator="lessThan">
      <formula>$AQ$27</formula>
    </cfRule>
  </conditionalFormatting>
  <conditionalFormatting sqref="AQ29">
    <cfRule type="cellIs" dxfId="26" priority="28" stopIfTrue="1" operator="lessThan">
      <formula>$AQ$28</formula>
    </cfRule>
  </conditionalFormatting>
  <conditionalFormatting sqref="AQ30">
    <cfRule type="cellIs" dxfId="25" priority="27" stopIfTrue="1" operator="lessThan">
      <formula>$AQ$29</formula>
    </cfRule>
  </conditionalFormatting>
  <conditionalFormatting sqref="AQ31">
    <cfRule type="cellIs" dxfId="24" priority="26" stopIfTrue="1" operator="lessThan">
      <formula>$AQ$30</formula>
    </cfRule>
  </conditionalFormatting>
  <conditionalFormatting sqref="AQ32">
    <cfRule type="cellIs" dxfId="23" priority="25" stopIfTrue="1" operator="lessThan">
      <formula>$AQ$31</formula>
    </cfRule>
  </conditionalFormatting>
  <conditionalFormatting sqref="AQ35">
    <cfRule type="cellIs" dxfId="22" priority="24" stopIfTrue="1" operator="lessThan">
      <formula>$AQ$34</formula>
    </cfRule>
  </conditionalFormatting>
  <conditionalFormatting sqref="AS25">
    <cfRule type="cellIs" dxfId="21" priority="23" stopIfTrue="1" operator="lessThan">
      <formula>$AO$15</formula>
    </cfRule>
  </conditionalFormatting>
  <conditionalFormatting sqref="AS26">
    <cfRule type="cellIs" dxfId="20" priority="22" stopIfTrue="1" operator="lessThan">
      <formula>$AS$25</formula>
    </cfRule>
  </conditionalFormatting>
  <conditionalFormatting sqref="AS27">
    <cfRule type="cellIs" dxfId="19" priority="21" stopIfTrue="1" operator="lessThan">
      <formula>$AS$26</formula>
    </cfRule>
  </conditionalFormatting>
  <conditionalFormatting sqref="AS28">
    <cfRule type="cellIs" dxfId="18" priority="20" stopIfTrue="1" operator="lessThan">
      <formula>$AS$27</formula>
    </cfRule>
  </conditionalFormatting>
  <conditionalFormatting sqref="AS29:AS30">
    <cfRule type="cellIs" dxfId="17" priority="19" stopIfTrue="1" operator="lessThan">
      <formula>$AS$28</formula>
    </cfRule>
  </conditionalFormatting>
  <conditionalFormatting sqref="AS31:AS36">
    <cfRule type="cellIs" dxfId="16" priority="18" stopIfTrue="1" operator="lessThan">
      <formula>$AS$35</formula>
    </cfRule>
  </conditionalFormatting>
  <conditionalFormatting sqref="AU25">
    <cfRule type="cellIs" dxfId="15" priority="17" stopIfTrue="1" operator="lessThan">
      <formula>$AO$18</formula>
    </cfRule>
  </conditionalFormatting>
  <conditionalFormatting sqref="AU26">
    <cfRule type="cellIs" dxfId="14" priority="16" stopIfTrue="1" operator="lessThan">
      <formula>$AU$25</formula>
    </cfRule>
  </conditionalFormatting>
  <conditionalFormatting sqref="AU27">
    <cfRule type="cellIs" dxfId="13" priority="15" stopIfTrue="1" operator="lessThan">
      <formula>$AU$26</formula>
    </cfRule>
  </conditionalFormatting>
  <conditionalFormatting sqref="AU28:AU36">
    <cfRule type="cellIs" dxfId="12" priority="14" stopIfTrue="1" operator="lessThan">
      <formula>$AU$35</formula>
    </cfRule>
  </conditionalFormatting>
  <conditionalFormatting sqref="AX29">
    <cfRule type="expression" dxfId="11" priority="13" stopIfTrue="1">
      <formula>AV29&gt;0</formula>
    </cfRule>
  </conditionalFormatting>
  <conditionalFormatting sqref="AX30">
    <cfRule type="expression" dxfId="10" priority="12" stopIfTrue="1">
      <formula>AV30&gt;0</formula>
    </cfRule>
  </conditionalFormatting>
  <conditionalFormatting sqref="AX31">
    <cfRule type="expression" dxfId="9" priority="11" stopIfTrue="1">
      <formula>AV31&gt;0</formula>
    </cfRule>
  </conditionalFormatting>
  <conditionalFormatting sqref="AX32">
    <cfRule type="expression" dxfId="8" priority="10" stopIfTrue="1">
      <formula>AV32&gt;0</formula>
    </cfRule>
  </conditionalFormatting>
  <conditionalFormatting sqref="AX33">
    <cfRule type="expression" dxfId="7" priority="9" stopIfTrue="1">
      <formula>AV33&gt;0</formula>
    </cfRule>
  </conditionalFormatting>
  <conditionalFormatting sqref="AX34">
    <cfRule type="expression" dxfId="6" priority="8" stopIfTrue="1">
      <formula>AV34&gt;0</formula>
    </cfRule>
  </conditionalFormatting>
  <conditionalFormatting sqref="AX35">
    <cfRule type="expression" dxfId="5" priority="7" stopIfTrue="1">
      <formula>AV35&gt;0</formula>
    </cfRule>
  </conditionalFormatting>
  <conditionalFormatting sqref="AX36">
    <cfRule type="expression" dxfId="4" priority="6" stopIfTrue="1">
      <formula>AV36&gt;0</formula>
    </cfRule>
  </conditionalFormatting>
  <conditionalFormatting sqref="AX25">
    <cfRule type="expression" dxfId="3" priority="5" stopIfTrue="1">
      <formula>AV25&gt;0</formula>
    </cfRule>
  </conditionalFormatting>
  <conditionalFormatting sqref="AX26">
    <cfRule type="expression" dxfId="2" priority="4" stopIfTrue="1">
      <formula>AV26&gt;0</formula>
    </cfRule>
  </conditionalFormatting>
  <conditionalFormatting sqref="AX27">
    <cfRule type="expression" dxfId="1" priority="3" stopIfTrue="1">
      <formula>AV27&gt;0</formula>
    </cfRule>
  </conditionalFormatting>
  <conditionalFormatting sqref="AX28">
    <cfRule type="expression" dxfId="0" priority="2" stopIfTrue="1">
      <formula>AV28&gt;0</formula>
    </cfRule>
  </conditionalFormatting>
  <dataValidations count="1">
    <dataValidation type="list" allowBlank="1" showInputMessage="1" showErrorMessage="1" sqref="B3" xr:uid="{CCF54191-7F70-384D-B18B-9ABE2335A591}">
      <formula1>AgentsActifs</formula1>
    </dataValidation>
  </dataValidations>
  <pageMargins left="0.39370078740157483" right="0.39370078740157483" top="0.74803149606299213" bottom="0.74803149606299213" header="0.31496062992125984" footer="0.31496062992125984"/>
  <pageSetup paperSize="9" scale="40" orientation="landscape" r:id="rId1"/>
  <colBreaks count="1" manualBreakCount="1">
    <brk id="50" max="1048575" man="1"/>
  </colBreaks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9F909A5-83AE-3B4C-9337-5FBB1D077617}">
          <x14:formula1>
            <xm:f>Pointage!#REF!</xm:f>
          </x14:formula1>
          <xm:sqref>E3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08DD13-50A8-9041-B9D3-56B3D4039F74}">
  <sheetPr codeName="Feuil1"/>
  <dimension ref="A1:U22"/>
  <sheetViews>
    <sheetView workbookViewId="0">
      <selection activeCell="N25" sqref="N25"/>
    </sheetView>
  </sheetViews>
  <sheetFormatPr baseColWidth="10" defaultColWidth="10.83203125" defaultRowHeight="15"/>
  <cols>
    <col min="1" max="1" width="21.1640625" style="212" bestFit="1" customWidth="1"/>
    <col min="2" max="16384" width="10.83203125" style="212"/>
  </cols>
  <sheetData>
    <row r="1" spans="1:21">
      <c r="A1" s="211" t="s">
        <v>200</v>
      </c>
      <c r="B1" s="211">
        <v>2016</v>
      </c>
      <c r="C1" s="211">
        <v>2017</v>
      </c>
      <c r="D1" s="211">
        <v>2018</v>
      </c>
      <c r="E1" s="211">
        <v>2019</v>
      </c>
      <c r="F1" s="211">
        <v>2020</v>
      </c>
      <c r="G1" s="211">
        <v>2021</v>
      </c>
      <c r="H1" s="211">
        <v>2022</v>
      </c>
      <c r="I1" s="211">
        <v>2023</v>
      </c>
      <c r="J1" s="211">
        <v>2024</v>
      </c>
      <c r="K1" s="211">
        <v>2025</v>
      </c>
      <c r="L1" s="211">
        <v>2026</v>
      </c>
      <c r="M1" s="211">
        <v>2027</v>
      </c>
      <c r="N1" s="211">
        <v>2028</v>
      </c>
      <c r="O1" s="211">
        <v>2029</v>
      </c>
      <c r="P1" s="211">
        <v>2030</v>
      </c>
      <c r="Q1" s="211">
        <v>2031</v>
      </c>
      <c r="R1" s="211">
        <v>2032</v>
      </c>
      <c r="S1" s="211">
        <v>2033</v>
      </c>
      <c r="T1" s="211">
        <v>2034</v>
      </c>
      <c r="U1" s="211">
        <v>2035</v>
      </c>
    </row>
    <row r="2" spans="1:21">
      <c r="A2" s="213" t="s">
        <v>201</v>
      </c>
      <c r="B2" s="214">
        <v>42370</v>
      </c>
      <c r="C2" s="214">
        <v>42736</v>
      </c>
      <c r="D2" s="214">
        <v>43101</v>
      </c>
      <c r="E2" s="214">
        <v>43466</v>
      </c>
      <c r="F2" s="214">
        <v>43831</v>
      </c>
      <c r="G2" s="214">
        <v>44197</v>
      </c>
      <c r="H2" s="214">
        <v>44562</v>
      </c>
      <c r="I2" s="214">
        <v>44927</v>
      </c>
      <c r="J2" s="214">
        <v>45292</v>
      </c>
      <c r="K2" s="214">
        <v>45658</v>
      </c>
      <c r="L2" s="214">
        <v>46023</v>
      </c>
      <c r="M2" s="214">
        <v>46388</v>
      </c>
      <c r="N2" s="214">
        <v>46753</v>
      </c>
      <c r="O2" s="214">
        <v>47119</v>
      </c>
      <c r="P2" s="214">
        <v>47484</v>
      </c>
      <c r="Q2" s="214">
        <v>47849</v>
      </c>
      <c r="R2" s="214">
        <v>48214</v>
      </c>
      <c r="S2" s="214">
        <v>48580</v>
      </c>
      <c r="T2" s="214">
        <v>48945</v>
      </c>
      <c r="U2" s="214">
        <v>49310</v>
      </c>
    </row>
    <row r="3" spans="1:21">
      <c r="A3" s="213" t="s">
        <v>202</v>
      </c>
      <c r="B3" s="214">
        <v>42457</v>
      </c>
      <c r="C3" s="214">
        <v>42842</v>
      </c>
      <c r="D3" s="214">
        <v>43192</v>
      </c>
      <c r="E3" s="214">
        <v>43577</v>
      </c>
      <c r="F3" s="214">
        <v>43934</v>
      </c>
      <c r="G3" s="214">
        <v>44291</v>
      </c>
      <c r="H3" s="214">
        <v>44669</v>
      </c>
      <c r="I3" s="214">
        <v>45026</v>
      </c>
      <c r="J3" s="214">
        <v>45383</v>
      </c>
      <c r="K3" s="214">
        <v>45768</v>
      </c>
      <c r="L3" s="214">
        <v>46118</v>
      </c>
      <c r="M3" s="214">
        <v>46475</v>
      </c>
      <c r="N3" s="214">
        <v>46860</v>
      </c>
      <c r="O3" s="214">
        <v>47210</v>
      </c>
      <c r="P3" s="214">
        <v>47595</v>
      </c>
      <c r="Q3" s="214">
        <v>47952</v>
      </c>
      <c r="R3" s="214">
        <v>48302</v>
      </c>
      <c r="S3" s="214">
        <v>48687</v>
      </c>
      <c r="T3" s="214">
        <v>49044</v>
      </c>
      <c r="U3" s="214">
        <v>49394</v>
      </c>
    </row>
    <row r="4" spans="1:21">
      <c r="A4" s="213" t="s">
        <v>203</v>
      </c>
      <c r="B4" s="214">
        <v>42491</v>
      </c>
      <c r="C4" s="214">
        <v>42856</v>
      </c>
      <c r="D4" s="214">
        <v>43221</v>
      </c>
      <c r="E4" s="214">
        <v>43586</v>
      </c>
      <c r="F4" s="214">
        <v>43952</v>
      </c>
      <c r="G4" s="214">
        <v>44317</v>
      </c>
      <c r="H4" s="214">
        <v>44682</v>
      </c>
      <c r="I4" s="214">
        <v>45047</v>
      </c>
      <c r="J4" s="214">
        <v>45413</v>
      </c>
      <c r="K4" s="214">
        <v>45778</v>
      </c>
      <c r="L4" s="214">
        <v>46143</v>
      </c>
      <c r="M4" s="214">
        <v>46508</v>
      </c>
      <c r="N4" s="214">
        <v>46874</v>
      </c>
      <c r="O4" s="214">
        <v>47239</v>
      </c>
      <c r="P4" s="214">
        <v>47604</v>
      </c>
      <c r="Q4" s="214">
        <v>47969</v>
      </c>
      <c r="R4" s="214">
        <v>48335</v>
      </c>
      <c r="S4" s="214">
        <v>48700</v>
      </c>
      <c r="T4" s="214">
        <v>49065</v>
      </c>
      <c r="U4" s="214">
        <v>49430</v>
      </c>
    </row>
    <row r="5" spans="1:21">
      <c r="A5" s="215" t="s">
        <v>204</v>
      </c>
      <c r="B5" s="214">
        <v>42498</v>
      </c>
      <c r="C5" s="214">
        <v>42863</v>
      </c>
      <c r="D5" s="214">
        <v>43228</v>
      </c>
      <c r="E5" s="214">
        <v>43593</v>
      </c>
      <c r="F5" s="214">
        <v>43959</v>
      </c>
      <c r="G5" s="214">
        <v>44324</v>
      </c>
      <c r="H5" s="214">
        <v>44689</v>
      </c>
      <c r="I5" s="214">
        <v>45054</v>
      </c>
      <c r="J5" s="214">
        <v>45420</v>
      </c>
      <c r="K5" s="214">
        <v>45785</v>
      </c>
      <c r="L5" s="214">
        <v>46150</v>
      </c>
      <c r="M5" s="214">
        <v>46515</v>
      </c>
      <c r="N5" s="214">
        <v>46881</v>
      </c>
      <c r="O5" s="214">
        <v>47246</v>
      </c>
      <c r="P5" s="214">
        <v>47611</v>
      </c>
      <c r="Q5" s="214">
        <v>47976</v>
      </c>
      <c r="R5" s="214">
        <v>48342</v>
      </c>
      <c r="S5" s="214">
        <v>48707</v>
      </c>
      <c r="T5" s="214">
        <v>49072</v>
      </c>
      <c r="U5" s="214">
        <v>49437</v>
      </c>
    </row>
    <row r="6" spans="1:21">
      <c r="A6" s="213" t="s">
        <v>205</v>
      </c>
      <c r="B6" s="214">
        <v>42495</v>
      </c>
      <c r="C6" s="214">
        <v>42880</v>
      </c>
      <c r="D6" s="214">
        <v>43230</v>
      </c>
      <c r="E6" s="214">
        <v>43615</v>
      </c>
      <c r="F6" s="214">
        <v>43972</v>
      </c>
      <c r="G6" s="214">
        <v>44329</v>
      </c>
      <c r="H6" s="214">
        <v>44707</v>
      </c>
      <c r="I6" s="214">
        <v>45064</v>
      </c>
      <c r="J6" s="214">
        <v>45421</v>
      </c>
      <c r="K6" s="214">
        <v>45806</v>
      </c>
      <c r="L6" s="214">
        <v>46156</v>
      </c>
      <c r="M6" s="214">
        <v>46513</v>
      </c>
      <c r="N6" s="214">
        <v>46898</v>
      </c>
      <c r="O6" s="214">
        <v>47248</v>
      </c>
      <c r="P6" s="214">
        <v>47633</v>
      </c>
      <c r="Q6" s="214">
        <v>47990</v>
      </c>
      <c r="R6" s="214">
        <v>48340</v>
      </c>
      <c r="S6" s="214">
        <v>48725</v>
      </c>
      <c r="T6" s="214">
        <v>49082</v>
      </c>
      <c r="U6" s="214">
        <v>49432</v>
      </c>
    </row>
    <row r="7" spans="1:21">
      <c r="A7" s="213" t="s">
        <v>206</v>
      </c>
      <c r="B7" s="214">
        <v>42565</v>
      </c>
      <c r="C7" s="214">
        <v>42930</v>
      </c>
      <c r="D7" s="214">
        <v>43295</v>
      </c>
      <c r="E7" s="214">
        <v>43660</v>
      </c>
      <c r="F7" s="214">
        <v>44026</v>
      </c>
      <c r="G7" s="214">
        <v>44391</v>
      </c>
      <c r="H7" s="214">
        <v>44756</v>
      </c>
      <c r="I7" s="214">
        <v>45121</v>
      </c>
      <c r="J7" s="214">
        <v>45487</v>
      </c>
      <c r="K7" s="214">
        <v>45852</v>
      </c>
      <c r="L7" s="214">
        <v>46217</v>
      </c>
      <c r="M7" s="214">
        <v>46582</v>
      </c>
      <c r="N7" s="214">
        <v>46948</v>
      </c>
      <c r="O7" s="214">
        <v>47313</v>
      </c>
      <c r="P7" s="214">
        <v>47678</v>
      </c>
      <c r="Q7" s="214">
        <v>48043</v>
      </c>
      <c r="R7" s="214">
        <v>48409</v>
      </c>
      <c r="S7" s="214">
        <v>48774</v>
      </c>
      <c r="T7" s="214">
        <v>49139</v>
      </c>
      <c r="U7" s="214">
        <v>49504</v>
      </c>
    </row>
    <row r="8" spans="1:21">
      <c r="A8" s="213" t="s">
        <v>207</v>
      </c>
      <c r="B8" s="214">
        <v>42597</v>
      </c>
      <c r="C8" s="214">
        <v>42962</v>
      </c>
      <c r="D8" s="214">
        <v>43327</v>
      </c>
      <c r="E8" s="214">
        <v>43692</v>
      </c>
      <c r="F8" s="214">
        <v>44058</v>
      </c>
      <c r="G8" s="214">
        <v>44423</v>
      </c>
      <c r="H8" s="214">
        <v>44788</v>
      </c>
      <c r="I8" s="214">
        <v>45153</v>
      </c>
      <c r="J8" s="214">
        <v>45519</v>
      </c>
      <c r="K8" s="214">
        <v>45884</v>
      </c>
      <c r="L8" s="214">
        <v>46249</v>
      </c>
      <c r="M8" s="214">
        <v>46614</v>
      </c>
      <c r="N8" s="214">
        <v>46980</v>
      </c>
      <c r="O8" s="214">
        <v>47345</v>
      </c>
      <c r="P8" s="214">
        <v>47710</v>
      </c>
      <c r="Q8" s="214">
        <v>48075</v>
      </c>
      <c r="R8" s="214">
        <v>48441</v>
      </c>
      <c r="S8" s="214">
        <v>48806</v>
      </c>
      <c r="T8" s="214">
        <v>49171</v>
      </c>
      <c r="U8" s="214">
        <v>49536</v>
      </c>
    </row>
    <row r="9" spans="1:21">
      <c r="A9" s="213" t="s">
        <v>208</v>
      </c>
      <c r="B9" s="214">
        <v>42675</v>
      </c>
      <c r="C9" s="214">
        <v>43040</v>
      </c>
      <c r="D9" s="214">
        <v>43405</v>
      </c>
      <c r="E9" s="214">
        <v>43770</v>
      </c>
      <c r="F9" s="214">
        <v>44136</v>
      </c>
      <c r="G9" s="214">
        <v>44501</v>
      </c>
      <c r="H9" s="214">
        <v>44866</v>
      </c>
      <c r="I9" s="214">
        <v>45231</v>
      </c>
      <c r="J9" s="214">
        <v>45597</v>
      </c>
      <c r="K9" s="214">
        <v>45962</v>
      </c>
      <c r="L9" s="214">
        <v>46327</v>
      </c>
      <c r="M9" s="214">
        <v>46692</v>
      </c>
      <c r="N9" s="214">
        <v>47058</v>
      </c>
      <c r="O9" s="214">
        <v>47423</v>
      </c>
      <c r="P9" s="214">
        <v>47788</v>
      </c>
      <c r="Q9" s="214">
        <v>48153</v>
      </c>
      <c r="R9" s="214">
        <v>48519</v>
      </c>
      <c r="S9" s="214">
        <v>48884</v>
      </c>
      <c r="T9" s="214">
        <v>49249</v>
      </c>
      <c r="U9" s="214">
        <v>49614</v>
      </c>
    </row>
    <row r="10" spans="1:21">
      <c r="A10" s="213" t="s">
        <v>209</v>
      </c>
      <c r="B10" s="214">
        <v>42685</v>
      </c>
      <c r="C10" s="214">
        <v>43050</v>
      </c>
      <c r="D10" s="214">
        <v>43415</v>
      </c>
      <c r="E10" s="214">
        <v>43780</v>
      </c>
      <c r="F10" s="214">
        <v>44146</v>
      </c>
      <c r="G10" s="214">
        <v>44511</v>
      </c>
      <c r="H10" s="214">
        <v>44876</v>
      </c>
      <c r="I10" s="214">
        <v>45241</v>
      </c>
      <c r="J10" s="214">
        <v>45607</v>
      </c>
      <c r="K10" s="214">
        <v>45972</v>
      </c>
      <c r="L10" s="214">
        <v>46337</v>
      </c>
      <c r="M10" s="214">
        <v>46702</v>
      </c>
      <c r="N10" s="214">
        <v>47068</v>
      </c>
      <c r="O10" s="214">
        <v>47433</v>
      </c>
      <c r="P10" s="214">
        <v>47798</v>
      </c>
      <c r="Q10" s="214">
        <v>48163</v>
      </c>
      <c r="R10" s="214">
        <v>48529</v>
      </c>
      <c r="S10" s="214">
        <v>48894</v>
      </c>
      <c r="T10" s="214">
        <v>49259</v>
      </c>
      <c r="U10" s="214">
        <v>49624</v>
      </c>
    </row>
    <row r="11" spans="1:21">
      <c r="A11" s="213" t="s">
        <v>210</v>
      </c>
      <c r="B11" s="214">
        <v>42729</v>
      </c>
      <c r="C11" s="214">
        <v>43094</v>
      </c>
      <c r="D11" s="214">
        <v>43459</v>
      </c>
      <c r="E11" s="214">
        <v>43824</v>
      </c>
      <c r="F11" s="214">
        <v>44190</v>
      </c>
      <c r="G11" s="214">
        <v>44555</v>
      </c>
      <c r="H11" s="214">
        <v>44920</v>
      </c>
      <c r="I11" s="214">
        <v>45285</v>
      </c>
      <c r="J11" s="214">
        <v>45651</v>
      </c>
      <c r="K11" s="214">
        <v>46016</v>
      </c>
      <c r="L11" s="214">
        <v>46381</v>
      </c>
      <c r="M11" s="214">
        <v>46746</v>
      </c>
      <c r="N11" s="214">
        <v>47112</v>
      </c>
      <c r="O11" s="214">
        <v>47477</v>
      </c>
      <c r="P11" s="214">
        <v>47842</v>
      </c>
      <c r="Q11" s="214">
        <v>48207</v>
      </c>
      <c r="R11" s="214">
        <v>48573</v>
      </c>
      <c r="S11" s="214">
        <v>48938</v>
      </c>
      <c r="T11" s="214">
        <v>49303</v>
      </c>
      <c r="U11" s="214">
        <v>49668</v>
      </c>
    </row>
    <row r="18" spans="3:3" ht="19">
      <c r="C18" s="216"/>
    </row>
    <row r="22" spans="3:3" ht="16">
      <c r="C22" s="21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5</vt:i4>
      </vt:variant>
    </vt:vector>
  </HeadingPairs>
  <TitlesOfParts>
    <vt:vector size="13" baseType="lpstr">
      <vt:lpstr>Base de Travail Mensuelle</vt:lpstr>
      <vt:lpstr>ADMINISTRATIF</vt:lpstr>
      <vt:lpstr>RESPONSABLE</vt:lpstr>
      <vt:lpstr>MAL_AT_CONGES_RTT</vt:lpstr>
      <vt:lpstr>Pointage</vt:lpstr>
      <vt:lpstr>CONGES_DEF</vt:lpstr>
      <vt:lpstr>CONGES_DEF_RESP</vt:lpstr>
      <vt:lpstr>JFériés</vt:lpstr>
      <vt:lpstr>ADMINISTRATIF</vt:lpstr>
      <vt:lpstr>AgentsActifs</vt:lpstr>
      <vt:lpstr>CONGES_DEF!CET</vt:lpstr>
      <vt:lpstr>CONGES_DEF_RESP!CET</vt:lpstr>
      <vt:lpstr>RESPONSABLE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cp:lastPrinted>2020-04-07T09:29:13Z</cp:lastPrinted>
  <dcterms:created xsi:type="dcterms:W3CDTF">2019-11-15T17:25:55Z</dcterms:created>
  <dcterms:modified xsi:type="dcterms:W3CDTF">2020-04-19T17:06:17Z</dcterms:modified>
</cp:coreProperties>
</file>