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113" codeName="{A63ED3A1-9429-3D75-F2AA-CA7E51A8F3A1}"/>
  <workbookPr codeName="ThisWorkbook" defaultThemeVersion="166925"/>
  <mc:AlternateContent xmlns:mc="http://schemas.openxmlformats.org/markup-compatibility/2006">
    <mc:Choice Requires="x15">
      <x15ac:absPath xmlns:x15ac="http://schemas.microsoft.com/office/spreadsheetml/2010/11/ac" url="/Users/corvisierchristophe/Downloads/"/>
    </mc:Choice>
  </mc:AlternateContent>
  <xr:revisionPtr revIDLastSave="0" documentId="13_ncr:1_{911EDBE5-674A-8644-9910-8CFD66DA661F}" xr6:coauthVersionLast="47" xr6:coauthVersionMax="47" xr10:uidLastSave="{00000000-0000-0000-0000-000000000000}"/>
  <bookViews>
    <workbookView xWindow="120" yWindow="4120" windowWidth="40840" windowHeight="13120" xr2:uid="{67BD170A-3EED-40EC-A8FE-C7925F94F804}"/>
  </bookViews>
  <sheets>
    <sheet name="MODEL" sheetId="2" r:id="rId1"/>
    <sheet name="TOTAL" sheetId="4" r:id="rId2"/>
  </sheets>
  <functionGroups builtInGroupCount="19"/>
  <externalReferences>
    <externalReference r:id="rId3"/>
  </externalReferences>
  <definedNames>
    <definedName name="_xlnm._FilterDatabase" localSheetId="1" hidden="1">TOTAL!$A$1:$D$1</definedName>
    <definedName name="IMAGES">OFFSET(#REF!,MATCH(MODEL!$D$22,ORDONNATEUR,0),0)</definedName>
    <definedName name="ORDONNATEUR">#REF!</definedName>
    <definedName name="RECHERCHE_SIGNATURE">_xlfn.XLOOKUP(MODEL!$D$22,#REF!,#REF!)</definedName>
    <definedName name="_xlnm.Print_Area" localSheetId="0">MODEL!$A$1:$R$43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D9" i="2" l="1"/>
  <c r="D10" i="2"/>
  <c r="D11" i="2"/>
  <c r="D8" i="2"/>
  <c r="P18" i="2"/>
  <c r="L10" i="2"/>
  <c r="L11" i="2"/>
  <c r="L12" i="2"/>
  <c r="L13" i="2"/>
  <c r="L14" i="2"/>
  <c r="L15" i="2"/>
  <c r="L16" i="2"/>
  <c r="L17" i="2"/>
  <c r="L18" i="2"/>
  <c r="K10" i="2"/>
  <c r="K11" i="2"/>
  <c r="K12" i="2"/>
  <c r="K13" i="2"/>
  <c r="K14" i="2"/>
  <c r="K15" i="2"/>
  <c r="K16" i="2"/>
  <c r="K17" i="2"/>
  <c r="K18" i="2"/>
  <c r="J10" i="2"/>
  <c r="J11" i="2"/>
  <c r="J12" i="2"/>
  <c r="J13" i="2"/>
  <c r="J14" i="2"/>
  <c r="J15" i="2"/>
  <c r="J16" i="2"/>
  <c r="J17" i="2"/>
  <c r="J18" i="2"/>
  <c r="I10" i="2"/>
  <c r="I11" i="2"/>
  <c r="I12" i="2"/>
  <c r="Q12" i="2" s="1"/>
  <c r="I13" i="2"/>
  <c r="Q13" i="2" s="1"/>
  <c r="I14" i="2"/>
  <c r="Q14" i="2" s="1"/>
  <c r="I15" i="2"/>
  <c r="Q15" i="2" s="1"/>
  <c r="I16" i="2"/>
  <c r="Q16" i="2" s="1"/>
  <c r="I17" i="2"/>
  <c r="Q17" i="2" s="1"/>
  <c r="I18" i="2"/>
  <c r="Q18" i="2" s="1"/>
  <c r="L9" i="2"/>
  <c r="K9" i="2"/>
  <c r="J9" i="2"/>
  <c r="I9" i="2"/>
  <c r="Q9" i="2" s="1"/>
  <c r="P9" i="2"/>
  <c r="P10" i="2"/>
  <c r="P11" i="2"/>
  <c r="P12" i="2"/>
  <c r="P13" i="2"/>
  <c r="P14" i="2"/>
  <c r="P15" i="2"/>
  <c r="P16" i="2"/>
  <c r="P17" i="2"/>
  <c r="D12" i="2"/>
  <c r="D13" i="2"/>
  <c r="D14" i="2"/>
  <c r="D15" i="2"/>
  <c r="D16" i="2"/>
  <c r="D17" i="2"/>
  <c r="D18" i="2"/>
  <c r="Q11" i="2" l="1"/>
  <c r="Q10" i="2"/>
  <c r="Q36" i="2"/>
  <c r="G30" i="2" l="1"/>
</calcChain>
</file>

<file path=xl/sharedStrings.xml><?xml version="1.0" encoding="utf-8"?>
<sst xmlns="http://schemas.openxmlformats.org/spreadsheetml/2006/main" count="28" uniqueCount="21">
  <si>
    <t>Tarifs</t>
  </si>
  <si>
    <t>Quantité</t>
  </si>
  <si>
    <t>Total</t>
  </si>
  <si>
    <t>Num</t>
  </si>
  <si>
    <t>Total à Payer</t>
  </si>
  <si>
    <t>Signature et cachet</t>
  </si>
  <si>
    <t>Le</t>
  </si>
  <si>
    <t>Prix TTC</t>
  </si>
  <si>
    <t>Mois</t>
  </si>
  <si>
    <t>Année</t>
  </si>
  <si>
    <t>Manifestation</t>
  </si>
  <si>
    <t>Implantation</t>
  </si>
  <si>
    <t>Retrait</t>
  </si>
  <si>
    <t>Nbr de jour</t>
  </si>
  <si>
    <t>PLUX</t>
  </si>
  <si>
    <t>DEM</t>
  </si>
  <si>
    <t>XXXXXX</t>
  </si>
  <si>
    <t>YYY</t>
  </si>
  <si>
    <t xml:space="preserve">1 à 3 jours, jours ouvrés
</t>
  </si>
  <si>
    <t>1 à 3 jours, samedi</t>
  </si>
  <si>
    <t>au-delà de 3 jours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</si>
</sst>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 * #,##0.00_)\ &quot;€&quot;_ ;_ * \(#,##0.00\)\ &quot;€&quot;_ ;_ * &quot;-&quot;??_)\ &quot;€&quot;_ ;_ @_ "/>
    <numFmt numFmtId="164" formatCode="_-* #,##0.00\ &quot;€&quot;_-;\-* #,##0.00\ &quot;€&quot;_-;_-* &quot;-&quot;??\ &quot;€&quot;_-;_-@_-"/>
    <numFmt numFmtId="165" formatCode="[$-40C]mmmm\-yy;@"/>
  </numFmts>
  <fonts count="16" x14ac:knownFonts="1">
    <font>
      <sz val="11"/>
      <color theme="1"/>
      <name val="Calibri"/>
      <family val="2"/>
      <scheme val="minor"/>
    </font>
    <font>
      <sz val="9"/>
      <color theme="1"/>
      <name val="Arial"/>
      <family val="2"/>
    </font>
    <font>
      <b/>
      <sz val="20"/>
      <color theme="0"/>
      <name val="Perpetua Titling MT"/>
      <family val="1"/>
    </font>
    <font>
      <b/>
      <sz val="11"/>
      <color theme="0"/>
      <name val="Perpetua Titling MT"/>
      <family val="1"/>
    </font>
    <font>
      <u/>
      <sz val="11"/>
      <color theme="10"/>
      <name val="Calibri"/>
      <family val="2"/>
      <scheme val="minor"/>
    </font>
    <font>
      <b/>
      <sz val="16"/>
      <color rgb="FF000118"/>
      <name val="Nunito Sans"/>
    </font>
    <font>
      <b/>
      <sz val="11"/>
      <color theme="1"/>
      <name val="Calibri"/>
      <family val="2"/>
      <scheme val="minor"/>
    </font>
    <font>
      <b/>
      <sz val="13"/>
      <color rgb="FF222222"/>
      <name val="Segoe UI"/>
      <family val="2"/>
    </font>
    <font>
      <sz val="20"/>
      <color theme="1"/>
      <name val="Calibri"/>
      <family val="2"/>
      <scheme val="minor"/>
    </font>
    <font>
      <sz val="14"/>
      <color theme="1"/>
      <name val="Calibri"/>
      <family val="2"/>
      <scheme val="minor"/>
    </font>
    <font>
      <b/>
      <sz val="14"/>
      <color theme="1"/>
      <name val="Calibri"/>
      <family val="2"/>
      <scheme val="minor"/>
    </font>
    <font>
      <sz val="14"/>
      <color theme="1"/>
      <name val="Perpetua Titling MT Light"/>
    </font>
    <font>
      <sz val="16"/>
      <color theme="1"/>
      <name val="Calibri"/>
      <family val="2"/>
      <scheme val="minor"/>
    </font>
    <font>
      <sz val="12"/>
      <color theme="1"/>
      <name val="Arial"/>
      <family val="2"/>
    </font>
    <font>
      <sz val="11"/>
      <color rgb="FF000000"/>
      <name val="Calibri"/>
      <family val="2"/>
    </font>
    <font>
      <sz val="8.4"/>
      <name val="Calibri"/>
      <family val="2"/>
    </font>
  </fonts>
  <fills count="6">
    <fill>
      <patternFill patternType="none"/>
    </fill>
    <fill>
      <patternFill patternType="gray125"/>
    </fill>
    <fill>
      <patternFill patternType="solid">
        <fgColor theme="0" tint="-0.499984740745262"/>
        <bgColor indexed="64"/>
      </patternFill>
    </fill>
    <fill>
      <patternFill patternType="solid">
        <fgColor rgb="FFFF7C80"/>
        <bgColor indexed="64"/>
      </patternFill>
    </fill>
    <fill>
      <patternFill patternType="solid">
        <fgColor theme="2" tint="-0.499984740745262"/>
        <bgColor indexed="64"/>
      </patternFill>
    </fill>
    <fill>
      <patternFill patternType="solid">
        <fgColor theme="0" tint="-0.34998626667073579"/>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medium">
        <color rgb="FFFF0000"/>
      </left>
      <right style="medium">
        <color rgb="FFFF0000"/>
      </right>
      <top style="medium">
        <color rgb="FFFF0000"/>
      </top>
      <bottom style="medium">
        <color rgb="FFFF0000"/>
      </bottom>
      <diagonal/>
    </border>
    <border>
      <left style="medium">
        <color rgb="FFFF0000"/>
      </left>
      <right/>
      <top style="medium">
        <color rgb="FFFF0000"/>
      </top>
      <bottom style="medium">
        <color rgb="FFFF0000"/>
      </bottom>
      <diagonal/>
    </border>
    <border>
      <left/>
      <right/>
      <top style="medium">
        <color rgb="FFFF0000"/>
      </top>
      <bottom style="medium">
        <color rgb="FFFF0000"/>
      </bottom>
      <diagonal/>
    </border>
    <border>
      <left/>
      <right style="medium">
        <color rgb="FFFF0000"/>
      </right>
      <top style="medium">
        <color rgb="FFFF0000"/>
      </top>
      <bottom style="medium">
        <color rgb="FFFF0000"/>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s>
  <cellStyleXfs count="2">
    <xf numFmtId="0" fontId="0" fillId="0" borderId="0"/>
    <xf numFmtId="0" fontId="4" fillId="0" borderId="0" applyNumberFormat="0" applyFill="0" applyBorder="0" applyAlignment="0" applyProtection="0"/>
  </cellStyleXfs>
  <cellXfs count="63">
    <xf numFmtId="0" fontId="0" fillId="0" borderId="0" xfId="0"/>
    <xf numFmtId="0" fontId="0" fillId="0" borderId="1" xfId="0" applyBorder="1" applyAlignment="1">
      <alignment horizontal="center" vertical="center"/>
    </xf>
    <xf numFmtId="0" fontId="1" fillId="0" borderId="0" xfId="0" applyFont="1" applyAlignment="1">
      <alignment vertical="center"/>
    </xf>
    <xf numFmtId="0" fontId="3" fillId="2" borderId="1" xfId="0" applyFont="1" applyFill="1" applyBorder="1" applyAlignment="1">
      <alignment horizontal="center" vertical="center"/>
    </xf>
    <xf numFmtId="0" fontId="5" fillId="0" borderId="0" xfId="0" applyFont="1"/>
    <xf numFmtId="0" fontId="0" fillId="0" borderId="0" xfId="0" applyAlignment="1">
      <alignment horizontal="center" vertical="center"/>
    </xf>
    <xf numFmtId="0" fontId="4" fillId="0" borderId="0" xfId="1" applyAlignment="1">
      <alignment vertical="center"/>
    </xf>
    <xf numFmtId="0" fontId="0" fillId="0" borderId="6" xfId="0" applyBorder="1"/>
    <xf numFmtId="0" fontId="0" fillId="0" borderId="7" xfId="0" applyBorder="1"/>
    <xf numFmtId="0" fontId="0" fillId="0" borderId="8" xfId="0" applyBorder="1"/>
    <xf numFmtId="0" fontId="0" fillId="0" borderId="9" xfId="0" applyBorder="1"/>
    <xf numFmtId="0" fontId="0" fillId="0" borderId="10" xfId="0" applyBorder="1"/>
    <xf numFmtId="0" fontId="0" fillId="0" borderId="11" xfId="0" applyBorder="1"/>
    <xf numFmtId="0" fontId="0" fillId="0" borderId="12" xfId="0" applyBorder="1"/>
    <xf numFmtId="0" fontId="0" fillId="0" borderId="13" xfId="0" applyBorder="1"/>
    <xf numFmtId="164" fontId="0" fillId="0" borderId="0" xfId="0" applyNumberFormat="1" applyAlignment="1">
      <alignment horizontal="center" vertical="center"/>
    </xf>
    <xf numFmtId="0" fontId="6" fillId="0" borderId="0" xfId="0" applyFont="1"/>
    <xf numFmtId="0" fontId="6" fillId="0" borderId="1" xfId="0" applyFont="1" applyBorder="1" applyAlignment="1">
      <alignment horizontal="center" vertical="center"/>
    </xf>
    <xf numFmtId="164" fontId="6" fillId="0" borderId="1" xfId="0" applyNumberFormat="1" applyFont="1" applyBorder="1" applyAlignment="1">
      <alignment horizontal="center" vertical="center"/>
    </xf>
    <xf numFmtId="164" fontId="0" fillId="0" borderId="1" xfId="0" applyNumberFormat="1" applyBorder="1" applyAlignment="1">
      <alignment horizontal="center" vertical="center"/>
    </xf>
    <xf numFmtId="165" fontId="6" fillId="0" borderId="1" xfId="0" applyNumberFormat="1" applyFont="1" applyBorder="1" applyAlignment="1">
      <alignment horizontal="center" vertical="center"/>
    </xf>
    <xf numFmtId="165" fontId="0" fillId="0" borderId="1" xfId="0" applyNumberFormat="1" applyBorder="1" applyAlignment="1">
      <alignment horizontal="center" vertical="center"/>
    </xf>
    <xf numFmtId="165" fontId="0" fillId="0" borderId="0" xfId="0" applyNumberFormat="1" applyAlignment="1">
      <alignment horizontal="center" vertical="center"/>
    </xf>
    <xf numFmtId="0" fontId="7" fillId="0" borderId="0" xfId="0" applyFont="1"/>
    <xf numFmtId="0" fontId="0" fillId="0" borderId="0" xfId="0" applyAlignment="1">
      <alignment vertical="center" wrapText="1"/>
    </xf>
    <xf numFmtId="0" fontId="0" fillId="0" borderId="0" xfId="0" applyAlignment="1" applyProtection="1">
      <alignment vertical="center"/>
      <protection locked="0"/>
    </xf>
    <xf numFmtId="0" fontId="0" fillId="0" borderId="0" xfId="0" applyAlignment="1">
      <alignment vertical="center"/>
    </xf>
    <xf numFmtId="14" fontId="0" fillId="0" borderId="9" xfId="0" applyNumberFormat="1" applyBorder="1"/>
    <xf numFmtId="0" fontId="10" fillId="3" borderId="2" xfId="0" applyFont="1" applyFill="1" applyBorder="1" applyAlignment="1">
      <alignment horizontal="center" vertical="center"/>
    </xf>
    <xf numFmtId="14" fontId="9" fillId="0" borderId="9" xfId="0" applyNumberFormat="1" applyFont="1" applyBorder="1" applyAlignment="1">
      <alignment horizontal="left" vertical="center"/>
    </xf>
    <xf numFmtId="14" fontId="9" fillId="0" borderId="0" xfId="0" applyNumberFormat="1" applyFont="1" applyAlignment="1" applyProtection="1">
      <alignment vertical="center"/>
      <protection locked="0"/>
    </xf>
    <xf numFmtId="0" fontId="9" fillId="0" borderId="0" xfId="0" applyFont="1"/>
    <xf numFmtId="14" fontId="9" fillId="0" borderId="10" xfId="0" applyNumberFormat="1" applyFont="1" applyBorder="1"/>
    <xf numFmtId="0" fontId="9" fillId="3" borderId="2" xfId="0" applyFont="1" applyFill="1" applyBorder="1" applyAlignment="1">
      <alignment horizontal="center" vertical="center"/>
    </xf>
    <xf numFmtId="44" fontId="11" fillId="3" borderId="2" xfId="0" applyNumberFormat="1" applyFont="1" applyFill="1" applyBorder="1" applyAlignment="1">
      <alignment horizontal="center" vertical="center"/>
    </xf>
    <xf numFmtId="0" fontId="12" fillId="0" borderId="16" xfId="0" applyFont="1" applyBorder="1" applyAlignment="1" applyProtection="1">
      <alignment horizontal="center" vertical="center"/>
      <protection locked="0"/>
    </xf>
    <xf numFmtId="44" fontId="12" fillId="0" borderId="16" xfId="0" applyNumberFormat="1" applyFont="1" applyBorder="1" applyAlignment="1">
      <alignment vertical="center"/>
    </xf>
    <xf numFmtId="0" fontId="12" fillId="0" borderId="1" xfId="0" applyFont="1" applyBorder="1" applyAlignment="1" applyProtection="1">
      <alignment horizontal="center" vertical="center"/>
      <protection locked="0"/>
    </xf>
    <xf numFmtId="44" fontId="12" fillId="0" borderId="1" xfId="0" applyNumberFormat="1" applyFont="1" applyBorder="1" applyAlignment="1">
      <alignment horizontal="center" vertical="center"/>
    </xf>
    <xf numFmtId="14" fontId="12" fillId="0" borderId="16" xfId="0" applyNumberFormat="1" applyFont="1" applyBorder="1" applyAlignment="1" applyProtection="1">
      <alignment horizontal="center" vertical="center"/>
      <protection locked="0"/>
    </xf>
    <xf numFmtId="14" fontId="12" fillId="0" borderId="1" xfId="0" applyNumberFormat="1" applyFont="1" applyBorder="1" applyAlignment="1" applyProtection="1">
      <alignment horizontal="center" vertical="center"/>
      <protection locked="0"/>
    </xf>
    <xf numFmtId="0" fontId="12" fillId="0" borderId="14" xfId="0" applyFont="1" applyBorder="1" applyAlignment="1" applyProtection="1">
      <alignment horizontal="center" vertical="center"/>
      <protection locked="0"/>
    </xf>
    <xf numFmtId="0" fontId="3" fillId="2" borderId="1" xfId="0" applyFont="1" applyFill="1" applyBorder="1" applyAlignment="1">
      <alignment horizontal="center" vertical="center" wrapText="1"/>
    </xf>
    <xf numFmtId="0" fontId="2" fillId="4" borderId="0" xfId="0" applyFont="1" applyFill="1" applyAlignment="1">
      <alignment horizontal="center" vertical="center"/>
    </xf>
    <xf numFmtId="0" fontId="9" fillId="0" borderId="9" xfId="0" applyFont="1" applyBorder="1" applyAlignment="1">
      <alignment horizontal="center" vertical="center" wrapText="1"/>
    </xf>
    <xf numFmtId="0" fontId="9" fillId="0" borderId="0" xfId="0" applyFont="1" applyAlignment="1">
      <alignment horizontal="center" vertical="center" wrapText="1"/>
    </xf>
    <xf numFmtId="0" fontId="9" fillId="0" borderId="10" xfId="0" applyFont="1" applyBorder="1" applyAlignment="1">
      <alignment horizontal="center" vertical="center" wrapText="1"/>
    </xf>
    <xf numFmtId="0" fontId="8" fillId="3" borderId="3" xfId="0" applyFont="1" applyFill="1" applyBorder="1" applyAlignment="1" applyProtection="1">
      <alignment horizontal="center" vertical="center"/>
      <protection locked="0"/>
    </xf>
    <xf numFmtId="0" fontId="8" fillId="3" borderId="4" xfId="0" applyFont="1" applyFill="1" applyBorder="1" applyAlignment="1" applyProtection="1">
      <alignment horizontal="center" vertical="center"/>
      <protection locked="0"/>
    </xf>
    <xf numFmtId="0" fontId="10" fillId="3" borderId="3" xfId="0" applyFont="1" applyFill="1" applyBorder="1" applyAlignment="1">
      <alignment horizontal="center" vertical="center"/>
    </xf>
    <xf numFmtId="0" fontId="10" fillId="3" borderId="4" xfId="0" applyFont="1" applyFill="1" applyBorder="1" applyAlignment="1">
      <alignment horizontal="center" vertical="center"/>
    </xf>
    <xf numFmtId="0" fontId="10" fillId="3" borderId="5" xfId="0" applyFont="1" applyFill="1" applyBorder="1" applyAlignment="1">
      <alignment horizontal="center" vertical="center"/>
    </xf>
    <xf numFmtId="0" fontId="13" fillId="5" borderId="0" xfId="0" applyFont="1" applyFill="1" applyAlignment="1">
      <alignment horizontal="center" vertical="center" wrapText="1"/>
    </xf>
    <xf numFmtId="0" fontId="9" fillId="0" borderId="9" xfId="0" applyFont="1" applyBorder="1" applyAlignment="1">
      <alignment horizontal="center" vertical="center"/>
    </xf>
    <xf numFmtId="0" fontId="9" fillId="0" borderId="0" xfId="0" applyFont="1" applyAlignment="1">
      <alignment horizontal="center" vertical="center"/>
    </xf>
    <xf numFmtId="0" fontId="9" fillId="0" borderId="10" xfId="0" applyFont="1" applyBorder="1" applyAlignment="1">
      <alignment horizontal="center" vertical="center"/>
    </xf>
    <xf numFmtId="0" fontId="3" fillId="2" borderId="1" xfId="0" applyFont="1" applyFill="1" applyBorder="1" applyAlignment="1">
      <alignment horizontal="center" vertical="center"/>
    </xf>
    <xf numFmtId="0" fontId="12" fillId="0" borderId="14" xfId="0" applyFont="1" applyBorder="1" applyAlignment="1">
      <alignment horizontal="center" vertical="center" wrapText="1"/>
    </xf>
    <xf numFmtId="0" fontId="12" fillId="0" borderId="0" xfId="0" applyFont="1" applyAlignment="1">
      <alignment horizontal="center" vertical="center" wrapText="1"/>
    </xf>
    <xf numFmtId="0" fontId="12" fillId="0" borderId="15" xfId="0" applyFont="1" applyBorder="1" applyAlignment="1">
      <alignment horizontal="center" vertical="center" wrapText="1"/>
    </xf>
    <xf numFmtId="0" fontId="9" fillId="3" borderId="3" xfId="0" applyFont="1" applyFill="1" applyBorder="1" applyAlignment="1">
      <alignment horizontal="center" vertical="center"/>
    </xf>
    <xf numFmtId="0" fontId="9" fillId="3" borderId="4" xfId="0" applyFont="1" applyFill="1" applyBorder="1" applyAlignment="1">
      <alignment horizontal="center" vertical="center"/>
    </xf>
    <xf numFmtId="0" fontId="9" fillId="3" borderId="5" xfId="0" applyFont="1" applyFill="1" applyBorder="1" applyAlignment="1">
      <alignment horizontal="center" vertical="center"/>
    </xf>
  </cellXfs>
  <cellStyles count="2">
    <cellStyle name="Lien hypertexte" xfId="1" builtinId="8"/>
    <cellStyle name="Normal" xfId="0" builtinId="0"/>
  </cellStyles>
  <dxfs count="7">
    <dxf>
      <fill>
        <patternFill patternType="none">
          <fgColor indexed="64"/>
          <bgColor auto="1"/>
        </patternFill>
      </fill>
      <border>
        <left/>
        <right/>
        <top/>
        <bottom/>
        <vertical/>
        <horizontal/>
      </border>
    </dxf>
    <dxf>
      <font>
        <color theme="0"/>
      </font>
      <fill>
        <patternFill>
          <bgColor theme="0" tint="-0.34998626667073579"/>
        </patternFill>
      </fill>
      <border>
        <left style="thin">
          <color auto="1"/>
        </left>
        <right style="thin">
          <color auto="1"/>
        </right>
        <top style="thin">
          <color auto="1"/>
        </top>
        <bottom style="thin">
          <color auto="1"/>
        </bottom>
      </border>
    </dxf>
    <dxf>
      <fill>
        <patternFill patternType="none">
          <fgColor indexed="64"/>
          <bgColor auto="1"/>
        </patternFill>
      </fill>
      <border>
        <left/>
        <right/>
        <top/>
        <bottom/>
        <vertical/>
        <horizontal/>
      </border>
    </dxf>
    <dxf>
      <font>
        <color theme="0"/>
      </font>
      <fill>
        <patternFill>
          <bgColor theme="0" tint="-0.34998626667073579"/>
        </patternFill>
      </fill>
      <border>
        <left style="thin">
          <color auto="1"/>
        </left>
        <right style="thin">
          <color auto="1"/>
        </right>
        <top style="thin">
          <color auto="1"/>
        </top>
        <bottom style="thin">
          <color auto="1"/>
        </bottom>
      </border>
    </dxf>
    <dxf>
      <fill>
        <patternFill patternType="none">
          <fgColor indexed="64"/>
          <bgColor auto="1"/>
        </patternFill>
      </fill>
      <border>
        <left/>
        <right/>
        <top/>
        <bottom/>
        <vertical/>
        <horizontal/>
      </border>
    </dxf>
    <dxf>
      <font>
        <color theme="0"/>
      </font>
      <fill>
        <patternFill>
          <bgColor theme="0" tint="-0.34998626667073579"/>
        </patternFill>
      </fill>
      <border>
        <left style="thin">
          <color auto="1"/>
        </left>
        <right style="thin">
          <color auto="1"/>
        </right>
        <top style="thin">
          <color auto="1"/>
        </top>
        <bottom style="thin">
          <color auto="1"/>
        </bottom>
      </border>
    </dxf>
    <dxf>
      <font>
        <color theme="0"/>
      </font>
      <fill>
        <patternFill patternType="solid">
          <fgColor indexed="64"/>
          <bgColor theme="0" tint="-0.34998626667073579"/>
        </patternFill>
      </fill>
      <border>
        <left style="thin">
          <color auto="1"/>
        </left>
        <right style="thin">
          <color auto="1"/>
        </right>
        <top style="thin">
          <color auto="1"/>
        </top>
        <bottom style="thin">
          <color auto="1"/>
        </bottom>
        <vertical/>
        <horizontal/>
      </border>
    </dxf>
  </dxfs>
  <tableStyles count="0" defaultTableStyle="TableStyleMedium2" defaultPivotStyle="PivotStyleLight16"/>
  <colors>
    <mruColors>
      <color rgb="FFFF7C8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18</xdr:col>
          <xdr:colOff>673100</xdr:colOff>
          <xdr:row>2</xdr:row>
          <xdr:rowOff>127000</xdr:rowOff>
        </xdr:from>
        <xdr:to>
          <xdr:col>20</xdr:col>
          <xdr:colOff>546100</xdr:colOff>
          <xdr:row>3</xdr:row>
          <xdr:rowOff>495300</xdr:rowOff>
        </xdr:to>
        <xdr:sp macro="" textlink="">
          <xdr:nvSpPr>
            <xdr:cNvPr id="1032" name="EDITER_TR" hidden="1">
              <a:extLst>
                <a:ext uri="{63B3BB69-23CF-44E3-9099-C40C66FF867C}">
                  <a14:compatExt spid="_x0000_s1032"/>
                </a:ext>
                <a:ext uri="{FF2B5EF4-FFF2-40B4-BE49-F238E27FC236}">
                  <a16:creationId xmlns:a16="http://schemas.microsoft.com/office/drawing/2014/main" id="{00000000-0008-0000-0000-000008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100" b="0" i="0" u="none" strike="noStrike" baseline="0">
                  <a:solidFill>
                    <a:srgbClr val="000000"/>
                  </a:solidFill>
                  <a:latin typeface="Calibri" pitchFamily="2" charset="0"/>
                  <a:cs typeface="Calibri" pitchFamily="2" charset="0"/>
                </a:rPr>
                <a:t>EDITER TR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1117600</xdr:colOff>
          <xdr:row>31</xdr:row>
          <xdr:rowOff>0</xdr:rowOff>
        </xdr:from>
        <xdr:to>
          <xdr:col>3</xdr:col>
          <xdr:colOff>4838700</xdr:colOff>
          <xdr:row>37</xdr:row>
          <xdr:rowOff>101600</xdr:rowOff>
        </xdr:to>
        <xdr:pic>
          <xdr:nvPicPr>
            <xdr:cNvPr id="1417" name="Image 3">
              <a:extLst>
                <a:ext uri="{FF2B5EF4-FFF2-40B4-BE49-F238E27FC236}">
                  <a16:creationId xmlns:a16="http://schemas.microsoft.com/office/drawing/2014/main" id="{00000000-0008-0000-0000-000089050000}"/>
                </a:ext>
              </a:extLst>
            </xdr:cNvPr>
            <xdr:cNvPicPr>
              <a:picLocks noChangeArrowheads="1"/>
              <a:extLst>
                <a:ext uri="{84589F7E-364E-4C9E-8A38-B11213B215E9}">
                  <a14:cameraTool cellRange="RECHERCHE_SIGNATURE" spid="_x0000_s1438"/>
                </a:ext>
              </a:extLst>
            </xdr:cNvPicPr>
          </xdr:nvPicPr>
          <xdr:blipFill>
            <a:blip xmlns:r="http://schemas.openxmlformats.org/officeDocument/2006/relationships" r:embed="rId1">
              <a:extLst>
                <a:ext uri="{28A0092B-C50C-407E-A947-70E740481C1C}">
                  <a14:useLocalDpi val="0"/>
                </a:ext>
              </a:extLst>
            </a:blip>
            <a:srcRect/>
            <a:stretch>
              <a:fillRect/>
            </a:stretch>
          </xdr:blipFill>
          <xdr:spPr bwMode="auto">
            <a:xfrm>
              <a:off x="5270500" y="11252200"/>
              <a:ext cx="3721100" cy="1714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18</xdr:col>
          <xdr:colOff>685800</xdr:colOff>
          <xdr:row>4</xdr:row>
          <xdr:rowOff>495300</xdr:rowOff>
        </xdr:from>
        <xdr:to>
          <xdr:col>20</xdr:col>
          <xdr:colOff>558800</xdr:colOff>
          <xdr:row>6</xdr:row>
          <xdr:rowOff>177800</xdr:rowOff>
        </xdr:to>
        <xdr:sp macro="" textlink="">
          <xdr:nvSpPr>
            <xdr:cNvPr id="1424" name="Button 400" hidden="1">
              <a:extLst>
                <a:ext uri="{63B3BB69-23CF-44E3-9099-C40C66FF867C}">
                  <a14:compatExt spid="_x0000_s1424"/>
                </a:ext>
                <a:ext uri="{FF2B5EF4-FFF2-40B4-BE49-F238E27FC236}">
                  <a16:creationId xmlns:a16="http://schemas.microsoft.com/office/drawing/2014/main" id="{00000000-0008-0000-0000-00009005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100" b="0" i="0" u="none" strike="noStrike" baseline="0">
                  <a:solidFill>
                    <a:srgbClr val="000000"/>
                  </a:solidFill>
                  <a:latin typeface="Calibri" pitchFamily="2" charset="0"/>
                  <a:cs typeface="Calibri" pitchFamily="2" charset="0"/>
                </a:rPr>
                <a:t>PDF</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xdr:col>
          <xdr:colOff>762000</xdr:colOff>
          <xdr:row>7</xdr:row>
          <xdr:rowOff>292100</xdr:rowOff>
        </xdr:from>
        <xdr:to>
          <xdr:col>20</xdr:col>
          <xdr:colOff>635000</xdr:colOff>
          <xdr:row>8</xdr:row>
          <xdr:rowOff>355600</xdr:rowOff>
        </xdr:to>
        <xdr:sp macro="" textlink="">
          <xdr:nvSpPr>
            <xdr:cNvPr id="1436" name="Button 412" hidden="1">
              <a:extLst>
                <a:ext uri="{63B3BB69-23CF-44E3-9099-C40C66FF867C}">
                  <a14:compatExt spid="_x0000_s1436"/>
                </a:ext>
                <a:ext uri="{FF2B5EF4-FFF2-40B4-BE49-F238E27FC236}">
                  <a16:creationId xmlns:a16="http://schemas.microsoft.com/office/drawing/2014/main" id="{DA4B921A-F4B8-54F4-458F-646CC7C21846}"/>
                </a:ext>
              </a:extLst>
            </xdr:cNvPr>
            <xdr:cNvSpPr/>
          </xdr:nvSpPr>
          <xdr:spPr bwMode="auto">
            <a:xfrm>
              <a:off x="0" y="0"/>
              <a:ext cx="0" cy="0"/>
            </a:xfrm>
            <a:prstGeom prst="rect">
              <a:avLst/>
            </a:prstGeom>
            <a:noFill/>
            <a:ln w="9525">
              <a:miter lim="800000"/>
              <a:headEnd/>
              <a:tailEnd/>
            </a:ln>
          </xdr:spPr>
          <xdr:txBody>
            <a:bodyPr vertOverflow="clip" wrap="square" lIns="18288" tIns="18288" rIns="18288" bIns="18288" anchor="ctr" upright="1"/>
            <a:lstStyle/>
            <a:p>
              <a:pPr algn="ctr" rtl="0">
                <a:defRPr sz="1000"/>
              </a:pPr>
              <a:r>
                <a:rPr lang="fr-FR" sz="840" b="0" i="0" u="none" strike="noStrike" baseline="0">
                  <a:solidFill>
                    <a:srgbClr val="000000"/>
                  </a:solidFill>
                  <a:latin typeface="Calibri" pitchFamily="2" charset="0"/>
                  <a:cs typeface="Calibri" pitchFamily="2" charset="0"/>
                </a:rPr>
                <a:t>MAIL</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Volumes/GoogleDrive/Mon%20Drive/TRAVAIL%20NCA/TITRE%20DE%20RECETTE/RECUEIL%20DES%20TARIFS%202023_V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euil1"/>
    </sheetNames>
    <sheetDataSet>
      <sheetData sheetId="0">
        <row r="1">
          <cell r="B1" t="str">
            <v>N°LIGNE</v>
          </cell>
          <cell r="C1" t="str">
            <v>LIBELLE</v>
          </cell>
          <cell r="D1" t="str">
            <v>BASE LEGALE OU DOCUMENT PRECISANT LES CONDITIONS D'UTILISATION</v>
          </cell>
          <cell r="E1" t="str">
            <v>POUR INFORMATION TARIFS 2022
ACTIVITE NON ASSUJETTIE</v>
          </cell>
          <cell r="F1" t="str">
            <v>TARIFS 2023
ACTIVITE NON ASSUJETTIE</v>
          </cell>
        </row>
        <row r="2">
          <cell r="B2">
            <v>1</v>
          </cell>
          <cell r="C2" t="str">
            <v>Environnement - Cadre de vie</v>
          </cell>
          <cell r="D2"/>
          <cell r="E2"/>
          <cell r="F2"/>
        </row>
        <row r="3">
          <cell r="B3">
            <v>25</v>
          </cell>
          <cell r="C3" t="str">
            <v>MISE À DISPOSITION D'UN CAMION PTAC DE 10 TONNES AVEC OU SANS BENNE BASCULANTE AVEC CHAUFFEUR TARIF DE JOUR (07H00 À 22H00 À L'HEURE)</v>
          </cell>
          <cell r="D3" t="str">
            <v>Délibération n° 2.29 du 11 mars 2022</v>
          </cell>
          <cell r="E3">
            <v>73.2</v>
          </cell>
          <cell r="F3">
            <v>73.2</v>
          </cell>
        </row>
        <row r="4">
          <cell r="B4">
            <v>26</v>
          </cell>
          <cell r="C4" t="str">
            <v>MISE À DISPOSITION D'UN CAMION PTAC DE 10 TONNES AVEC OU SANS BENNE BASCULANTE AVEC CHAUFFEUR TARIF DE NUIT (22H00 À 07H00 À L'HEURE)</v>
          </cell>
          <cell r="D4" t="str">
            <v>Délibération n° 2.29 du 11 mars 2022</v>
          </cell>
          <cell r="E4">
            <v>102</v>
          </cell>
          <cell r="F4">
            <v>102</v>
          </cell>
        </row>
        <row r="5">
          <cell r="B5">
            <v>27</v>
          </cell>
          <cell r="C5" t="str">
            <v>MISE À DISPOSITION D'UN CAMION PTAC DE 10 TONNES AVEC OU SANS BENNE BASCULANTE AVEC CHAUFFEUR TARIF DE DIMANCHE ET JOUR FÉRIÉ (7H00 À 22H00 À L'HEURE)</v>
          </cell>
          <cell r="D5" t="str">
            <v>Délibération n° 2.29 du 11 mars 2022</v>
          </cell>
          <cell r="E5">
            <v>89.4</v>
          </cell>
          <cell r="F5">
            <v>89.4</v>
          </cell>
        </row>
        <row r="6">
          <cell r="B6">
            <v>28</v>
          </cell>
          <cell r="C6" t="str">
            <v>MISE A DISPOSITION D'UN CAMION POLYVALENT PTAC DE 10 TONNES AVEC OU SANS BENNE BASCULANTE AVEC CHAUFFEUR TARIF DE JOUR (07H00 A 22H00 A L'HEURE)</v>
          </cell>
          <cell r="D6" t="str">
            <v>Délibération n° 2.29 du 11 mars 2022</v>
          </cell>
          <cell r="E6">
            <v>102</v>
          </cell>
          <cell r="F6">
            <v>102</v>
          </cell>
        </row>
        <row r="7">
          <cell r="B7">
            <v>29</v>
          </cell>
          <cell r="C7" t="str">
            <v>MISE A DISPOSITION D'UN CAMION POLYVALENT PTAC DE 10 TONNES AVEC OU SANS BENNE BASCULANTE AVEC CHAUFFEUR TARIF DE NUIT (22H00 A 07H00 A L'HEURE)</v>
          </cell>
          <cell r="D7" t="str">
            <v>Délibération n° 2.29 du 11 mars 2022</v>
          </cell>
          <cell r="E7">
            <v>143</v>
          </cell>
          <cell r="F7">
            <v>143</v>
          </cell>
        </row>
        <row r="8">
          <cell r="B8">
            <v>30</v>
          </cell>
          <cell r="C8" t="str">
            <v>MISE A DISPOSITION D'UN CAMION POLYVALENT PTAC DE 10 TONNES AVEC OU SANS BENNE BASCULANTE AVEC CHAUFFEUR TARIF DE DIMANCHE ET JOUR FERIE (07H00 A 22H00 A L'HEURE)</v>
          </cell>
          <cell r="D8" t="str">
            <v>Délibération n° 2.29 du 11 mars 2022</v>
          </cell>
          <cell r="E8">
            <v>125</v>
          </cell>
          <cell r="F8">
            <v>125</v>
          </cell>
        </row>
        <row r="9">
          <cell r="B9">
            <v>31</v>
          </cell>
          <cell r="C9" t="str">
            <v>MISE À DISPOSITION D'UN CAMION PL AMPLIROLL DE PTAC DE 19 TONNES AVEC CHAUFFEUR TARIF DE JOUR (07H00 À 22H00 À L'HEURE)</v>
          </cell>
          <cell r="D9" t="str">
            <v>Délibération n° 2.29 du 11 mars 2022</v>
          </cell>
          <cell r="E9">
            <v>77.8</v>
          </cell>
          <cell r="F9">
            <v>77.8</v>
          </cell>
        </row>
        <row r="10">
          <cell r="B10">
            <v>32</v>
          </cell>
          <cell r="C10" t="str">
            <v>MISE À DISPOSITION D'UN CAMION PL AMPLIROLL DE PTAC DE 19 TONNES AVEC CHAUFFEUR TARIF DE NUIT (22H00 À 07H00 À L'HEURE)</v>
          </cell>
          <cell r="D10" t="str">
            <v>Délibération n° 2.29 du 11 mars 2022</v>
          </cell>
          <cell r="E10">
            <v>107</v>
          </cell>
          <cell r="F10">
            <v>107</v>
          </cell>
        </row>
        <row r="11">
          <cell r="B11">
            <v>33</v>
          </cell>
          <cell r="C11" t="str">
            <v>MISE À DISPOSITION D'UN CAMION PL AMPLIROLL DE PTAC DE 19 TONNES TARIF DE DIMANCHE ET JOURS FÉRIÉS (07H00 À 22H00 À L'HEURE)</v>
          </cell>
          <cell r="D11" t="str">
            <v>Délibération n° 2.29 du 11 mars 2022</v>
          </cell>
          <cell r="E11">
            <v>94</v>
          </cell>
          <cell r="F11">
            <v>94</v>
          </cell>
        </row>
        <row r="12">
          <cell r="B12">
            <v>34</v>
          </cell>
          <cell r="C12" t="str">
            <v>MISE À DISPOSITION D'UN CAMION PL AMPLIROLL DE PTAC DE 19 T ÉQUIPÉ D'UNE GRUE ET D'UN GRAPIN AVEC CHAUFFEUR TARIF DE JOUR (07H00 À 22H00 À L'HEURE)</v>
          </cell>
          <cell r="D12" t="str">
            <v>Délibération n° 2.29 du 11 mars 2022</v>
          </cell>
          <cell r="E12">
            <v>79.3</v>
          </cell>
          <cell r="F12">
            <v>79.3</v>
          </cell>
        </row>
        <row r="13">
          <cell r="B13">
            <v>35</v>
          </cell>
          <cell r="C13" t="str">
            <v>MISE À DISPOSITION D'UN CAMION PL AMPLIROLL DE PTAC DE 19 T ÉQUIPÉ D'UNE GRUE ET D'UN GRAPIN AVEC CHAUFFEUR TARIF DE NUIT (22H00 À 07H00 À L'HEURE)</v>
          </cell>
          <cell r="D13" t="str">
            <v>Délibération n° 2.29 du 11 mars 2022</v>
          </cell>
          <cell r="E13">
            <v>108</v>
          </cell>
          <cell r="F13">
            <v>108</v>
          </cell>
        </row>
        <row r="14">
          <cell r="B14">
            <v>36</v>
          </cell>
          <cell r="C14" t="str">
            <v>MISE À DISPOSITION D'UN CAMION PL AMPLIROLL DE PTAC DE 19 T ÉQUIPÉ D'UNE GRUE ET D'UN GRAPIN AVEC CHAUFFEUR TARIF DE DIMANCHE ET JOURS FÉRIÉS (07H00 À 22H00 À L'HEURE)</v>
          </cell>
          <cell r="D14" t="str">
            <v>Délibération n° 2.29 du 11 mars 2022</v>
          </cell>
          <cell r="E14">
            <v>95.8</v>
          </cell>
          <cell r="F14">
            <v>95.8</v>
          </cell>
        </row>
        <row r="15">
          <cell r="B15">
            <v>37</v>
          </cell>
          <cell r="C15" t="str">
            <v>MISE À DISPOSITION D'UN FOURGON OU TRANSPORT DE TROUPE AVEC CHAUFFEUR TARIF DE JOUR (07H00 À 22H00 À L'HEURE)</v>
          </cell>
          <cell r="D15" t="str">
            <v>Délibération n° 2.29 du 11 mars 2022</v>
          </cell>
          <cell r="E15">
            <v>60.2</v>
          </cell>
          <cell r="F15">
            <v>60.2</v>
          </cell>
        </row>
        <row r="16">
          <cell r="B16">
            <v>38</v>
          </cell>
          <cell r="C16" t="str">
            <v>MISE À DISPOSITION D'UN FOURGON OU TRANSPORT DE TROUPE AVEC CHAUFFEUR TARIF DE NUIT (22H00 À 07H00 À L'HEURE)</v>
          </cell>
          <cell r="D16" t="str">
            <v>Délibération n° 2.29 du 11 mars 2022</v>
          </cell>
          <cell r="E16">
            <v>89.1</v>
          </cell>
          <cell r="F16">
            <v>89.1</v>
          </cell>
        </row>
        <row r="17">
          <cell r="B17">
            <v>39</v>
          </cell>
          <cell r="C17" t="str">
            <v>MISE À DISPOSITION D'UN FOURGON OU TRANSPORT DE TROUPE AVEC CHAUFFEUR TARIF DE DIMANCHE ET JOURS FÉRIÉS (07H00 À 22H00 À L'HEURE)</v>
          </cell>
          <cell r="D17" t="str">
            <v>Délibération n° 2.29 du 11 mars 2022</v>
          </cell>
          <cell r="E17">
            <v>76.400000000000006</v>
          </cell>
          <cell r="F17">
            <v>76.400000000000006</v>
          </cell>
        </row>
        <row r="18">
          <cell r="B18">
            <v>40</v>
          </cell>
          <cell r="C18" t="str">
            <v>MISE À DISPOSITION D'UN CHARGEUR OU MINI CHARGEUR AVEC CHAUFFEUR TARIF DE JOUR (07H00 À 22H00 À L'HEURE)</v>
          </cell>
          <cell r="D18" t="str">
            <v>Délibération n° 2.29 du 11 mars 2022</v>
          </cell>
          <cell r="E18">
            <v>57</v>
          </cell>
          <cell r="F18">
            <v>57</v>
          </cell>
        </row>
        <row r="19">
          <cell r="B19">
            <v>41</v>
          </cell>
          <cell r="C19" t="str">
            <v>MISE À DISPOSITION D'UN CHARGEUR OU MINI CHARGEUR AVEC CHAUFFEUR TARIF DE NUIT (22H00 À 07H00 À L'HEURE)</v>
          </cell>
          <cell r="D19" t="str">
            <v>Délibération n° 2.29 du 11 mars 2022</v>
          </cell>
          <cell r="E19">
            <v>89</v>
          </cell>
          <cell r="F19">
            <v>89</v>
          </cell>
        </row>
        <row r="20">
          <cell r="B20">
            <v>42</v>
          </cell>
          <cell r="C20" t="str">
            <v>MISE À DISPOSITION D'UN CHARGEUR OU MINI CHARGEUR AVEC CHAUFFEUR TARIF DE DIMANCHE ET JOUR FÉRIÉ (07H00 À 22H00 À L'HEURE)</v>
          </cell>
          <cell r="D20" t="str">
            <v>Délibération n° 2.29 du 11 mars 2022</v>
          </cell>
          <cell r="E20">
            <v>73.2</v>
          </cell>
          <cell r="F20">
            <v>73.2</v>
          </cell>
        </row>
        <row r="21">
          <cell r="B21">
            <v>43</v>
          </cell>
          <cell r="C21" t="str">
            <v>MISE À DISPOSITION D'UN CHARGEUR ÉQUIPÉ D'UNE ÉPAREUSE AVEC CHAUFFEUR TARIF DE JOUR (07H00 À 22H00 À L'HEURE)</v>
          </cell>
          <cell r="D21" t="str">
            <v>Délibération n° 2.29 du 11 mars 2022</v>
          </cell>
          <cell r="E21">
            <v>98.9</v>
          </cell>
          <cell r="F21">
            <v>98.9</v>
          </cell>
        </row>
        <row r="22">
          <cell r="B22">
            <v>44</v>
          </cell>
          <cell r="C22" t="str">
            <v>MISE À DISPOSITION D'UN CHARGEUR ÉQUIPÉ D'UNE ÉPAREUSE AVEC CHAUFFEUR TARIF DE NUIT (22H00 À 07H00 À L'HEURE)</v>
          </cell>
          <cell r="D22" t="str">
            <v>Délibération n° 2.29 du 11 mars 2022</v>
          </cell>
          <cell r="E22">
            <v>128</v>
          </cell>
          <cell r="F22">
            <v>128</v>
          </cell>
        </row>
        <row r="23">
          <cell r="B23">
            <v>45</v>
          </cell>
          <cell r="C23" t="str">
            <v>MISE À DISPOSITION D'UN CHARGEUR ÉQUIPÉ D'UNE ÉPAREUSE AVEC CHAUFFEUR TARIF DE DIMANCHE ET JOUR FÉRIÉ (07H00 À 22H00 À L'HEURE)</v>
          </cell>
          <cell r="D23" t="str">
            <v>Délibération n° 2.29 du 11 mars 2022</v>
          </cell>
          <cell r="E23">
            <v>115</v>
          </cell>
          <cell r="F23">
            <v>115</v>
          </cell>
        </row>
        <row r="24">
          <cell r="B24">
            <v>46</v>
          </cell>
          <cell r="C24" t="str">
            <v>MISE À DISPOSITION D'UNE MINI BENNE AVEC UN CHAUFFEUR ET UN RIPEUR (PAR HEURE POUR UN MINIMUM DE 3,5 HEURES FACTURÉES) TARIF DE JOUR (07H00 À 22H00 À L'HEURE)</v>
          </cell>
          <cell r="D24" t="str">
            <v>Délibération n° 2.29 du 11 mars 2022</v>
          </cell>
          <cell r="E24">
            <v>69.3</v>
          </cell>
          <cell r="F24">
            <v>69.3</v>
          </cell>
        </row>
        <row r="25">
          <cell r="B25">
            <v>47</v>
          </cell>
          <cell r="C25" t="str">
            <v>MISE À DISPOSITION D'UNE MINI BENNE AVEC UN CHAUFFEUR ET UN RIPEUR (PAR HEURE POUR UN MINIMUM DE 3,5 HEURES FACTURÉES) TARIF DE NUIT (22H00 À 07H00 À L'HEURE)</v>
          </cell>
          <cell r="D25" t="str">
            <v>Délibération n° 2.29 du 11 mars 2022</v>
          </cell>
          <cell r="E25">
            <v>92.5</v>
          </cell>
          <cell r="F25">
            <v>92.5</v>
          </cell>
        </row>
        <row r="26">
          <cell r="B26">
            <v>48</v>
          </cell>
          <cell r="C26" t="str">
            <v>MISE À DISPOSITION D'UNE MINI BENNE AVEC UN CHAUFFEUR ET UN RIPEUR (PAR HEURE POUR UN MINIMUM DE 3,5 HEURES FACTURÉES) TARIF DE DIMANCHE ET JOUR FÉRIÉ (07H00 À 22H00 À L'HEURE)</v>
          </cell>
          <cell r="D26" t="str">
            <v>Délibération n° 2.29 du 11 mars 2022</v>
          </cell>
          <cell r="E26">
            <v>139</v>
          </cell>
          <cell r="F26">
            <v>139</v>
          </cell>
        </row>
        <row r="27">
          <cell r="B27">
            <v>49</v>
          </cell>
          <cell r="C27" t="str">
            <v>MISE À DISPOSITION D'UNE MINI BENNE À ORDURES MÉNAGÈRES DE 4 À 7M3 AVEC CHAUFFEUR TARIF DE JOUR (07H00 À 22H00 À L'HEURE)</v>
          </cell>
          <cell r="D27" t="str">
            <v>Délibération n° 2.29 du 11 mars 2022</v>
          </cell>
          <cell r="E27">
            <v>69.8</v>
          </cell>
          <cell r="F27">
            <v>69.8</v>
          </cell>
        </row>
        <row r="28">
          <cell r="B28">
            <v>50</v>
          </cell>
          <cell r="C28" t="str">
            <v>MISE À DISPOSITION D'UNE MINI BENNE À ORDURES MÉNAGÈRES DE 4 À 7M3 AVEC CHAUFFEUR TARIF DE NUIT (22H00 À 07H00 À L'HEURE)</v>
          </cell>
          <cell r="D28" t="str">
            <v>Délibération n° 2.29 du 11 mars 2022</v>
          </cell>
          <cell r="E28">
            <v>98.7</v>
          </cell>
          <cell r="F28">
            <v>98.7</v>
          </cell>
        </row>
        <row r="29">
          <cell r="B29">
            <v>51</v>
          </cell>
          <cell r="C29" t="str">
            <v>MISE À DISPOSITION D'UNE MINI BENNE À ORDURES MÉNAGÈRES DE 4 À 7M3 AVEC CHAUFFEUR TARIF DE DIMANCHE ET JOUR FÉRIÉ (07H00 À 22H00 À L'HEURE)</v>
          </cell>
          <cell r="D29" t="str">
            <v>Délibération n° 2.29 du 11 mars 2022</v>
          </cell>
          <cell r="E29">
            <v>86</v>
          </cell>
          <cell r="F29">
            <v>86</v>
          </cell>
        </row>
        <row r="30">
          <cell r="B30">
            <v>52</v>
          </cell>
          <cell r="C30" t="str">
            <v>MISE A DISPOSITION D'UNE BENNE A ORDURES MENAGERES DE 7 à 9 M3 AVEC CHAUFFEUR DE 7 H à22 H</v>
          </cell>
          <cell r="D30" t="str">
            <v>Délibération n° 2.29 du 11 mars 2022</v>
          </cell>
          <cell r="E30">
            <v>73.3</v>
          </cell>
          <cell r="F30">
            <v>73.3</v>
          </cell>
        </row>
        <row r="31">
          <cell r="B31">
            <v>53</v>
          </cell>
          <cell r="C31" t="str">
            <v>MISE A DISPOSITION D'UNE BENNE A ORDURES MENAGERES DE 7 à 9 M3 AVEC CHAUFFEUR DE 22 H à 7 H</v>
          </cell>
          <cell r="D31" t="str">
            <v>Délibération n° 2.29 du 11 mars 2022</v>
          </cell>
          <cell r="E31">
            <v>99.9</v>
          </cell>
          <cell r="F31">
            <v>99.9</v>
          </cell>
        </row>
        <row r="32">
          <cell r="B32">
            <v>54</v>
          </cell>
          <cell r="C32" t="str">
            <v>MISE A DISPOSITION D'UNE BENNE A ORDURES MENAGERES DE 7 à 9M3 DIMANCHE ET JOURS FERIES</v>
          </cell>
          <cell r="D32" t="str">
            <v>Délibération n° 2.29 du 11 mars 2022</v>
          </cell>
          <cell r="E32">
            <v>88.3</v>
          </cell>
          <cell r="F32">
            <v>88.3</v>
          </cell>
        </row>
        <row r="33">
          <cell r="B33">
            <v>55</v>
          </cell>
          <cell r="C33" t="str">
            <v>MISE À DISPOSITION D'UNE BENNE À ORDURES MÉNAGÈRES DE 9 À 15 M3 AVEC CHAUFFEUR TARIF DE JOUR (07H00 À 22H00 À L'HEURE)</v>
          </cell>
          <cell r="D33" t="str">
            <v>Délibération n° 2.29 du 11 mars 2022</v>
          </cell>
          <cell r="E33">
            <v>79.599999999999994</v>
          </cell>
          <cell r="F33">
            <v>79.599999999999994</v>
          </cell>
        </row>
        <row r="34">
          <cell r="B34">
            <v>56</v>
          </cell>
          <cell r="C34" t="str">
            <v>MISE À DISPOSITION D'UNE BENNE À ORDURES MÉNAGÈRES DE 9 À 15 M3 AVEC CHAUFFEUR TARIF DE NUIT (22H00 À 07H00 À L'HEURE)</v>
          </cell>
          <cell r="D34" t="str">
            <v>Délibération n° 2.29 du 11 mars 2022</v>
          </cell>
          <cell r="E34">
            <v>109</v>
          </cell>
          <cell r="F34">
            <v>109</v>
          </cell>
        </row>
        <row r="35">
          <cell r="B35">
            <v>57</v>
          </cell>
          <cell r="C35" t="str">
            <v>MISE À DISPOSITION D'UNE BENNE À ORDURES MÉNAGÈRES DE 9 À 15 M3 AVEC CHAUFFEUR TARIF DE DIMANCHE ET JOUR FÉRIÉ (07H00 À 22H00 À L'HEURE)</v>
          </cell>
          <cell r="D35" t="str">
            <v>Délibération n° 2.29 du 11 mars 2022</v>
          </cell>
          <cell r="E35">
            <v>95.8</v>
          </cell>
          <cell r="F35">
            <v>95.8</v>
          </cell>
        </row>
        <row r="36">
          <cell r="B36">
            <v>58</v>
          </cell>
          <cell r="C36" t="str">
            <v>MISE A DISPOSITION D'UNE BENNE A ORDURES MENAGERES DE 16 à 22 M3 AVEC CHAUFFEUR DE 7 H à 22 H</v>
          </cell>
          <cell r="D36" t="str">
            <v>Délibération n° 2.29 du 11 mars 2022</v>
          </cell>
          <cell r="E36">
            <v>86.1</v>
          </cell>
          <cell r="F36">
            <v>86.1</v>
          </cell>
        </row>
        <row r="37">
          <cell r="B37">
            <v>59</v>
          </cell>
          <cell r="C37" t="str">
            <v>MISE A DISPOSITION D'UNE BENNE A ORDURS MENAGERES DE 16 à 22 M3 AVEC CHAUFFEUR DE 22 H à 7 H</v>
          </cell>
          <cell r="D37" t="str">
            <v>Délibération n° 2.29 du 11 mars 2022</v>
          </cell>
          <cell r="E37">
            <v>114</v>
          </cell>
          <cell r="F37">
            <v>114</v>
          </cell>
        </row>
        <row r="38">
          <cell r="B38">
            <v>60</v>
          </cell>
          <cell r="C38" t="str">
            <v>MISE A DISPOSITION D'UN BENNE A ORDURES MENAGERES DE 16 M3 à 22 M3 DIMANCHE ET JOURS FERIES</v>
          </cell>
          <cell r="D38" t="str">
            <v>Délibération n° 2.29 du 11 mars 2022</v>
          </cell>
          <cell r="E38">
            <v>102</v>
          </cell>
          <cell r="F38">
            <v>102</v>
          </cell>
        </row>
        <row r="39">
          <cell r="B39">
            <v>61</v>
          </cell>
          <cell r="C39" t="str">
            <v>MISE À DISPOSITION D'UN PIAGGIO PORTER À BENNE BASCULANTE (OU VÉHICULE INFÉRIEUR À 3,5T) AVEC CHAUFFEUR TARIF DE JOUR (07H00 À 22H00 À L'HEURE)</v>
          </cell>
          <cell r="D39" t="str">
            <v>Délibération n° 2.29 du 11 mars 2022</v>
          </cell>
          <cell r="E39">
            <v>53.4</v>
          </cell>
          <cell r="F39">
            <v>53.4</v>
          </cell>
        </row>
        <row r="40">
          <cell r="B40">
            <v>62</v>
          </cell>
          <cell r="C40" t="str">
            <v>MISE À DISPOSITION D'UN PIAGGIO PORTER À BENNE BASCULANTE (OU VÉHICULE INFÉRIEUR À 3,5T) AVEC CHAUFFEUR TARIF DE NUIT (22H00 À 07H00 À L'HEURE)</v>
          </cell>
          <cell r="D40" t="str">
            <v>Délibération n° 2.29 du 11 mars 2022</v>
          </cell>
          <cell r="E40">
            <v>82.3</v>
          </cell>
          <cell r="F40">
            <v>82.3</v>
          </cell>
        </row>
        <row r="41">
          <cell r="B41">
            <v>63</v>
          </cell>
          <cell r="C41" t="str">
            <v>MISE À DISPOSITION D'UN PIAGGIO PORTER À BENNE BASCULANTE (OU VÉHICULE INFÉRIEUR À 3,5T) AVEC CHAUFFEUR TARIF DE DIMANCHE OU JOUR FÉRIÉ (07H00 À 22H00 À L'HEURE)</v>
          </cell>
          <cell r="D41" t="str">
            <v>Délibération n° 2.29 du 11 mars 2022</v>
          </cell>
          <cell r="E41">
            <v>69.599999999999994</v>
          </cell>
          <cell r="F41">
            <v>69.599999999999994</v>
          </cell>
        </row>
        <row r="42">
          <cell r="B42">
            <v>64</v>
          </cell>
          <cell r="C42" t="str">
            <v>MISE À DISPOSITION D'UN SCOOTER À DÉJECTION CANINE AVEC CHAUFFEUR TARIF JOUR (07H00 À 22H00 À L'HEURE)</v>
          </cell>
          <cell r="D42" t="str">
            <v>Délibération n° 2.29 du 11 mars 2022</v>
          </cell>
          <cell r="E42">
            <v>51.9</v>
          </cell>
          <cell r="F42">
            <v>51.9</v>
          </cell>
        </row>
        <row r="43">
          <cell r="B43">
            <v>65</v>
          </cell>
          <cell r="C43" t="str">
            <v>MISE À DISPOSITION D'UN SCOOTER À DÉJECTION CANINE AVEC CHAUFFEUR TARIF NUIT (22H00 À 07H00 À L'HEURE)</v>
          </cell>
          <cell r="D43" t="str">
            <v>Délibération n° 2.29 du 11 mars 2022</v>
          </cell>
          <cell r="E43">
            <v>80.8</v>
          </cell>
          <cell r="F43">
            <v>80.8</v>
          </cell>
        </row>
        <row r="44">
          <cell r="B44">
            <v>66</v>
          </cell>
          <cell r="C44" t="str">
            <v>MISE À DISPOSITION D'UN SCOOTER À DÉJECTION CANINE AVEC CHAUFFEUR TARIF JOUR FÉRIÉ ET DIMANCHE (07H00 À 22H00 À L'HEURE)</v>
          </cell>
          <cell r="D44" t="str">
            <v>Délibération n° 2.29 du 11 mars 2022</v>
          </cell>
          <cell r="E44">
            <v>68.099999999999994</v>
          </cell>
          <cell r="F44">
            <v>68.099999999999994</v>
          </cell>
        </row>
        <row r="45">
          <cell r="B45">
            <v>67</v>
          </cell>
          <cell r="C45" t="str">
            <v>MISE À DISPOSITION DE PERSONNEL</v>
          </cell>
          <cell r="D45"/>
          <cell r="E45"/>
          <cell r="F45"/>
        </row>
        <row r="46">
          <cell r="B46">
            <v>68</v>
          </cell>
          <cell r="C46" t="str">
            <v>MISE À DISPOSITION D'UN AGENT ADJOINT TECHNIQUE TARIF DE JOUR (07H00 À 22H00 À L'HEURE)</v>
          </cell>
          <cell r="D46" t="str">
            <v>Délibération n° 2.29 du 11 mars 2022</v>
          </cell>
          <cell r="E46">
            <v>26</v>
          </cell>
          <cell r="F46">
            <v>26</v>
          </cell>
        </row>
        <row r="47">
          <cell r="B47">
            <v>69</v>
          </cell>
          <cell r="C47" t="str">
            <v>MISE À DISPOSITION D'UN AGENT ADJOINT TECHNIQUE TARIF DE NUIT (22H00 À 07H00 À L'HEURE)</v>
          </cell>
          <cell r="D47" t="str">
            <v>Délibération n° 2.29 du 11 mars 2022</v>
          </cell>
          <cell r="E47">
            <v>52</v>
          </cell>
          <cell r="F47">
            <v>52</v>
          </cell>
        </row>
        <row r="48">
          <cell r="B48">
            <v>70</v>
          </cell>
          <cell r="C48" t="str">
            <v>MISE À DISPOSITION D'UN AGENT ADJOINT TECHNIQUE TARIF DIMANCHE ET JOUR FÉRIÉ (07H00 À 22H00 À L'HEURE)</v>
          </cell>
          <cell r="D48" t="str">
            <v>Délibération n° 2.29 du 11 mars 2022</v>
          </cell>
          <cell r="E48">
            <v>39.200000000000003</v>
          </cell>
          <cell r="F48">
            <v>39.200000000000003</v>
          </cell>
        </row>
        <row r="49">
          <cell r="B49">
            <v>71</v>
          </cell>
          <cell r="C49" t="str">
            <v>MISE À DISPOSITION D'UN AGENT DE MAÎTRISE TARIF DE JOUR (07H00 À 22H00 À L'HEURE)</v>
          </cell>
          <cell r="D49" t="str">
            <v>Délibération n° 2.29 du 11 mars 2022</v>
          </cell>
          <cell r="E49">
            <v>37.1</v>
          </cell>
          <cell r="F49">
            <v>37.1</v>
          </cell>
        </row>
        <row r="50">
          <cell r="B50">
            <v>72</v>
          </cell>
          <cell r="C50" t="str">
            <v>MISE À DISPOSITION D'UN AGENT DE MAÎTRISE TARIF DE NUIT (22H00 À 07H00 À L'HEURE)</v>
          </cell>
          <cell r="D50" t="str">
            <v>Délibération n° 2.29 du 11 mars 2022</v>
          </cell>
          <cell r="E50">
            <v>68.099999999999994</v>
          </cell>
          <cell r="F50">
            <v>68.099999999999994</v>
          </cell>
        </row>
        <row r="51">
          <cell r="B51">
            <v>73</v>
          </cell>
          <cell r="C51" t="str">
            <v>MISE À DISPOSITION D'UN AGENT DE MAÎTRISE TARIF DIMANCHE ET JOUR FÉRIÉ (07H00 À 22H00 À L'HEURE)</v>
          </cell>
          <cell r="D51" t="str">
            <v>Délibération n° 2.29 du 11 mars 2022</v>
          </cell>
          <cell r="E51">
            <v>50.8</v>
          </cell>
          <cell r="F51">
            <v>50.8</v>
          </cell>
        </row>
        <row r="52">
          <cell r="B52">
            <v>74</v>
          </cell>
          <cell r="C52" t="str">
            <v>MISE À DISPOSITION D'UN MECANICIEN TARIF DE JOUR (07H00 À 22H00 À L'HEURE)</v>
          </cell>
          <cell r="D52" t="str">
            <v>Délibération n° 2.29 du 11 mars 2022</v>
          </cell>
          <cell r="E52">
            <v>26</v>
          </cell>
          <cell r="F52">
            <v>26</v>
          </cell>
        </row>
        <row r="53">
          <cell r="B53">
            <v>75</v>
          </cell>
          <cell r="C53" t="str">
            <v>MISE À DISPOSITION D'UN MECANICIEN TARIF DE NUIT (22H00 À 07H00 À L'HEURE)</v>
          </cell>
          <cell r="D53" t="str">
            <v>Délibération n° 2.29 du 11 mars 2022</v>
          </cell>
          <cell r="E53">
            <v>52</v>
          </cell>
          <cell r="F53">
            <v>52</v>
          </cell>
        </row>
        <row r="54">
          <cell r="B54">
            <v>76</v>
          </cell>
          <cell r="C54" t="str">
            <v>MISE À DISPOSITION D'UN MECANICIEN TARIF DIMANCHE ET JOUR FÉRIÉ (07H00 À 22H00 À L'HEURE)</v>
          </cell>
          <cell r="D54" t="str">
            <v>Délibération n° 2.29 du 11 mars 2022</v>
          </cell>
          <cell r="E54">
            <v>39.200000000000003</v>
          </cell>
          <cell r="F54">
            <v>39.200000000000003</v>
          </cell>
        </row>
        <row r="55">
          <cell r="B55">
            <v>77</v>
          </cell>
          <cell r="C55" t="str">
            <v>MISE À DISPOSITION D'UN MECANICIEN SPECIALISE TARIF DE JOUR (07H00 À 22H00 À L'HEURE)</v>
          </cell>
          <cell r="D55" t="str">
            <v>Délibération n° 2.29 du 11 mars 2022</v>
          </cell>
          <cell r="E55">
            <v>37.1</v>
          </cell>
          <cell r="F55">
            <v>37.1</v>
          </cell>
        </row>
        <row r="56">
          <cell r="B56">
            <v>78</v>
          </cell>
          <cell r="C56" t="str">
            <v>MISE À DISPOSITION D'UN MECANICIEN SPECIALISE TARIF DE NUIT (22H00 À 07H00 À L'HEURE)</v>
          </cell>
          <cell r="D56" t="str">
            <v>Délibération n° 2.29 du 11 mars 2022</v>
          </cell>
          <cell r="E56">
            <v>68.099999999999994</v>
          </cell>
          <cell r="F56">
            <v>68.099999999999994</v>
          </cell>
        </row>
        <row r="57">
          <cell r="B57">
            <v>79</v>
          </cell>
          <cell r="C57" t="str">
            <v>MISE À DISPOSITION D'UN MECANICIEN SPECIALISE TARIF DIMANCHE ET JOUR FÉRIÉ (07H00 À 22H00 À L'HEURE)</v>
          </cell>
          <cell r="D57" t="str">
            <v>Délibération n° 2.29 du 11 mars 2022</v>
          </cell>
          <cell r="E57">
            <v>50.8</v>
          </cell>
          <cell r="F57">
            <v>50.8</v>
          </cell>
        </row>
        <row r="58">
          <cell r="B58">
            <v>80</v>
          </cell>
          <cell r="C58" t="str">
            <v>MISE À DISPOSITION D'UN CONTRÔLEUR TARIF DE JOUR (07H00 À 22H00 À L'HEURE)</v>
          </cell>
          <cell r="D58" t="str">
            <v>Délibération n° 2.29 du 11 mars 2022</v>
          </cell>
          <cell r="E58">
            <v>39.6</v>
          </cell>
          <cell r="F58">
            <v>39.6</v>
          </cell>
        </row>
        <row r="59">
          <cell r="B59">
            <v>81</v>
          </cell>
          <cell r="C59" t="str">
            <v>MISE À DISPOSITION D'UN CONTRÔLEUR TARIF DE NUIT (22H00 À 07H00 À L'HEURE)</v>
          </cell>
          <cell r="D59" t="str">
            <v>Délibération n° 2.29 du 11 mars 2022</v>
          </cell>
          <cell r="E59">
            <v>70.599999999999994</v>
          </cell>
          <cell r="F59">
            <v>70.599999999999994</v>
          </cell>
        </row>
        <row r="60">
          <cell r="B60">
            <v>82</v>
          </cell>
          <cell r="C60" t="str">
            <v>MISE À DISPOSITION D'UN CONTRÔLEUR TARIF DIMANCHE ET JOUR FÉRIÉ (07H00 À 22H00 À L'HEURE)</v>
          </cell>
          <cell r="D60" t="str">
            <v>Délibération n° 2.29 du 11 mars 2022</v>
          </cell>
          <cell r="E60">
            <v>55.7</v>
          </cell>
          <cell r="F60">
            <v>55.7</v>
          </cell>
        </row>
        <row r="61">
          <cell r="B61">
            <v>83</v>
          </cell>
          <cell r="C61" t="str">
            <v>PLUS VALUE PAR AGENT POUR ÉQUIPEMENTS ET FOURNITURES TARIF DE JOUR (07H00 À 22H00 À L'HEURE)</v>
          </cell>
          <cell r="D61" t="str">
            <v>Délibération n°21.14 du 12 juillet 2016</v>
          </cell>
          <cell r="E61">
            <v>0.2</v>
          </cell>
          <cell r="F61">
            <v>0.2</v>
          </cell>
        </row>
        <row r="62">
          <cell r="B62">
            <v>84</v>
          </cell>
          <cell r="C62" t="str">
            <v>PLUS VALUE PAR AGENT POUR ÉQUIPEMENTS ET FOURNITURES TARIF DE NUIT (22H00 À 07H00 À L'HEURE)</v>
          </cell>
          <cell r="D62" t="str">
            <v>Délibération n°21.14 du 12 juillet 2016</v>
          </cell>
          <cell r="E62">
            <v>0.2</v>
          </cell>
          <cell r="F62">
            <v>0.2</v>
          </cell>
        </row>
        <row r="63">
          <cell r="B63">
            <v>85</v>
          </cell>
          <cell r="C63" t="str">
            <v>PLUS VALUE PAR AGENT POUR ÉQUIPEMENTS ET FOURNITURES TARIF DIMANCHE ET JOUR FÉRIÉ (07H00 À 22H00 À L'HEURE)</v>
          </cell>
          <cell r="D63" t="str">
            <v>Délibération n°21.14 du 12 juillet 2016</v>
          </cell>
          <cell r="E63">
            <v>0.2</v>
          </cell>
          <cell r="F63">
            <v>0.2</v>
          </cell>
        </row>
        <row r="64">
          <cell r="B64">
            <v>86</v>
          </cell>
          <cell r="C64" t="str">
            <v>COLLECTE</v>
          </cell>
          <cell r="D64"/>
          <cell r="E64"/>
          <cell r="F64"/>
        </row>
        <row r="65">
          <cell r="B65">
            <v>87</v>
          </cell>
          <cell r="C65" t="str">
            <v>MISE À DISPOSITION DE MATÉRIEL ET DE PERSONNEL</v>
          </cell>
          <cell r="D65"/>
          <cell r="E65"/>
          <cell r="F65"/>
        </row>
        <row r="66">
          <cell r="B66">
            <v>88</v>
          </cell>
          <cell r="C66" t="str">
            <v>CAISSONS, CONTENEURS ET COMPOSTEURS</v>
          </cell>
          <cell r="D66"/>
          <cell r="E66"/>
          <cell r="F66"/>
        </row>
        <row r="67">
          <cell r="B67">
            <v>89</v>
          </cell>
          <cell r="C67" t="str">
            <v>LOCATION D’UN CAISSON AMOVIBLE DE 5 À 40 M3 AU MOIS, HORS COÛT DU TRANSPORT AVEC OU SANS TRAPPE</v>
          </cell>
          <cell r="D67" t="str">
            <v>Délibération n° 2.17 du 21 octobre 2021</v>
          </cell>
          <cell r="E67">
            <v>85.63</v>
          </cell>
          <cell r="F67">
            <v>91.709729999999993</v>
          </cell>
        </row>
        <row r="68">
          <cell r="B68">
            <v>90</v>
          </cell>
          <cell r="C68" t="str">
            <v>LOCATION D’UN CAISSON AMOVIBLE DE 5 À 40 M3 À LA JOURNÉE, HORS COÛT DU TRANSPORT AVEC OU SANS TRAPPE</v>
          </cell>
          <cell r="D68" t="str">
            <v>Délibération n° 2.17 du 21 octobre 2021</v>
          </cell>
          <cell r="E68">
            <v>20.64</v>
          </cell>
          <cell r="F68">
            <v>22.105439999999998</v>
          </cell>
        </row>
        <row r="69">
          <cell r="B69">
            <v>91</v>
          </cell>
          <cell r="C69" t="str">
            <v>TRANSPORT D’UN CAISSON AMOVIBLE (PART FIXE POUR CHAQUE TRANSPORT À LAQUELLE S’AJOUTE UNE PART VARIABLE AU KILOMÈTRE PARCOURU); PAR TRANSPORT</v>
          </cell>
          <cell r="D69" t="str">
            <v>Délibération n° 2.17 du 21 octobre 2021</v>
          </cell>
          <cell r="E69">
            <v>81.7</v>
          </cell>
          <cell r="F69">
            <v>87.500699999999995</v>
          </cell>
        </row>
        <row r="70">
          <cell r="B70">
            <v>92</v>
          </cell>
          <cell r="C70" t="str">
            <v>TRANSPORT D’UN CAISSON AMOVIBLE (PART VARIABLE AU KILOMÈTRE); PAR KILOMÈTRE</v>
          </cell>
          <cell r="D70" t="str">
            <v>Délibération n° 2.29 du 11 mars 2022</v>
          </cell>
          <cell r="E70">
            <v>2.15</v>
          </cell>
          <cell r="F70">
            <v>2.3026499999999999</v>
          </cell>
        </row>
        <row r="71">
          <cell r="B71" t="str">
            <v>BAC 2 ROUES</v>
          </cell>
          <cell r="C71" t="str">
            <v>LOCATION D'UN BAC POUR TOUS FLUX DE DECHETS MENAGERS ET ASSIMILES DE 360 LITRES POUR UNE MANIFESTATION (FORFAIT COMPRENANT LA LOCATION DE 1 A 3 JOURS, UNE LIVRAISON, UN RETRAIT ET UN LAVAGE)</v>
          </cell>
          <cell r="D71" t="str">
            <v>Délibération n° 2.29 du 11 mars 2022</v>
          </cell>
          <cell r="E71">
            <v>20.399999999999999</v>
          </cell>
          <cell r="F71">
            <v>21.85</v>
          </cell>
          <cell r="G71">
            <v>43.27</v>
          </cell>
          <cell r="H71">
            <v>1.1200000000000001</v>
          </cell>
        </row>
        <row r="72">
          <cell r="B72">
            <v>94</v>
          </cell>
          <cell r="C72" t="str">
            <v>LOCATION PAR JOUR SUPPLEMENTAIRE AU DELA DE 3 JOURS D'UN BAC DE 360 LITRES POUR UNE MANIFESTATION</v>
          </cell>
          <cell r="D72" t="str">
            <v>Délibération n° 2.29 du 11 mars 2022</v>
          </cell>
          <cell r="E72">
            <v>1.05</v>
          </cell>
          <cell r="F72">
            <v>1.1200000000000001</v>
          </cell>
        </row>
        <row r="73">
          <cell r="B73" t="str">
            <v>BAC 4 ROUES</v>
          </cell>
          <cell r="C73" t="str">
            <v>LOCATION D'UN BAC POUR TOUS FLUX DE DECHETS MENAGERS ET ASSIMILES DE 660 LITRES POUR UNE MANIFESTATION (FORFAIT COMPRENANT LA LOCATION DE 1 A 3 JOURS, UNE LIVRAISON, UN RETRAIT ET UN LAVAGE)</v>
          </cell>
          <cell r="D73" t="str">
            <v>Délibération n° 2.29 du 11 mars 2022</v>
          </cell>
          <cell r="E73">
            <v>33.9</v>
          </cell>
          <cell r="F73">
            <v>36.31</v>
          </cell>
          <cell r="G73">
            <v>72.61</v>
          </cell>
          <cell r="H73">
            <v>1.66</v>
          </cell>
        </row>
        <row r="74">
          <cell r="B74">
            <v>96</v>
          </cell>
          <cell r="C74" t="str">
            <v>LOCATION PAR JOUR SUPPLEMENTAIRE AU DELA DE 3 JOURS D'UN BAC DE 660 LITRES POUR UNE MANIFESTATION</v>
          </cell>
          <cell r="D74" t="str">
            <v>Délibération n° 2.29 du 11 mars 2022</v>
          </cell>
          <cell r="E74">
            <v>1.55</v>
          </cell>
          <cell r="F74">
            <v>1.66005</v>
          </cell>
        </row>
        <row r="75">
          <cell r="B75">
            <v>97</v>
          </cell>
          <cell r="C75" t="str">
            <v>LOCATION LE SAMEDI D'UN BAC POUR TOUS FLUX DE DECHETS MENAGERS ET ASSIMILES DE 360 LITRES POUR UNE MANIFESTATION (FORFAIT COMPRENANT LA LOCATION DE 1 A 3 JOURS, UNE LIVRAISON, UN RETRAIT ET UN LAVAGE</v>
          </cell>
          <cell r="D75" t="str">
            <v>Délibération n° 2.29 du 11 mars 2022</v>
          </cell>
          <cell r="E75">
            <v>40.4</v>
          </cell>
          <cell r="F75">
            <v>43.2684</v>
          </cell>
        </row>
        <row r="76">
          <cell r="B76">
            <v>98</v>
          </cell>
          <cell r="C76" t="str">
            <v>LOCATION LE SAMEDI D'UN BAC POUR TOUS FLUX DE DECHETS MENAGERS ET ASSIMILES DE 660 LITRES POUR UNE MANIFESTATION (FORFAIT COMPRENANT LA LOCATION DE 1 A 3 JOURS, UNE LIVRAISON, UN RETRAIT ET UN LAVAGE)</v>
          </cell>
          <cell r="D76" t="str">
            <v>Délibération n° 2.17 du 21 octobre 2021</v>
          </cell>
          <cell r="E76">
            <v>67.8</v>
          </cell>
          <cell r="F76">
            <v>72.613799999999998</v>
          </cell>
        </row>
        <row r="77">
          <cell r="B77">
            <v>99</v>
          </cell>
          <cell r="C77" t="str">
            <v>LOCATION LE DIMANCHE ET JOUR FERIE D'UN BAC POUR TOUS FLUX DE DECHETS MENAGERS ET ASSIMILES DE 360 LITRES POUR UNE MANIFESTATION (FORFAIT COMPRENANT LA LOCATION DE 1 A 3 JOURS, UNE LIVRAISON, UN RETRAIT ET UN LAVAGE)</v>
          </cell>
          <cell r="D77" t="str">
            <v>Délibération n° 2.17 du 21 octobre 2021</v>
          </cell>
          <cell r="E77">
            <v>60</v>
          </cell>
          <cell r="F77">
            <v>64.259999999999991</v>
          </cell>
        </row>
        <row r="78">
          <cell r="B78">
            <v>100</v>
          </cell>
          <cell r="C78" t="str">
            <v>LOCATION LE DIMANCHE ET JOUR FERIE D'UN BAC POUR TOUS FLUX DE DECHETS MENAGERS ET ASSIMILES DE 660 LITRES POUR UNE MANIFESTATION (FORFAIT COMPRENANT LA LOCATION DE 1 A 3 JOURS, UNE LIVRAISON, UN RETRAIT ET UN LAVAGE)</v>
          </cell>
          <cell r="D78" t="str">
            <v>Délibération n° 2.17 du 21 octobre 2021</v>
          </cell>
          <cell r="E78">
            <v>104</v>
          </cell>
          <cell r="F78">
            <v>111.384</v>
          </cell>
        </row>
        <row r="79">
          <cell r="B79">
            <v>101</v>
          </cell>
          <cell r="C79" t="str">
            <v>PRESTATION SUPPLEMENTAIRE POUR UNE LIVRAISON UN RETRAIT OU UN DEPLACEMENT D'UN BAC DE 360 LITRES POUR UNE MANIFESTATION (SI LE BAC DOIT ETRE DEPLACE OU SI LE RETRAIT OU LA LIVRAISON DOIT ETRE EXECUTE A NOUVEAU DU FAIT DU DEMANDEUR)</v>
          </cell>
          <cell r="D79" t="str">
            <v>Délibération n° 2.29 du 11 mars 2022</v>
          </cell>
          <cell r="E79">
            <v>8.0500000000000007</v>
          </cell>
          <cell r="F79">
            <v>8.6215500000000009</v>
          </cell>
        </row>
        <row r="80">
          <cell r="B80">
            <v>102</v>
          </cell>
          <cell r="C80" t="str">
            <v>PRESTATION SUPPLEMENTAIRE POUR UNE LIVRAISON UN RETRAIT OU UN DEPLACEMENT D'UN BAC DE 660 LITRES POUR UNE MANIFESTATION (SI LE BAC DOIT ETRE DEPLACE OU SI LE RETRAIT OU LA LIVRAISON DOIT ETRE EXECUTE A NOUVEAU DU FAIT DU DEMANDEUR)</v>
          </cell>
          <cell r="D80" t="str">
            <v>Délibération n° 2.29 du 11 mars 2022</v>
          </cell>
          <cell r="E80">
            <v>14.8</v>
          </cell>
          <cell r="F80">
            <v>15.8508</v>
          </cell>
        </row>
        <row r="81">
          <cell r="B81">
            <v>103</v>
          </cell>
          <cell r="C81" t="str">
            <v>LAVAGE SUPPLEMENTAIRE EN CAS DE NECESSITE D'UN BAC LOUE POUR UNE MANIFESTATION</v>
          </cell>
          <cell r="D81" t="str">
            <v>Délibération n° 2.17 du 21 octobre 2021</v>
          </cell>
          <cell r="E81">
            <v>7.6</v>
          </cell>
          <cell r="F81">
            <v>8.1395999999999997</v>
          </cell>
        </row>
        <row r="82">
          <cell r="B82">
            <v>104</v>
          </cell>
          <cell r="C82" t="str">
            <v>LOCATION D’UNE BARRIÈRE À LA JOURNÉE</v>
          </cell>
          <cell r="D82" t="str">
            <v>Délibération n° 2.29 du 11 mars 2022</v>
          </cell>
          <cell r="E82">
            <v>1.05</v>
          </cell>
          <cell r="F82">
            <v>1.1245499999999999</v>
          </cell>
        </row>
        <row r="83">
          <cell r="B83">
            <v>105</v>
          </cell>
          <cell r="C83" t="str">
            <v>LOCATION D’UNE MOTOPOMPE À L’HEURE</v>
          </cell>
          <cell r="D83" t="str">
            <v>Délibération n° 2.29 du 11 mars 2022</v>
          </cell>
          <cell r="E83">
            <v>1050</v>
          </cell>
          <cell r="F83">
            <v>1124.55</v>
          </cell>
        </row>
        <row r="84">
          <cell r="B84">
            <v>106</v>
          </cell>
          <cell r="C84" t="str">
            <v xml:space="preserve">FOURNITURE D’UN CONTENEUR DE 120 LITRES DÉDIÉ AUX ORDURES MÉNAGÈRES ET DÉCHETS ASSIMILÉS </v>
          </cell>
          <cell r="D84" t="str">
            <v>Délibération n° 2.29 du 11 mars 2022</v>
          </cell>
          <cell r="E84">
            <v>88.6</v>
          </cell>
          <cell r="F84">
            <v>94.890599999999992</v>
          </cell>
        </row>
        <row r="85">
          <cell r="B85">
            <v>107</v>
          </cell>
          <cell r="C85" t="str">
            <v xml:space="preserve">FOURNITURE D’UN CONTENEUR DE 240 LITRES DÉDIÉ AUX ORDURES MÉNAGÈRES ET DÉCHETS ASSIMILÉS </v>
          </cell>
          <cell r="D85" t="str">
            <v>Délibération n° 2.29 du 11 mars 2022</v>
          </cell>
          <cell r="E85">
            <v>125</v>
          </cell>
          <cell r="F85">
            <v>133.875</v>
          </cell>
        </row>
        <row r="86">
          <cell r="B86">
            <v>108</v>
          </cell>
          <cell r="C86" t="str">
            <v xml:space="preserve">FOURNITURE D’UN CONTENEUR DE 340 LITRES DÉDIÉ AUX ORDURES MÉNAGÈRES ET DÉCHETS ASSIMILÉS </v>
          </cell>
          <cell r="D86" t="str">
            <v>Délibération n° 2.29 du 11 mars 2022</v>
          </cell>
          <cell r="E86">
            <v>167</v>
          </cell>
          <cell r="F86">
            <v>178.857</v>
          </cell>
        </row>
        <row r="87">
          <cell r="B87">
            <v>109</v>
          </cell>
          <cell r="C87" t="str">
            <v>FOURNITURE D’UN CONTENEUR DE 660 LITRES DÉDIÉ AUX ORDURES MÉNAGÈRES ET DÉCHETS ASSIMILÉS</v>
          </cell>
          <cell r="D87" t="str">
            <v>Délibération n° 2.29 du 11 mars 2022</v>
          </cell>
          <cell r="E87">
            <v>312</v>
          </cell>
          <cell r="F87">
            <v>334.15199999999999</v>
          </cell>
        </row>
        <row r="88">
          <cell r="B88">
            <v>110</v>
          </cell>
          <cell r="C88" t="str">
            <v>MISE EN PLACE D'UNE COLONNE AERIENNE</v>
          </cell>
          <cell r="D88" t="str">
            <v>Délibération n° 2.29 du 11 mars 2022</v>
          </cell>
          <cell r="E88">
            <v>122</v>
          </cell>
          <cell r="F88">
            <v>130.66200000000001</v>
          </cell>
        </row>
        <row r="89">
          <cell r="B89">
            <v>111</v>
          </cell>
          <cell r="C89" t="str">
            <v>DEPLACEMENT D'UNE COLONNE AERIENNE</v>
          </cell>
          <cell r="D89" t="str">
            <v>Délibération n° 2.29 du 11 mars 2022</v>
          </cell>
          <cell r="E89">
            <v>71.400000000000006</v>
          </cell>
          <cell r="F89">
            <v>76.469400000000007</v>
          </cell>
        </row>
        <row r="90">
          <cell r="B90">
            <v>112</v>
          </cell>
          <cell r="C90" t="str">
            <v>RETRAIT D'UNE COLONNE AERIENNE</v>
          </cell>
          <cell r="D90" t="str">
            <v>Délibération n° 2.29 du 11 mars 2022</v>
          </cell>
          <cell r="E90">
            <v>122</v>
          </cell>
          <cell r="F90">
            <v>130.66200000000001</v>
          </cell>
        </row>
        <row r="91">
          <cell r="B91">
            <v>113</v>
          </cell>
          <cell r="C91" t="str">
            <v>FOURNITURE D’UN COMPOSTEUR</v>
          </cell>
          <cell r="D91" t="str">
            <v>Délibération n°21.26 du 8 novembre 2018</v>
          </cell>
          <cell r="E91">
            <v>15.45</v>
          </cell>
          <cell r="F91">
            <v>16.55</v>
          </cell>
        </row>
        <row r="92">
          <cell r="B92">
            <v>114</v>
          </cell>
          <cell r="C92" t="str">
            <v>MISE A DISPOSITION, ENTRETIEN ET VERIFICATIONS REGLEMENTAIRES D'UNE PRESSE SUR CONTENEURS A ORDURES MENAGERES POUR BAC DE 660 LITRES NORMALISE (/MOIS)</v>
          </cell>
          <cell r="D92" t="str">
            <v>Délibération n° 2.29 du 11 mars 2022</v>
          </cell>
          <cell r="E92">
            <v>194</v>
          </cell>
          <cell r="F92">
            <v>194.92</v>
          </cell>
        </row>
        <row r="93">
          <cell r="B93">
            <v>115</v>
          </cell>
          <cell r="C93" t="str">
            <v>MISE A DISPOSITION MENSUELLE, ENTRETIEN ET VERIFICATIONS REGLEMENTAIRES D'UN ASSECHEUR DE DECHETS OU EQUIVALENT (/MOIS)</v>
          </cell>
          <cell r="D93" t="str">
            <v>Délibération n° 2.17 du 21 octobre 2021</v>
          </cell>
          <cell r="E93">
            <v>779.56</v>
          </cell>
          <cell r="F93">
            <v>876.57</v>
          </cell>
        </row>
        <row r="94">
          <cell r="B94">
            <v>116</v>
          </cell>
          <cell r="C94" t="str">
            <v>MISE A DISPOSITION D'UN COMPACTEUR MONOBLOC ETANCHE A PELLE DOTE D'UN LEVE CONTENEUR DEDIE AUX ORDURES MENAGERES Y COMPRIS LAVAGE ET DESINFECTION 1 FOIS/SEMAINE</v>
          </cell>
          <cell r="D94" t="str">
            <v>Délibération n° 2.17 du 21 octobre 2021</v>
          </cell>
          <cell r="E94">
            <v>681.36</v>
          </cell>
          <cell r="F94">
            <v>760.52</v>
          </cell>
        </row>
        <row r="95">
          <cell r="B95">
            <v>117</v>
          </cell>
          <cell r="C95" t="str">
            <v>MISE A DISPOSITION D'UN COMPACTEUR MONOBLOC ETANCHE DEDIE AUX CARTONS</v>
          </cell>
          <cell r="D95" t="str">
            <v>Délibération n° 2.17 du 21 octobre 2021</v>
          </cell>
          <cell r="E95">
            <v>651.29999999999995</v>
          </cell>
          <cell r="F95">
            <v>760.52</v>
          </cell>
        </row>
        <row r="96">
          <cell r="B96">
            <v>118</v>
          </cell>
          <cell r="C96" t="str">
            <v>TRAITEMENT DES DEPOTS NON AUTORISES</v>
          </cell>
          <cell r="D96"/>
          <cell r="E96"/>
          <cell r="F96"/>
        </row>
        <row r="97">
          <cell r="B97">
            <v>119</v>
          </cell>
          <cell r="C97" t="str">
            <v>TRAITEMENT DES DECHETS</v>
          </cell>
          <cell r="D97"/>
          <cell r="E97"/>
          <cell r="F97"/>
        </row>
        <row r="98">
          <cell r="B98">
            <v>120</v>
          </cell>
          <cell r="C98" t="str">
            <v>TRAITEMENT DES DÉCHETS: OBJET ENCOMBRANTS MÉLANGÉS (LA TONNE)</v>
          </cell>
          <cell r="D98" t="str">
            <v>Délibération n° 2.17 du 21 octobre 2021</v>
          </cell>
          <cell r="E98">
            <v>245</v>
          </cell>
          <cell r="F98">
            <v>262.39499999999998</v>
          </cell>
        </row>
        <row r="99">
          <cell r="B99">
            <v>121</v>
          </cell>
          <cell r="C99" t="str">
            <v>TRAITEMENT DES DÉCHETS:DÉCHETS VERTS (LA TONNE)</v>
          </cell>
          <cell r="D99" t="str">
            <v>Délibération n° 2.29 du 11 mars 2022</v>
          </cell>
          <cell r="E99">
            <v>57.51</v>
          </cell>
          <cell r="F99">
            <v>61.593209999999992</v>
          </cell>
        </row>
        <row r="100">
          <cell r="B100">
            <v>122</v>
          </cell>
          <cell r="C100" t="str">
            <v>TRAITEMENT DES DÉCHETS:BOIS (LA TONNE)</v>
          </cell>
          <cell r="D100" t="str">
            <v>Délibération n° 2.29 du 11 mars 2022</v>
          </cell>
          <cell r="E100">
            <v>78.55</v>
          </cell>
          <cell r="F100">
            <v>84.127049999999997</v>
          </cell>
        </row>
        <row r="101">
          <cell r="B101">
            <v>123</v>
          </cell>
          <cell r="C101" t="str">
            <v>TRAITEMENT DES DÉCHETS:GRAVATS SALES (LA TONNE)</v>
          </cell>
          <cell r="D101" t="str">
            <v>Délibération n° 2.29 du 11 mars 2022</v>
          </cell>
          <cell r="E101">
            <v>73.02</v>
          </cell>
          <cell r="F101">
            <v>78.204419999999999</v>
          </cell>
        </row>
        <row r="102">
          <cell r="B102">
            <v>124</v>
          </cell>
          <cell r="C102" t="str">
            <v>TRAITEMENT DES DÉCHETS:GRAVATS PROPRES (LA TONNE)</v>
          </cell>
          <cell r="D102" t="str">
            <v>Délibération n° 2.17 du 21 octobre 2021</v>
          </cell>
          <cell r="E102">
            <v>23.7</v>
          </cell>
          <cell r="F102">
            <v>25.3827</v>
          </cell>
        </row>
        <row r="103">
          <cell r="B103">
            <v>125</v>
          </cell>
          <cell r="C103" t="str">
            <v>TRAITEMENT DES DÉCHETS:PLATRE (LA TONNE)</v>
          </cell>
          <cell r="D103" t="str">
            <v>Délibération n° 2.17 du 21 octobre 2021</v>
          </cell>
          <cell r="E103">
            <v>270.42</v>
          </cell>
          <cell r="F103">
            <v>289.61982</v>
          </cell>
        </row>
        <row r="104">
          <cell r="B104">
            <v>126</v>
          </cell>
          <cell r="C104" t="str">
            <v>TRAITEMENT DES DÉCHETS:DÉCHETS MÉNAGERS ASSIMILÉS INCINÉRABLES (LA TONNE)</v>
          </cell>
          <cell r="D104" t="str">
            <v>Délibération n° 2.29 du 11 mars 2022</v>
          </cell>
          <cell r="E104">
            <v>81.400000000000006</v>
          </cell>
          <cell r="F104">
            <v>87.179400000000001</v>
          </cell>
        </row>
        <row r="105">
          <cell r="B105">
            <v>127</v>
          </cell>
          <cell r="C105" t="str">
            <v>TRAITEMENT DES PATEUX-MATERIAUX SOUILLES-SOLVANTS-DECHETS AQUEUX (LA TONNE)</v>
          </cell>
          <cell r="D105" t="str">
            <v>Délibération n° 2.17 du 21 octobre 2021</v>
          </cell>
          <cell r="E105">
            <v>653</v>
          </cell>
          <cell r="F105">
            <v>699.36299999999994</v>
          </cell>
        </row>
        <row r="106">
          <cell r="B106">
            <v>128</v>
          </cell>
          <cell r="C106" t="str">
            <v>TRAITEMENT DES AUTRES PRODUITS-PRODUITS DE LABORATOIRE (LA TONNE)</v>
          </cell>
          <cell r="D106" t="str">
            <v>Délibération n° 2.17 du 21 octobre 2021</v>
          </cell>
          <cell r="E106">
            <v>2627</v>
          </cell>
          <cell r="F106">
            <v>2813.5169999999998</v>
          </cell>
        </row>
        <row r="107">
          <cell r="B107">
            <v>129</v>
          </cell>
          <cell r="C107" t="str">
            <v>TRAITEMENT DES AUTRES PRODUITS-NON IDENTIFIES (LA TONNE)</v>
          </cell>
          <cell r="D107" t="str">
            <v>Délibération n° 2.17 du 21 octobre 2021</v>
          </cell>
          <cell r="E107">
            <v>1546</v>
          </cell>
          <cell r="F107">
            <v>1655.7659999999998</v>
          </cell>
        </row>
        <row r="108">
          <cell r="B108">
            <v>130</v>
          </cell>
          <cell r="C108" t="str">
            <v>DECHETS DANGEREUX DES MENAGES : ACIDES (LA TONNE)</v>
          </cell>
          <cell r="D108" t="str">
            <v>Délibération n° 2.17 du 21 octobre 2021</v>
          </cell>
          <cell r="E108">
            <v>1546</v>
          </cell>
          <cell r="F108">
            <v>1655.7659999999998</v>
          </cell>
        </row>
        <row r="109">
          <cell r="B109">
            <v>131</v>
          </cell>
          <cell r="C109" t="str">
            <v>DECHETS DANGEREUX DES MENAGES : AEROSOLS (LA TONNE)</v>
          </cell>
          <cell r="D109" t="str">
            <v>Délibération n° 2.17 du 21 octobre 2021</v>
          </cell>
          <cell r="E109">
            <v>2039</v>
          </cell>
          <cell r="F109">
            <v>2183.7689999999998</v>
          </cell>
        </row>
        <row r="110">
          <cell r="B110">
            <v>132</v>
          </cell>
          <cell r="C110" t="str">
            <v>DECHETS DANGEREUX DES MENAGES : BASES (LA TONNE)</v>
          </cell>
          <cell r="D110" t="str">
            <v>Délibération n° 2.17 du 21 octobre 2021</v>
          </cell>
          <cell r="E110">
            <v>1546</v>
          </cell>
          <cell r="F110">
            <v>1655.7659999999998</v>
          </cell>
        </row>
        <row r="111">
          <cell r="B111">
            <v>133</v>
          </cell>
          <cell r="C111" t="str">
            <v>DECHETS DANGEREUX DES MENAGES : COMBURANTS (LA TONNE)</v>
          </cell>
          <cell r="D111" t="str">
            <v>Délibération n° 2.17 du 21 octobre 2021</v>
          </cell>
          <cell r="E111">
            <v>1546</v>
          </cell>
          <cell r="F111">
            <v>1655.7659999999998</v>
          </cell>
        </row>
        <row r="112">
          <cell r="B112">
            <v>134</v>
          </cell>
          <cell r="C112" t="str">
            <v>DECHETS DANGEREUX DES MENAGES : DECHETS AQUEUX (LA TONNE)</v>
          </cell>
          <cell r="D112" t="str">
            <v>Délibération n° 2.17 du 21 octobre 2021</v>
          </cell>
          <cell r="E112">
            <v>590</v>
          </cell>
          <cell r="F112">
            <v>631.89</v>
          </cell>
        </row>
        <row r="113">
          <cell r="B113">
            <v>135</v>
          </cell>
          <cell r="C113" t="str">
            <v>DECHETS DANGEREUX DES MENAGES : EMBALLAGES PLASTIQUES SOUILLES (LA TONNE)</v>
          </cell>
          <cell r="D113" t="str">
            <v>Délibération n° 2.17 du 21 octobre 2021</v>
          </cell>
          <cell r="E113">
            <v>670</v>
          </cell>
          <cell r="F113">
            <v>717.56999999999994</v>
          </cell>
        </row>
        <row r="114">
          <cell r="B114">
            <v>136</v>
          </cell>
          <cell r="C114" t="str">
            <v>DECHETS DANGEREUX DES MENAGES : FILTRES A HUILE (LA TONNE)</v>
          </cell>
          <cell r="D114" t="str">
            <v>Délibération n° 2.17 du 21 octobre 2021</v>
          </cell>
          <cell r="E114">
            <v>475</v>
          </cell>
          <cell r="F114">
            <v>508.72499999999997</v>
          </cell>
        </row>
        <row r="115">
          <cell r="B115">
            <v>137</v>
          </cell>
          <cell r="C115" t="str">
            <v>DECHETS DANGEREUX DES MENAGES : PHYTOSANITAIRES (LA TONNE)</v>
          </cell>
          <cell r="D115" t="str">
            <v>Délibération n° 2.17 du 21 octobre 2021</v>
          </cell>
          <cell r="E115">
            <v>1546</v>
          </cell>
          <cell r="F115">
            <v>1655.7659999999998</v>
          </cell>
        </row>
        <row r="116">
          <cell r="B116">
            <v>138</v>
          </cell>
          <cell r="C116" t="str">
            <v>DECHETS DANGEREUX DES MENAGES : PRODUITS TENANT DU MERCURE (LA TONNE)</v>
          </cell>
          <cell r="D116" t="str">
            <v>Délibération n° 2.17 du 21 octobre 2021</v>
          </cell>
          <cell r="E116">
            <v>10145</v>
          </cell>
          <cell r="F116">
            <v>10865.295</v>
          </cell>
        </row>
        <row r="117">
          <cell r="B117">
            <v>139</v>
          </cell>
          <cell r="C117" t="str">
            <v>DECHETS DANGEREUX DES MENAGES : PRODUITS D'ETANCHEITE (LA TONNE)</v>
          </cell>
          <cell r="D117" t="str">
            <v>Délibération n° 2.17 du 21 octobre 2021</v>
          </cell>
          <cell r="E117">
            <v>570</v>
          </cell>
          <cell r="F117">
            <v>610.47</v>
          </cell>
        </row>
        <row r="118">
          <cell r="B118">
            <v>140</v>
          </cell>
          <cell r="C118" t="str">
            <v>DECHETS DANGEREUX DES MENAGES : RADIOS (LA TONNE)</v>
          </cell>
          <cell r="D118" t="str">
            <v>Délibération n° 2.17 du 21 octobre 2021</v>
          </cell>
          <cell r="E118">
            <v>475</v>
          </cell>
          <cell r="F118">
            <v>508.72499999999997</v>
          </cell>
        </row>
        <row r="119">
          <cell r="B119">
            <v>141</v>
          </cell>
          <cell r="C119" t="str">
            <v>DECHETS DANGEREUX DES MENAGES : SOLVANTS (LA TONNE)</v>
          </cell>
          <cell r="D119" t="str">
            <v>Délibération n° 2.17 du 21 octobre 2021</v>
          </cell>
          <cell r="E119">
            <v>590</v>
          </cell>
          <cell r="F119">
            <v>631.89</v>
          </cell>
        </row>
        <row r="120">
          <cell r="B120">
            <v>142</v>
          </cell>
          <cell r="C120" t="str">
            <v>TRAITEMENT DES HUILES DE VDANGE (LE LITRE)</v>
          </cell>
          <cell r="D120" t="str">
            <v>Délibération n°21.54 du 20 mai 2019</v>
          </cell>
          <cell r="E120">
            <v>0.08</v>
          </cell>
          <cell r="F120">
            <v>8.5679999999999992E-2</v>
          </cell>
        </row>
        <row r="121">
          <cell r="B121">
            <v>143</v>
          </cell>
          <cell r="C121" t="str">
            <v>TRAITEMENT DES HUILES ALIMENTAIRES (LE LITRE)</v>
          </cell>
          <cell r="D121" t="str">
            <v>Délibération n° 2.17 du 21 octobre 2021</v>
          </cell>
          <cell r="E121">
            <v>0.2</v>
          </cell>
          <cell r="F121">
            <v>0.2142</v>
          </cell>
        </row>
        <row r="122">
          <cell r="B122">
            <v>144</v>
          </cell>
          <cell r="C122" t="str">
            <v>TRAITEMENT DES HUILES ALIMENTAIRES SOUILLEES (LE LITRE)</v>
          </cell>
          <cell r="D122" t="str">
            <v>Délibération n° 2.17 du 21 octobre 2021</v>
          </cell>
          <cell r="E122">
            <v>0.48</v>
          </cell>
          <cell r="F122">
            <v>0.51407999999999998</v>
          </cell>
        </row>
        <row r="123">
          <cell r="B123">
            <v>145</v>
          </cell>
          <cell r="C123" t="str">
            <v>TRAITEMENT DES RECIPIENTS SOUS PRESSION - EXTINCTEURS (L'UNITE)</v>
          </cell>
          <cell r="D123" t="str">
            <v>Délibération n° 2.29 du 11 mars 2022</v>
          </cell>
          <cell r="E123">
            <v>17.850000000000001</v>
          </cell>
          <cell r="F123">
            <v>19.117350000000002</v>
          </cell>
        </row>
        <row r="124">
          <cell r="B124">
            <v>146</v>
          </cell>
          <cell r="C124" t="str">
            <v>TRAITEMENT DES RECIPIENTS SOUS PRESSION - BOUTEILLES DE GAZ (L'UNITE)</v>
          </cell>
          <cell r="D124" t="str">
            <v>Délibération n° 2.29 du 11 mars 2022</v>
          </cell>
          <cell r="E124">
            <v>22.05</v>
          </cell>
          <cell r="F124">
            <v>23.615549999999999</v>
          </cell>
        </row>
        <row r="125">
          <cell r="B125">
            <v>147</v>
          </cell>
          <cell r="C125" t="str">
            <v>TRAITEMENT DES RECIPIENTS SOUS PRESSION - BOUTEILLES DE GAZ NON DOMESTIQUE (L'UNITE)</v>
          </cell>
          <cell r="D125" t="str">
            <v>Délibération n° 2.29 du 11 mars 2022</v>
          </cell>
          <cell r="E125">
            <v>48.3</v>
          </cell>
          <cell r="F125">
            <v>51.729299999999995</v>
          </cell>
        </row>
        <row r="126">
          <cell r="B126">
            <v>148</v>
          </cell>
          <cell r="C126" t="str">
            <v>TRAITEMENT DES DÉCHETS MÉNAGERS ASSIMILÉS INCINÉRABLES BAC DE 660 LITRES</v>
          </cell>
          <cell r="D126" t="str">
            <v>Délibération n° 2.29 du 11 mars 2022</v>
          </cell>
          <cell r="E126">
            <v>12.6</v>
          </cell>
          <cell r="F126">
            <v>13.494599999999998</v>
          </cell>
        </row>
        <row r="127">
          <cell r="B127">
            <v>149</v>
          </cell>
          <cell r="C127" t="str">
            <v>TRAITEMENT DES DÉCHETS MÉNAGERS ASSIMILÉS INCINÉRABLES BAC DE 330 LITRES</v>
          </cell>
          <cell r="D127" t="str">
            <v>Délibération n° 2.29 du 11 mars 2022</v>
          </cell>
          <cell r="E127">
            <v>6.3</v>
          </cell>
          <cell r="F127">
            <v>6.7472999999999992</v>
          </cell>
        </row>
        <row r="128">
          <cell r="B128">
            <v>150</v>
          </cell>
          <cell r="C128" t="str">
            <v>TRAITEMENT DES DÉCHETS MÉNAGERS ASSIMILÉS INCINÉRABLES BAC DE 240 LITRES</v>
          </cell>
          <cell r="D128" t="str">
            <v>Délibération n° 2.29 du 11 mars 2022</v>
          </cell>
          <cell r="E128">
            <v>4.5999999999999996</v>
          </cell>
          <cell r="F128">
            <v>4.9265999999999996</v>
          </cell>
        </row>
        <row r="129">
          <cell r="B129">
            <v>151</v>
          </cell>
          <cell r="C129" t="str">
            <v>TRAITEMENT DES EMBALLAGES BAC DE 660 LITRES</v>
          </cell>
          <cell r="D129" t="str">
            <v>Délibération n° 2.29 du 11 mars 2022</v>
          </cell>
          <cell r="E129">
            <v>5.6</v>
          </cell>
          <cell r="F129">
            <v>5.9975999999999994</v>
          </cell>
        </row>
        <row r="130">
          <cell r="B130">
            <v>152</v>
          </cell>
          <cell r="C130" t="str">
            <v>TRAITEMENT DES EMBALLAGES BAC DE 330 LITRES</v>
          </cell>
          <cell r="D130" t="str">
            <v>Délibération n° 2.29 du 11 mars 2022</v>
          </cell>
          <cell r="E130">
            <v>2.8</v>
          </cell>
          <cell r="F130">
            <v>2.9987999999999997</v>
          </cell>
        </row>
        <row r="131">
          <cell r="B131">
            <v>153</v>
          </cell>
          <cell r="C131" t="str">
            <v>TRAITEMENT DES EMBALLAGES BAC DE 240 LITRES</v>
          </cell>
          <cell r="D131" t="str">
            <v>Délibération n° 2.29 du 11 mars 2022</v>
          </cell>
          <cell r="E131">
            <v>2.0499999999999998</v>
          </cell>
          <cell r="F131">
            <v>2.1955499999999999</v>
          </cell>
        </row>
        <row r="132">
          <cell r="B132">
            <v>154</v>
          </cell>
          <cell r="C132" t="str">
            <v>TRAITEMENT DU VERRE BAC DE 660 LITRES</v>
          </cell>
          <cell r="D132" t="str">
            <v>Délibération n° 2.29 du 11 mars 2022</v>
          </cell>
          <cell r="E132">
            <v>4.9000000000000004</v>
          </cell>
          <cell r="F132">
            <v>5.2479000000000005</v>
          </cell>
        </row>
        <row r="133">
          <cell r="B133">
            <v>155</v>
          </cell>
          <cell r="C133" t="str">
            <v>TRAITEMENT DU VERRE BAC DE 330 LITRES</v>
          </cell>
          <cell r="D133" t="str">
            <v>Délibération n° 2.29 du 11 mars 2022</v>
          </cell>
          <cell r="E133">
            <v>2.4500000000000002</v>
          </cell>
          <cell r="F133">
            <v>2.6239500000000002</v>
          </cell>
        </row>
        <row r="134">
          <cell r="B134">
            <v>156</v>
          </cell>
          <cell r="C134" t="str">
            <v>TRAITEMENT DU VERRE BAC DE 240 LITRES</v>
          </cell>
          <cell r="D134" t="str">
            <v>Délibération n° 2.29 du 11 mars 2022</v>
          </cell>
          <cell r="E134">
            <v>1.8</v>
          </cell>
          <cell r="F134">
            <v>1.9278</v>
          </cell>
        </row>
        <row r="135">
          <cell r="B135">
            <v>157</v>
          </cell>
          <cell r="C135" t="str">
            <v>TRAITEMENT DU PAPIER BAC DE 240 LITRES</v>
          </cell>
          <cell r="D135" t="str">
            <v>Délibération n° 2.29 du 11 mars 2022</v>
          </cell>
          <cell r="E135">
            <v>1.5</v>
          </cell>
          <cell r="F135">
            <v>1.6065</v>
          </cell>
        </row>
        <row r="136">
          <cell r="B136">
            <v>158</v>
          </cell>
          <cell r="C136" t="str">
            <v xml:space="preserve">TRAITEMENT DES DÉCHETS:FERRAILLE </v>
          </cell>
          <cell r="D136" t="str">
            <v>Délibération n°21.54 du 20 mai 2019</v>
          </cell>
          <cell r="E136" t="str">
            <v>Gratuit</v>
          </cell>
          <cell r="F136" t="str">
            <v>Gratuit</v>
          </cell>
        </row>
        <row r="137">
          <cell r="B137">
            <v>159</v>
          </cell>
          <cell r="C137" t="str">
            <v xml:space="preserve">TRAITEMENT DES DÉCHETS:CARTONS </v>
          </cell>
          <cell r="D137" t="str">
            <v>Délibération n°21.54 du 20 mai 2019</v>
          </cell>
          <cell r="E137" t="str">
            <v>Gratuit</v>
          </cell>
          <cell r="F137" t="str">
            <v>Gratuit</v>
          </cell>
        </row>
        <row r="138">
          <cell r="B138">
            <v>160</v>
          </cell>
          <cell r="C138" t="str">
            <v>FACTURATIONS PONCTUELLES POUR REMBOURSEMENT DE SINISTRES</v>
          </cell>
          <cell r="D138"/>
          <cell r="E138"/>
          <cell r="F138"/>
        </row>
        <row r="139">
          <cell r="B139">
            <v>161</v>
          </cell>
          <cell r="C139" t="str">
            <v>CONTENEUR AERIEN EN BOIS POUR LE TRI DU VERRE DE 3M3</v>
          </cell>
          <cell r="D139" t="str">
            <v>Délibération n° 2.29 du 11 mars 2022</v>
          </cell>
          <cell r="E139">
            <v>2140</v>
          </cell>
          <cell r="F139">
            <v>2291.94</v>
          </cell>
        </row>
        <row r="140">
          <cell r="B140">
            <v>162</v>
          </cell>
          <cell r="C140" t="str">
            <v>CONTENEUR AERIEN EN BOIS POUR LE TRI DU VERRE DE 4M3</v>
          </cell>
          <cell r="D140" t="str">
            <v>Délibération n° 2.29 du 11 mars 2022</v>
          </cell>
          <cell r="E140">
            <v>2200</v>
          </cell>
          <cell r="F140">
            <v>2356.1999999999998</v>
          </cell>
        </row>
        <row r="141">
          <cell r="B141">
            <v>163</v>
          </cell>
          <cell r="C141" t="str">
            <v>CONTENEUR AERIEN EN BOIS POUR LE TRI DU PAPIER DE 3M3</v>
          </cell>
          <cell r="D141" t="str">
            <v>Délibération n° 2.29 du 11 mars 2022</v>
          </cell>
          <cell r="E141">
            <v>1920</v>
          </cell>
          <cell r="F141">
            <v>2056.3199999999997</v>
          </cell>
        </row>
        <row r="142">
          <cell r="B142">
            <v>164</v>
          </cell>
          <cell r="C142" t="str">
            <v>CONTENEUR AERIEN EN BOIS POUR LE TRI DU PAPIER DE 4M3</v>
          </cell>
          <cell r="D142" t="str">
            <v>Délibération n° 2.29 du 11 mars 2022</v>
          </cell>
          <cell r="E142">
            <v>1970</v>
          </cell>
          <cell r="F142">
            <v>2109.87</v>
          </cell>
        </row>
        <row r="143">
          <cell r="B143">
            <v>165</v>
          </cell>
          <cell r="C143" t="str">
            <v>CONTENEUR AERIEN EN BOIS POUR LE TRI DES EMBALLAGES DE 3M3</v>
          </cell>
          <cell r="D143" t="str">
            <v>Délibération n° 2.29 du 11 mars 2022</v>
          </cell>
          <cell r="E143">
            <v>1950</v>
          </cell>
          <cell r="F143">
            <v>2088.4499999999998</v>
          </cell>
        </row>
        <row r="144">
          <cell r="B144">
            <v>166</v>
          </cell>
          <cell r="C144" t="str">
            <v>CONTENEUR AERIEN EN BOIS POUR LE TRI DES EMBALLAGES DE 4M3</v>
          </cell>
          <cell r="D144" t="str">
            <v>Délibération n° 2.29 du 11 mars 2022</v>
          </cell>
          <cell r="E144">
            <v>2010</v>
          </cell>
          <cell r="F144">
            <v>2152.71</v>
          </cell>
        </row>
        <row r="145">
          <cell r="B145">
            <v>167</v>
          </cell>
          <cell r="C145" t="str">
            <v>TRAPPE  GROS PRODUCTEUR SUR CONTENEUR EN BOIS</v>
          </cell>
          <cell r="D145" t="str">
            <v>Délibération n° 2.29 du 11 mars 2022</v>
          </cell>
          <cell r="E145">
            <v>137</v>
          </cell>
          <cell r="F145">
            <v>146.727</v>
          </cell>
        </row>
        <row r="146">
          <cell r="B146">
            <v>168</v>
          </cell>
          <cell r="C146" t="str">
            <v>TRAPPE ACCES PMR SUR CONTENEUR EN BOIS</v>
          </cell>
          <cell r="D146" t="str">
            <v>Délibération n° 2.29 du 11 mars 2022</v>
          </cell>
          <cell r="E146">
            <v>28.9</v>
          </cell>
          <cell r="F146">
            <v>30.951899999999998</v>
          </cell>
        </row>
        <row r="147">
          <cell r="B147">
            <v>169</v>
          </cell>
          <cell r="C147" t="str">
            <v>CONTENEUR AERIEN EN METAL POUR LE TRI DU VERRE DE 3M3</v>
          </cell>
          <cell r="D147" t="str">
            <v>Délibération n° 2.29 du 11 mars 2022</v>
          </cell>
          <cell r="E147">
            <v>2300</v>
          </cell>
          <cell r="F147">
            <v>2463.2999999999997</v>
          </cell>
        </row>
        <row r="148">
          <cell r="B148">
            <v>170</v>
          </cell>
          <cell r="C148" t="str">
            <v>CONTENEUR AERIEN EN METAL POUR LE TRI DU VERRE DE 4M3</v>
          </cell>
          <cell r="D148" t="str">
            <v>Délibération n° 2.29 du 11 mars 2022</v>
          </cell>
          <cell r="E148">
            <v>2480</v>
          </cell>
          <cell r="F148">
            <v>2656.08</v>
          </cell>
        </row>
        <row r="149">
          <cell r="B149">
            <v>171</v>
          </cell>
          <cell r="C149" t="str">
            <v>CONTENEUR AERIEN EN METAL POUR LE TRI DU PAPIER DE 3M3</v>
          </cell>
          <cell r="D149" t="str">
            <v>Délibération n° 2.29 du 11 mars 2022</v>
          </cell>
          <cell r="E149">
            <v>1930</v>
          </cell>
          <cell r="F149">
            <v>2067.0299999999997</v>
          </cell>
        </row>
        <row r="150">
          <cell r="B150">
            <v>172</v>
          </cell>
          <cell r="C150" t="str">
            <v>CONTENEUR AERIEN EN METAL POUR LE TRI DU PAPIER DE 4M3</v>
          </cell>
          <cell r="D150" t="str">
            <v>Délibération n° 2.29 du 11 mars 2022</v>
          </cell>
          <cell r="E150">
            <v>2170</v>
          </cell>
          <cell r="F150">
            <v>2324.0699999999997</v>
          </cell>
        </row>
        <row r="151">
          <cell r="B151">
            <v>173</v>
          </cell>
          <cell r="C151" t="str">
            <v>CONTENEUR AERIEN EN METAL POUR LE TRI DES EMBALLAGES DE 3M3</v>
          </cell>
          <cell r="D151" t="str">
            <v>Délibération n° 2.29 du 11 mars 2022</v>
          </cell>
          <cell r="E151">
            <v>1970</v>
          </cell>
          <cell r="F151">
            <v>2109.87</v>
          </cell>
        </row>
        <row r="152">
          <cell r="B152">
            <v>174</v>
          </cell>
          <cell r="C152" t="str">
            <v>CONTENEUR AERIEN EN METAL POUR LE TRI DES EMBALLAGES DE 4M3</v>
          </cell>
          <cell r="D152" t="str">
            <v>Délibération n° 2.29 du 11 mars 2022</v>
          </cell>
          <cell r="E152">
            <v>2210</v>
          </cell>
          <cell r="F152">
            <v>2366.91</v>
          </cell>
        </row>
        <row r="153">
          <cell r="B153">
            <v>175</v>
          </cell>
          <cell r="C153" t="str">
            <v>CONTENEUR AERIEN EN METAL POUR  LA COLLECTE DES ORDURES MENAGERES DE 3M3</v>
          </cell>
          <cell r="D153" t="str">
            <v>Délibération n° 2.29 du 11 mars 2022</v>
          </cell>
          <cell r="E153">
            <v>1990</v>
          </cell>
          <cell r="F153">
            <v>2131.29</v>
          </cell>
        </row>
        <row r="154">
          <cell r="B154">
            <v>176</v>
          </cell>
          <cell r="C154" t="str">
            <v>CONTENEUR AERIEN EN METAL POUR LE TRI DES COLLECTE DES ORDURES MENAGERES DE 4M3</v>
          </cell>
          <cell r="D154" t="str">
            <v>Délibération n° 2.29 du 11 mars 2022</v>
          </cell>
          <cell r="E154">
            <v>2230</v>
          </cell>
          <cell r="F154">
            <v>2388.33</v>
          </cell>
        </row>
        <row r="155">
          <cell r="B155">
            <v>177</v>
          </cell>
          <cell r="C155" t="str">
            <v>TRAPPE  GROS PRODUCTEUR SUR CONTENEUR EN METAL</v>
          </cell>
          <cell r="D155" t="str">
            <v>Délibération n° 2.29 du 11 mars 2022</v>
          </cell>
          <cell r="E155">
            <v>119</v>
          </cell>
          <cell r="F155">
            <v>127.449</v>
          </cell>
        </row>
        <row r="156">
          <cell r="B156">
            <v>178</v>
          </cell>
          <cell r="C156" t="str">
            <v>TRAPPE ACCES PMR SUR CONTENEUR EN METAL</v>
          </cell>
          <cell r="D156" t="str">
            <v>Délibération n° 2.29 du 11 mars 2022</v>
          </cell>
          <cell r="E156">
            <v>192</v>
          </cell>
          <cell r="F156">
            <v>205.63200000000001</v>
          </cell>
        </row>
        <row r="157">
          <cell r="B157">
            <v>179</v>
          </cell>
          <cell r="C157" t="str">
            <v>CONTENEUR AERIEN EN PLASTIQUE POUR LE TRI DU VERRE DE 3M3</v>
          </cell>
          <cell r="D157" t="str">
            <v>Délibération n° 2.29 du 11 mars 2022</v>
          </cell>
          <cell r="E157">
            <v>1530</v>
          </cell>
          <cell r="F157">
            <v>1638.6299999999999</v>
          </cell>
        </row>
        <row r="158">
          <cell r="B158">
            <v>180</v>
          </cell>
          <cell r="C158" t="str">
            <v>CONTENEUR AERIEN EN PLASTIQUE POUR LE TRI DU VERRE DE 4M3</v>
          </cell>
          <cell r="D158" t="str">
            <v>Délibération n° 2.29 du 11 mars 2022</v>
          </cell>
          <cell r="E158">
            <v>1650</v>
          </cell>
          <cell r="F158">
            <v>1767.1499999999999</v>
          </cell>
        </row>
        <row r="159">
          <cell r="B159">
            <v>181</v>
          </cell>
          <cell r="C159" t="str">
            <v>CONTENEUR AERIEN EN PLASTIQUE POUR LE TRI DU PAPIER DE 3M3</v>
          </cell>
          <cell r="D159" t="str">
            <v>Délibération n° 2.29 du 11 mars 2022</v>
          </cell>
          <cell r="E159">
            <v>1380</v>
          </cell>
          <cell r="F159">
            <v>1477.98</v>
          </cell>
        </row>
        <row r="160">
          <cell r="B160">
            <v>182</v>
          </cell>
          <cell r="C160" t="str">
            <v>CONTENEUR AERIEN EN PLASTIQUE POUR LE TRI DU PAPIER DE 4M3</v>
          </cell>
          <cell r="D160" t="str">
            <v>Délibération n° 2.29 du 11 mars 2022</v>
          </cell>
          <cell r="E160">
            <v>1490</v>
          </cell>
          <cell r="F160">
            <v>1595.79</v>
          </cell>
        </row>
        <row r="161">
          <cell r="B161">
            <v>183</v>
          </cell>
          <cell r="C161" t="str">
            <v>CONTENEUR AERIEN EN PLASTIQUE POUR LE TRI DES EMBALLAGES DE 3M3</v>
          </cell>
          <cell r="D161" t="str">
            <v>Délibération n° 2.29 du 11 mars 2022</v>
          </cell>
          <cell r="E161">
            <v>1420</v>
          </cell>
          <cell r="F161">
            <v>1520.82</v>
          </cell>
        </row>
        <row r="162">
          <cell r="B162">
            <v>184</v>
          </cell>
          <cell r="C162" t="str">
            <v>CONTENEUR AERIEN EN PLASTIQUE POUR LE TRI DES EMBALLAGES DE 4M3</v>
          </cell>
          <cell r="D162" t="str">
            <v>Délibération n° 2.29 du 11 mars 2022</v>
          </cell>
          <cell r="E162">
            <v>1540</v>
          </cell>
          <cell r="F162">
            <v>1649.34</v>
          </cell>
        </row>
        <row r="163">
          <cell r="B163">
            <v>185</v>
          </cell>
          <cell r="C163" t="str">
            <v>TRAPPE  GROS PRODUCTEUR SUR CONTENEUR EN PLASTIQUE</v>
          </cell>
          <cell r="D163" t="str">
            <v>Délibération n° 2.29 du 11 mars 2022</v>
          </cell>
          <cell r="E163">
            <v>389</v>
          </cell>
          <cell r="F163">
            <v>416.61899999999997</v>
          </cell>
        </row>
        <row r="164">
          <cell r="B164">
            <v>186</v>
          </cell>
          <cell r="C164" t="str">
            <v>TRAPPE ACCES PMR SUR CONTENEUR EN PLASTIQUE</v>
          </cell>
          <cell r="D164" t="str">
            <v>Délibération n° 2.29 du 11 mars 2022</v>
          </cell>
          <cell r="E164">
            <v>331</v>
          </cell>
          <cell r="F164">
            <v>354.50099999999998</v>
          </cell>
        </row>
        <row r="165">
          <cell r="B165">
            <v>187</v>
          </cell>
          <cell r="C165" t="str">
            <v>TARIFS APPLICABLES AUX ENTREPRISES ASSUJETTIES A LA REDEVANCE SPECIALE / DÉLIBÉRATION 28.1 DU CONSEIL MÉTROPOLITAIN DU 01/02/2018</v>
          </cell>
          <cell r="D165"/>
          <cell r="E165"/>
          <cell r="F165"/>
        </row>
        <row r="166">
          <cell r="B166">
            <v>188</v>
          </cell>
          <cell r="C166" t="str">
            <v>DECHETS ASSIMILES AUX ORDURES MENAGERES- PRIX AU METRE CUBE NET - COÛT DE COLLECTE - FAMILLE DE PRIX N°1</v>
          </cell>
          <cell r="D166" t="str">
            <v>Délibération n° 2.29 du 11 mars 2022</v>
          </cell>
          <cell r="E166">
            <v>12</v>
          </cell>
          <cell r="F166">
            <v>13.93</v>
          </cell>
        </row>
        <row r="167">
          <cell r="B167">
            <v>189</v>
          </cell>
          <cell r="C167" t="str">
            <v>DECHETS ASSIMILES AUX ORDURES MENAGERES- PRIX AU METRE CUBE NET - COÛT DE TRANSPORT/TRAITEMENT - FAMILLE DE PRIX N°1</v>
          </cell>
          <cell r="D167" t="str">
            <v>Délibération n° 2.29 du 11 mars 2022</v>
          </cell>
          <cell r="E167">
            <v>14.97</v>
          </cell>
          <cell r="F167">
            <v>17.38</v>
          </cell>
        </row>
        <row r="168">
          <cell r="B168">
            <v>190</v>
          </cell>
          <cell r="C168" t="str">
            <v>DECHETS ASSIMILES AUX ORDURES MENAGERES- PRIX AU METRE CUBE NET - COÛT DES CONTENANTS</v>
          </cell>
          <cell r="D168" t="str">
            <v>Délibération n° 2.29 du 11 mars 2022</v>
          </cell>
          <cell r="E168">
            <v>0.28999999999999998</v>
          </cell>
          <cell r="F168">
            <v>0.34</v>
          </cell>
        </row>
        <row r="169">
          <cell r="B169">
            <v>191</v>
          </cell>
          <cell r="C169" t="str">
            <v>DECHETS ASSIMILES AUX ORDURES MENAGERES- PRIX AU METRE CUBE NET - FRAIS DE GESTION ADMINISTRATIVE ET DU RISQUE D'IMPAYE S- FAMILLE DE PRIX N°1</v>
          </cell>
          <cell r="D169" t="str">
            <v>Délibération n° 2.29 du 11 mars 2022</v>
          </cell>
          <cell r="E169">
            <v>2.48</v>
          </cell>
          <cell r="F169">
            <v>2.88</v>
          </cell>
        </row>
        <row r="170">
          <cell r="B170">
            <v>192</v>
          </cell>
          <cell r="C170" t="str">
            <v>DECHETS RECYCLABLES - COMPOSTABLES - PRIX AU METRE CUBE NET - COÛT DE COLLECTE - FAMILLE DE PRIX N°2</v>
          </cell>
          <cell r="D170" t="str">
            <v>Délibération n° 2.29 du 11 mars 2022</v>
          </cell>
          <cell r="E170">
            <v>12</v>
          </cell>
          <cell r="F170">
            <v>13.93</v>
          </cell>
        </row>
        <row r="171">
          <cell r="B171">
            <v>193</v>
          </cell>
          <cell r="C171" t="str">
            <v>DECHETS RECYCLABLES - COMPOSTABLES - PRIX AU METRE CUBE NET - COÛT DE TRANSPORT/TRAITEMENT</v>
          </cell>
          <cell r="D171" t="str">
            <v>Délibération n°21.22 du 5 avril 2018</v>
          </cell>
          <cell r="E171" t="str">
            <v>Gratuit</v>
          </cell>
          <cell r="F171" t="str">
            <v>Gratuit</v>
          </cell>
        </row>
        <row r="172">
          <cell r="B172">
            <v>194</v>
          </cell>
          <cell r="C172" t="str">
            <v>DECHETS RECYCLABLES - COMPOSTABLES - PRIX AU METRE CUBE NET - COÛT DES CONTENANTS  - FAMILLE DE PRIX N°2</v>
          </cell>
          <cell r="D172" t="str">
            <v>Délibération n° 2.29 du 11 mars 2022</v>
          </cell>
          <cell r="E172">
            <v>0.28999999999999998</v>
          </cell>
          <cell r="F172">
            <v>0.34</v>
          </cell>
        </row>
        <row r="173">
          <cell r="B173">
            <v>195</v>
          </cell>
          <cell r="C173" t="str">
            <v>DECHETS RECYCLABLES - COMPOSTABLES - PRIX AU METRE CUBE NET - FRAIS DE GESTION ADMINISTRATIVE ET DU RISQUE D'IMPAYES  - FAMILLE DE PRIX N°2</v>
          </cell>
          <cell r="D173" t="str">
            <v>Délibération n° 2.29 du 11 mars 2022</v>
          </cell>
          <cell r="E173">
            <v>1.59</v>
          </cell>
          <cell r="F173">
            <v>1.85</v>
          </cell>
        </row>
        <row r="174">
          <cell r="B174">
            <v>196</v>
          </cell>
          <cell r="C174" t="str">
            <v>MAJORATION DU MONTANT DU CONTRAT POUR NON INFORMATION DE TOUT CHANGEMENT SUSCEPTIBLE D'INFLUER SUR LA BONNE EXECUTION DU CONTRAT
MINIMUM DE PERCEPTION 15 EUROS</v>
          </cell>
          <cell r="D174" t="str">
            <v>Délibération n°21.22 du 5 avril 2018</v>
          </cell>
          <cell r="E174">
            <v>0.02</v>
          </cell>
          <cell r="F174">
            <v>2.1399999999999999E-2</v>
          </cell>
        </row>
        <row r="175">
          <cell r="B175">
            <v>197</v>
          </cell>
          <cell r="C175" t="str">
            <v>DÉCHETTERIES / DÉLIBÉRATION 45.1 DU BUREAU MÉTROPOLITAIN DU 04/05/2018</v>
          </cell>
          <cell r="D175"/>
          <cell r="E175"/>
          <cell r="F175"/>
        </row>
        <row r="176">
          <cell r="B176">
            <v>198</v>
          </cell>
          <cell r="C176" t="str">
            <v>TARIFS DÉCHETTERIES</v>
          </cell>
          <cell r="D176"/>
          <cell r="E176"/>
          <cell r="F176"/>
        </row>
        <row r="177">
          <cell r="B177">
            <v>199</v>
          </cell>
          <cell r="C177" t="str">
            <v>TARIF DÉCHETTERIE RÉSIDENTS MÉTROPOLITAINS EN DESSOUS DU SEUIL DE 2 TONNES OU 16 PASSAGES (CF ARTICLE 8 DU REGLEMENT INTERIEUR DES DECHETTERIES VOTE LE 4 MAI 2018)</v>
          </cell>
          <cell r="D177" t="str">
            <v>Délibération n° 21.35 du 10 octobre 2019</v>
          </cell>
          <cell r="E177" t="str">
            <v>Gratuit</v>
          </cell>
          <cell r="F177" t="str">
            <v>Gratuit</v>
          </cell>
        </row>
        <row r="178">
          <cell r="B178">
            <v>200</v>
          </cell>
          <cell r="C178" t="str">
            <v>TARIF DÉCHETTERIE RÉSIDENTS MÉTROPOLITAINS AU-DELÀ DU SEUIL DE 2 TONNES OU 16 PASSAGES: DÉCHETS NON VALORISABLES – TOUT VENANT; PAR TONNE</v>
          </cell>
          <cell r="D178" t="str">
            <v>Délibération n° 2.29 du 11 mars 2022</v>
          </cell>
          <cell r="E178">
            <v>290</v>
          </cell>
          <cell r="F178">
            <v>310.58999999999997</v>
          </cell>
        </row>
        <row r="179">
          <cell r="B179">
            <v>201</v>
          </cell>
          <cell r="C179" t="str">
            <v>TARIF DÉCHETTERIE RÉSIDENTS MÉTROPOLITAINS AU-DELÀ DU SEUIL DE 2 TONNES OU 16 PASSAGES: DÉCHETS NON VALORISABLES – TOUT VENANT VU OU VL OU VL + REMORQUE; PAR PASSAGE</v>
          </cell>
          <cell r="D179" t="str">
            <v>Délibération n° 2.29 du 11 mars 2022</v>
          </cell>
          <cell r="E179">
            <v>38</v>
          </cell>
          <cell r="F179">
            <v>40.698</v>
          </cell>
        </row>
        <row r="180">
          <cell r="B180">
            <v>202</v>
          </cell>
          <cell r="C180" t="str">
            <v>TARIF DÉCHETTERIE RÉSIDENTS MÉTROPOLITAINS AU-DELÀ DU SEUIL DE 2 TONNES OU 16 PASSAGES POUR LES SITES EQUIPES OU NON EQUIPES DE PESEE : FERRAILLE PAR TONNE</v>
          </cell>
          <cell r="D180" t="str">
            <v>Délibération n° 2.17 du 21 octobre 2021</v>
          </cell>
          <cell r="E180">
            <v>44</v>
          </cell>
          <cell r="F180" t="str">
            <v>Gratuit</v>
          </cell>
        </row>
        <row r="181">
          <cell r="B181">
            <v>203</v>
          </cell>
          <cell r="C181" t="str">
            <v>TARIF DÉCHETTERIE RÉSIDENTS MÉTROPOLITAINS AU-DELÀ DU SEUIL DE 2 TONNES OU 16 PASSAGES: GRAVATS PROPRES PAR TONNE</v>
          </cell>
          <cell r="D181" t="str">
            <v>Délibération n° 2.29 du 11 mars 2022</v>
          </cell>
          <cell r="E181">
            <v>76</v>
          </cell>
          <cell r="F181">
            <v>81.396000000000001</v>
          </cell>
        </row>
        <row r="182">
          <cell r="B182">
            <v>204</v>
          </cell>
          <cell r="C182" t="str">
            <v>TARIF DÉCHETTERIE RÉSIDENTS MÉTROPOLITAINS AU-DELÀ DU SEUIL DE 2 TONNES OU 16 PASSAGES: GRAVATS PROPRES VU OU VL OU VL + REMORQUES; PAR PASSAGE</v>
          </cell>
          <cell r="D182" t="str">
            <v>Délibération n° 2.29 du 11 mars 2022</v>
          </cell>
          <cell r="E182">
            <v>36.4</v>
          </cell>
          <cell r="F182">
            <v>38.984399999999994</v>
          </cell>
        </row>
        <row r="183">
          <cell r="B183">
            <v>205</v>
          </cell>
          <cell r="C183" t="str">
            <v>TARIF DÉCHETTERIE RÉSIDENTS MÉTROPOLITAINS AU-DELÀ DU SEUIL DE 2 TONNES OU 16 PASSAGES: GRAVATS SALES; PAR TONNE</v>
          </cell>
          <cell r="D183" t="str">
            <v>Délibération n° 2.29 du 11 mars 2022</v>
          </cell>
          <cell r="E183">
            <v>129</v>
          </cell>
          <cell r="F183">
            <v>138.15899999999999</v>
          </cell>
        </row>
        <row r="184">
          <cell r="B184">
            <v>206</v>
          </cell>
          <cell r="C184" t="str">
            <v>TARIF DÉCHETTERIE RÉSIDENTS MÉTROPOLITAINS AU-DELÀ DU SEUIL DE 2 TONNES OU 16 PASSAGES: GRAVATS SALES VU OU VL OU VL + REMORQUE; PAR PASSAGE</v>
          </cell>
          <cell r="D184" t="str">
            <v>Délibération n° 2.29 du 11 mars 2022</v>
          </cell>
          <cell r="E184">
            <v>37.5</v>
          </cell>
          <cell r="F184">
            <v>40.162500000000001</v>
          </cell>
        </row>
        <row r="185">
          <cell r="B185">
            <v>207</v>
          </cell>
          <cell r="C185" t="str">
            <v>TARIF DÉCHETTERIE RÉSIDENTS MÉTROPOLITAINS AU-DELÀ DU SEUIL DE 2 TONNES OU 16 PASSAGES: DÉCHETS VERTS ; PAR TONNE</v>
          </cell>
          <cell r="D185" t="str">
            <v>Délibération n° 2.29 du 11 mars 2022</v>
          </cell>
          <cell r="E185">
            <v>79.099999999999994</v>
          </cell>
          <cell r="F185">
            <v>84.716099999999983</v>
          </cell>
        </row>
        <row r="186">
          <cell r="B186">
            <v>208</v>
          </cell>
          <cell r="C186" t="str">
            <v>TARIF DÉCHETTERIE RÉSIDENTS MÉTROPOLITAINS AU-DELÀ DU SEUIL DE 2 TONNES OU 16 PASSAGES: DÉCHETS VERTS VU OU VL OU VL+REMORQUE ; PAR PASSAGE</v>
          </cell>
          <cell r="D186" t="str">
            <v>Délibération n° 2.29 du 11 mars 2022</v>
          </cell>
          <cell r="E186">
            <v>36.4</v>
          </cell>
          <cell r="F186">
            <v>38.984399999999994</v>
          </cell>
        </row>
        <row r="187">
          <cell r="B187">
            <v>209</v>
          </cell>
          <cell r="C187" t="str">
            <v>DÉCHETS VERTS POUR LES PARTICULIERS RÉSIDANT SUR LE TERRITOIRE MÉTROPOLITAIN (JUSTIFICATIF DE DOMICILE ET DE TAXE D’HABITATION) SOUS RESERVE DU FONCIER, CAR 1 TONNE EST LE MAXIMUM ADMIS PAR SURFACE DE 1000 M².</v>
          </cell>
          <cell r="D187" t="str">
            <v>Délibération n°21.22 du 5 avril 2018</v>
          </cell>
          <cell r="E187" t="str">
            <v>Gratuit</v>
          </cell>
          <cell r="F187" t="str">
            <v>Gratuit</v>
          </cell>
        </row>
        <row r="188">
          <cell r="B188">
            <v>210</v>
          </cell>
          <cell r="C188" t="str">
            <v>TARIF DÉCHETTERIE RÉSIDENTS MÉTROPOLITAINS AU-DELÀ DU SEUIL DE 2 TONNES OU 16 PASSAGES: BOIS ; PAR TONNE</v>
          </cell>
          <cell r="D188" t="str">
            <v>Délibération n° 2.29 du 11 mars 2022</v>
          </cell>
          <cell r="E188">
            <v>124</v>
          </cell>
          <cell r="F188">
            <v>132.804</v>
          </cell>
        </row>
        <row r="189">
          <cell r="B189">
            <v>211</v>
          </cell>
          <cell r="C189" t="str">
            <v>TARIF DÉCHETTERIE RÉSIDENTS MÉTROPOLITAINS AU-DELÀ DU SEUIL DE 2 TONNES OU 16 PASSAGES: BOIS VU OU VL OU VL + REMORQUE ; PAR PASSAGE</v>
          </cell>
          <cell r="D189" t="str">
            <v>Délibération n° 2.29 du 11 mars 2022</v>
          </cell>
          <cell r="E189">
            <v>36.4</v>
          </cell>
          <cell r="F189">
            <v>38.984399999999994</v>
          </cell>
        </row>
        <row r="190">
          <cell r="B190">
            <v>212</v>
          </cell>
          <cell r="C190" t="str">
            <v xml:space="preserve">TARIF DÉCHETTERIE RÉSIDENTS MÉTROPOLITAINS : BOUTEILLE DE GAZ OU EXTINCTEUR (L'UNITÉ HORS BOUTEILLES DE GAZ TRADITIONNELLES ANTARGAZ, BUTAGAZ, FINAGAZ, PRIMAGAZ, TOTALGAZ, SOGASUD); L'UNITE AU PREMIER DEPÔT </v>
          </cell>
          <cell r="D190" t="str">
            <v>Délibération n° 2.17 du 21 octobre 2021</v>
          </cell>
          <cell r="E190">
            <v>23.77</v>
          </cell>
          <cell r="F190">
            <v>25.457669999999997</v>
          </cell>
        </row>
        <row r="191">
          <cell r="B191">
            <v>213</v>
          </cell>
          <cell r="C191" t="str">
            <v>TARIF DÉCHETTERIE RÉSIDENTS MÉTROPOLITAINS AU-DELÀ DU SEUIL DE 2 TONNES OU 16 PASSAGES: CARTONS ; PAR TONNE</v>
          </cell>
          <cell r="D191" t="str">
            <v>Délibération n° 2.29 du 11 mars 2022</v>
          </cell>
          <cell r="E191">
            <v>38.5</v>
          </cell>
          <cell r="F191">
            <v>41.233499999999999</v>
          </cell>
        </row>
        <row r="192">
          <cell r="B192">
            <v>214</v>
          </cell>
          <cell r="C192" t="str">
            <v>TARIF DÉCHETTERIE RÉSIDENTS MÉTROPOLITAINS AU-DELÀ DU SEUIL DE 2 TONNES OU 16 PASSAGES: CARTONS VU OU VL OU VL+REMORQUE ; PAR PASSAGE</v>
          </cell>
          <cell r="D192" t="str">
            <v>Délibération n° 2.29 du 11 mars 2022</v>
          </cell>
          <cell r="E192">
            <v>25</v>
          </cell>
          <cell r="F192">
            <v>26.774999999999999</v>
          </cell>
        </row>
        <row r="193">
          <cell r="B193">
            <v>215</v>
          </cell>
          <cell r="C193" t="str">
            <v>TARIF DÉCHETTERIE RÉSIDENTS MÉTROPOLITAINS AU-DELÀ DU SEUIL DE 2 TONNES OU 16 PASSAGES: DMS ; PAR TONNE</v>
          </cell>
          <cell r="D193" t="str">
            <v>Délibération n° 2.29 du 11 mars 2022</v>
          </cell>
          <cell r="E193">
            <v>958</v>
          </cell>
          <cell r="F193">
            <v>1026.018</v>
          </cell>
        </row>
        <row r="194">
          <cell r="B194">
            <v>216</v>
          </cell>
          <cell r="C194" t="str">
            <v>TARIF DÉCHETTERIE RÉSIDENTS MÉTROPOLITAINS AU-DELÀ DU SEUIL DE 2 TONNES OU 16 PASSAGES: DMS VU OU VL OU VL+REMORQUE ; PAR PASSAGE</v>
          </cell>
          <cell r="D194" t="str">
            <v>Délibération n° 2.29 du 11 mars 2022</v>
          </cell>
          <cell r="E194">
            <v>36.4</v>
          </cell>
          <cell r="F194">
            <v>38.984399999999994</v>
          </cell>
        </row>
        <row r="195">
          <cell r="B195">
            <v>217</v>
          </cell>
          <cell r="C195" t="str">
            <v>TARIF DÉCHETTERIE RÉSIDENTS MÉTROPOLITAINS AU-DELÀ DU SEUIL DE 2 TONNES OU 16 PASSAGES: DECHETS MOBILIERS ; PAR TONNE - SUR LES SITES EQUIPES D'UNE BENNE MOBILIER</v>
          </cell>
          <cell r="D195" t="str">
            <v>Délibération n°21.22 du 5 avril 2018</v>
          </cell>
          <cell r="E195" t="str">
            <v>Gratuit</v>
          </cell>
          <cell r="F195" t="str">
            <v>Gratuit</v>
          </cell>
        </row>
        <row r="196">
          <cell r="B196">
            <v>218</v>
          </cell>
          <cell r="C196" t="str">
            <v>TARIF DÉCHETTERIE RÉSIDENTS MÉTROPOLITAINS AU-DELÀ DU SEUIL DE 2 TONNES OU 16 PASSAGES: DECHETS MOBILIERS VU OU VL OU VL+REMORQUE PAR PASSAGE ; PAR TONNE - SUR LES SITES EQUIPES D'UNE BENNE MOBILIER</v>
          </cell>
          <cell r="D196" t="str">
            <v>Délibération n° 21.35 du 10 octobre 2019</v>
          </cell>
          <cell r="E196" t="str">
            <v>Gratuit</v>
          </cell>
          <cell r="F196" t="str">
            <v>Gratuit</v>
          </cell>
        </row>
        <row r="197">
          <cell r="B197">
            <v>219</v>
          </cell>
          <cell r="C197" t="str">
            <v>TARIF DÉCHETTERIE RÉSIDENTS MÉTROPOLITAINS AU-DELÀ DU SEUIL DE 2 TONNES OU 16 PASSAGES : DECHETS D'EQUIPEMENTS ELECTRIQUES OU ELECTRONIQUES</v>
          </cell>
          <cell r="D197" t="str">
            <v>Délibération n°21.22 du 5 avril 2018</v>
          </cell>
          <cell r="E197" t="str">
            <v>Gratuit</v>
          </cell>
          <cell r="F197" t="str">
            <v>Gratuit</v>
          </cell>
        </row>
        <row r="198">
          <cell r="B198">
            <v>220</v>
          </cell>
          <cell r="C198" t="str">
            <v>TARIF DÉCHETTERIE RÉSIDENTS HORS MÉTROPOLE AU-DELÀ DU SEUIL DE 2 TONNES OU 16 PASSAGES: DECHETS MOBILIERS VU OU VL OU VL+REMORQUE ; PAR PASSAGE - SUR LES SITES EQUIPES D'UNE BENNE MOBILIER</v>
          </cell>
          <cell r="D198" t="str">
            <v>Délibération n° 21.35 du 10 octobre 2019</v>
          </cell>
          <cell r="E198" t="str">
            <v>Gratuit</v>
          </cell>
          <cell r="F198" t="str">
            <v>Gratuit</v>
          </cell>
        </row>
        <row r="199">
          <cell r="B199">
            <v>221</v>
          </cell>
          <cell r="C199" t="str">
            <v>TARIF DÉCHETTERIE RÉSIDENTS HORS MÉTROPOLE AU PREMIER KILO: DÉCHETS NON VALORISABLES – TOUT VENANT ; PAR TONNE</v>
          </cell>
          <cell r="D199" t="str">
            <v>Délibération n° 2.29 du 11 mars 2022</v>
          </cell>
          <cell r="E199">
            <v>319</v>
          </cell>
          <cell r="F199">
            <v>341.649</v>
          </cell>
        </row>
        <row r="200">
          <cell r="B200">
            <v>222</v>
          </cell>
          <cell r="C200" t="str">
            <v>TARIF DÉCHETTERIE RÉSIDENTS HORS MÉTROPOLE AU PREMIER KILO DÉCHETS NON VALORISABLES – TOUT VENANT VU OU VU OU VL+REMORQUE ; PAR PASSAGE</v>
          </cell>
          <cell r="D200" t="str">
            <v>Délibération n° 2.17 du 21 octobre 2021</v>
          </cell>
          <cell r="E200">
            <v>45</v>
          </cell>
          <cell r="F200">
            <v>48.195</v>
          </cell>
        </row>
        <row r="201">
          <cell r="B201">
            <v>223</v>
          </cell>
          <cell r="C201" t="str">
            <v>TARIF DÉCHETTERIE RÉSIDENTS HORS MÉTROPOLE AU PREMIER KILO FERRAILLE PAR TONNE OU AU PASSAGE</v>
          </cell>
          <cell r="D201" t="str">
            <v>Délibération n° 2.29 du 11 mars 2022</v>
          </cell>
          <cell r="E201">
            <v>48.4</v>
          </cell>
          <cell r="F201">
            <v>51.836399999999998</v>
          </cell>
        </row>
        <row r="202">
          <cell r="B202">
            <v>224</v>
          </cell>
          <cell r="C202" t="str">
            <v>TARIF DÉCHETTERIE RÉSIDENTS HORS MÉTROPOLE AU PREMIER KILO: GRAVATS PROPRES ; PAR TONNE</v>
          </cell>
          <cell r="D202" t="str">
            <v>Délibération n° 2.29 du 11 mars 2022</v>
          </cell>
          <cell r="E202">
            <v>83.2</v>
          </cell>
          <cell r="F202">
            <v>89.107200000000006</v>
          </cell>
        </row>
        <row r="203">
          <cell r="B203">
            <v>225</v>
          </cell>
          <cell r="C203" t="str">
            <v>TARIF DÉCHETTERIE RÉSIDENTS HORS MÉTROPOLE AU PREMIER KILO: GRAVATS PROPRES VU OU VL OU VL+REMORQUE ; PAR PASSAGE</v>
          </cell>
          <cell r="D203" t="str">
            <v>Délibération n° 2.29 du 11 mars 2022</v>
          </cell>
          <cell r="E203">
            <v>40.1</v>
          </cell>
          <cell r="F203">
            <v>42.947099999999999</v>
          </cell>
        </row>
        <row r="204">
          <cell r="B204">
            <v>226</v>
          </cell>
          <cell r="C204" t="str">
            <v>TARIF DÉCHETTERIE RÉSIDENTS HORS MÉTROPOLE AU PREMIER KILO: GRAVATS SALES ; PAR TONNE</v>
          </cell>
          <cell r="D204" t="str">
            <v>Délibération n° 2.29 du 11 mars 2022</v>
          </cell>
          <cell r="E204">
            <v>137</v>
          </cell>
          <cell r="F204">
            <v>146.727</v>
          </cell>
        </row>
        <row r="205">
          <cell r="B205">
            <v>227</v>
          </cell>
          <cell r="C205" t="str">
            <v>TARIF DÉCHETTERIE RÉSIDENTS HORS MÉTROPOLE AU PREMIER KILO: GRAVATS SALES VU OU VL OU VL+REMOQUE ; PAR PASSAGE</v>
          </cell>
          <cell r="D205" t="str">
            <v>Délibération n° 2.29 du 11 mars 2022</v>
          </cell>
          <cell r="E205">
            <v>40.1</v>
          </cell>
          <cell r="F205">
            <v>42.947099999999999</v>
          </cell>
        </row>
        <row r="206">
          <cell r="B206">
            <v>228</v>
          </cell>
          <cell r="C206" t="str">
            <v>TARIF DÉCHETTERIE RÉSIDENTS HORS MÉTROPOLE AU PREMIER KILO: DÉCHETS VERTS ; PAR TONNE</v>
          </cell>
          <cell r="D206" t="str">
            <v>Délibération n° 2.29 du 11 mars 2022</v>
          </cell>
          <cell r="E206">
            <v>86.4</v>
          </cell>
          <cell r="F206">
            <v>92.534400000000005</v>
          </cell>
        </row>
        <row r="207">
          <cell r="B207">
            <v>229</v>
          </cell>
          <cell r="C207" t="str">
            <v>TARIF DÉCHETTERIE RÉSIDENTS HORS MÉTROPOLE AU PREMIER KILO: DÉCHETS VERTS VU OU VU OU VL+REMORQUE ; PAR PASSAGE</v>
          </cell>
          <cell r="D207" t="str">
            <v>Délibération n° 2.29 du 11 mars 2022</v>
          </cell>
          <cell r="E207">
            <v>40.1</v>
          </cell>
          <cell r="F207">
            <v>42.947099999999999</v>
          </cell>
        </row>
        <row r="208">
          <cell r="B208">
            <v>230</v>
          </cell>
          <cell r="C208" t="str">
            <v>TARIF DÉCHETTERIE RÉSIDENTS HORS MÉTROPOLE AU PREMIER KILO: BOIS ; PAR TONNE</v>
          </cell>
          <cell r="D208" t="str">
            <v>Délibération n° 2.29 du 11 mars 2022</v>
          </cell>
          <cell r="E208">
            <v>136</v>
          </cell>
          <cell r="F208">
            <v>145.65600000000001</v>
          </cell>
        </row>
        <row r="209">
          <cell r="B209">
            <v>231</v>
          </cell>
          <cell r="C209" t="str">
            <v>TARIF DÉCHETTERIE RÉSIDENTS HORS MÉTROPOLE AU PREMIER KILO: BOIS VU OU VL OU VL+REMOQUE ; PAR PASSAGE</v>
          </cell>
          <cell r="D209" t="str">
            <v>Délibération n° 2.29 du 11 mars 2022</v>
          </cell>
          <cell r="E209">
            <v>40.1</v>
          </cell>
          <cell r="F209">
            <v>42.947099999999999</v>
          </cell>
        </row>
        <row r="210">
          <cell r="B210">
            <v>232</v>
          </cell>
          <cell r="C210" t="str">
            <v>TARIF DÉCHETTERIE RÉSIDENTS HORS MÉTROPOLE : BOUTEILLE DE GAZ OU EXTINCTEUR (L'UNITÉ HORS BOUTEILLES DE GAZ TRADITIONNELLES ANTARGAZ, BUTAGAZ, FINAGAZ, PRIMAGAZ, TOTALGAZ, SOGASUD); L'UNITE AU PREMIER DEPÔT</v>
          </cell>
          <cell r="D210" t="str">
            <v>Délibération n° 2.29 du 11 mars 2022</v>
          </cell>
          <cell r="E210">
            <v>26.15</v>
          </cell>
          <cell r="F210">
            <v>28.006649999999997</v>
          </cell>
        </row>
        <row r="211">
          <cell r="B211">
            <v>233</v>
          </cell>
          <cell r="C211" t="str">
            <v>TARIF DÉCHETTERIE RÉSIDENTS HORS MÉTROPOLE AU PREMIER KILO: CARTONS ; PAR TONNE</v>
          </cell>
          <cell r="D211" t="str">
            <v>Délibération n° 2.29 du 11 mars 2022</v>
          </cell>
          <cell r="E211">
            <v>42.7</v>
          </cell>
          <cell r="F211">
            <v>45.731700000000004</v>
          </cell>
        </row>
        <row r="212">
          <cell r="B212">
            <v>234</v>
          </cell>
          <cell r="C212" t="str">
            <v>TARIF DÉCHETTERIE RÉSIDENTS HORS MÉTROPOLE AU PREMIER KILO: CARTONS VU OU VL OU VL+REMORQUE ; PAR PASSAGE</v>
          </cell>
          <cell r="D212" t="str">
            <v>Délibération n° 2.29 du 11 mars 2022</v>
          </cell>
          <cell r="E212">
            <v>27.5</v>
          </cell>
          <cell r="F212">
            <v>29.452499999999997</v>
          </cell>
        </row>
        <row r="213">
          <cell r="B213">
            <v>235</v>
          </cell>
          <cell r="C213" t="str">
            <v>TARIF DÉCHETTERIE RÉSIDENTS HORS MÉTROPOLE AU PREMIER KILO: DMS ; PAR TONNE</v>
          </cell>
          <cell r="D213" t="str">
            <v>Délibération n° 2.29 du 11 mars 2022</v>
          </cell>
          <cell r="E213">
            <v>1060</v>
          </cell>
          <cell r="F213">
            <v>1135.26</v>
          </cell>
        </row>
        <row r="214">
          <cell r="B214">
            <v>236</v>
          </cell>
          <cell r="C214" t="str">
            <v>TARIF DÉCHETTERIE RÉSIDENTS HORS MÉTROPOLE AU PREMIER KILO: DMS VU OU VL OU VL+REMORQUE ; PAR PASSAGE</v>
          </cell>
          <cell r="D214" t="str">
            <v>Délibération n° 2.29 du 11 mars 2022</v>
          </cell>
          <cell r="E214">
            <v>40.1</v>
          </cell>
          <cell r="F214">
            <v>42.947099999999999</v>
          </cell>
        </row>
        <row r="215">
          <cell r="B215">
            <v>237</v>
          </cell>
          <cell r="C215" t="str">
            <v>TARIF DÉCHETTERIE RÉSIDENTS HORS MÉTROPOLE AU PREMIER KILO : DECHETS D'EQUIPEMENTS ELECTRIQUES OU ELECTRONIQUES</v>
          </cell>
          <cell r="D215" t="str">
            <v>Délibération n°21.22 du 5 avril 2018</v>
          </cell>
          <cell r="E215" t="str">
            <v>Gratuit</v>
          </cell>
          <cell r="F215" t="str">
            <v>Gratuit</v>
          </cell>
        </row>
        <row r="216">
          <cell r="B216">
            <v>238</v>
          </cell>
          <cell r="C216" t="str">
            <v>FORFAIT INTERVENTION DEPÔT NON AUTORISE JOUR (7H-22H) MOINS D'UN METRE CUBE / TRAITEMENT COMPRIS</v>
          </cell>
          <cell r="D216" t="str">
            <v>Délibération n° 2.29 du 11 mars 2022</v>
          </cell>
          <cell r="E216">
            <v>138</v>
          </cell>
          <cell r="F216">
            <v>147.798</v>
          </cell>
        </row>
        <row r="217">
          <cell r="B217">
            <v>239</v>
          </cell>
          <cell r="C217" t="str">
            <v>FORFAIT INTERVENTION DEPÔT NON AUTORISE NUIT (22H-7H) MOINS D'UN METRE CUBE / TRAITEMENT COMPRIS</v>
          </cell>
          <cell r="D217" t="str">
            <v>Délibération n° 2.29 du 11 mars 2022</v>
          </cell>
          <cell r="E217">
            <v>221</v>
          </cell>
          <cell r="F217">
            <v>236.691</v>
          </cell>
        </row>
        <row r="218">
          <cell r="B218">
            <v>240</v>
          </cell>
          <cell r="C218" t="str">
            <v>FORFAIT INTERVENTION DEPÔT NON AUTORISE FERIE MOINS D'UN METRE CUBE / TRAITEMENT COMPRIS</v>
          </cell>
          <cell r="D218" t="str">
            <v>Délibération n° 2.29 du 11 mars 2022</v>
          </cell>
          <cell r="E218">
            <v>182</v>
          </cell>
          <cell r="F218">
            <v>194.922</v>
          </cell>
        </row>
        <row r="219">
          <cell r="B219">
            <v>241</v>
          </cell>
          <cell r="C219" t="str">
            <v>DÉLIVRANCE BADGE</v>
          </cell>
          <cell r="D219"/>
          <cell r="E219"/>
          <cell r="F219"/>
        </row>
        <row r="220">
          <cell r="B220">
            <v>242</v>
          </cell>
          <cell r="C220" t="str">
            <v>DÉLIVRANCE DU PREMIER BADGE</v>
          </cell>
          <cell r="D220" t="str">
            <v>Délibération n°21.22 du 5 avril 2018</v>
          </cell>
          <cell r="E220" t="str">
            <v>Gratuit</v>
          </cell>
          <cell r="F220" t="str">
            <v>Gratuit</v>
          </cell>
        </row>
        <row r="221">
          <cell r="B221">
            <v>243</v>
          </cell>
          <cell r="C221" t="str">
            <v>DÉLIVRANCE D'UN NOUVEAU BADGE</v>
          </cell>
          <cell r="D221" t="str">
            <v>Délibération n° 2.29 du 11 mars 2022</v>
          </cell>
          <cell r="E221">
            <v>15</v>
          </cell>
          <cell r="F221">
            <v>16</v>
          </cell>
        </row>
      </sheetData>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trlProp" Target="../ctrlProps/ctrlProp3.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2.xml"/><Relationship Id="rId5" Type="http://schemas.openxmlformats.org/officeDocument/2006/relationships/ctrlProp" Target="../ctrlProps/ctrlProp1.xml"/><Relationship Id="rId4" Type="http://schemas.openxmlformats.org/officeDocument/2006/relationships/vmlDrawing" Target="../drawings/vmlDrawing2.v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B9DA1E-2E41-47A2-AF62-7593B5834BDA}">
  <sheetPr codeName="MODEL"/>
  <dimension ref="A2:R49"/>
  <sheetViews>
    <sheetView tabSelected="1" view="pageBreakPreview" zoomScale="70" zoomScaleNormal="100" zoomScaleSheetLayoutView="70" workbookViewId="0">
      <selection activeCell="M11" sqref="M11"/>
    </sheetView>
  </sheetViews>
  <sheetFormatPr baseColWidth="10" defaultRowHeight="15" x14ac:dyDescent="0.2"/>
  <cols>
    <col min="2" max="3" width="21.83203125" customWidth="1"/>
    <col min="4" max="4" width="133.83203125" customWidth="1"/>
    <col min="5" max="5" width="15.5" customWidth="1"/>
    <col min="6" max="6" width="16" customWidth="1"/>
    <col min="7" max="7" width="20" customWidth="1"/>
    <col min="9" max="12" width="16.5" customWidth="1"/>
    <col min="13" max="16" width="15.1640625" customWidth="1"/>
    <col min="17" max="17" width="16" customWidth="1"/>
  </cols>
  <sheetData>
    <row r="2" spans="1:18" ht="25" customHeight="1" x14ac:dyDescent="0.2">
      <c r="A2" s="43" t="s">
        <v>16</v>
      </c>
      <c r="B2" s="43"/>
      <c r="C2" s="43"/>
      <c r="D2" s="43"/>
      <c r="E2" s="43"/>
      <c r="F2" s="43"/>
      <c r="G2" s="43"/>
      <c r="H2" s="43"/>
      <c r="I2" s="43"/>
      <c r="J2" s="43"/>
      <c r="K2" s="43"/>
      <c r="L2" s="43"/>
      <c r="M2" s="43"/>
      <c r="N2" s="43"/>
      <c r="O2" s="43"/>
      <c r="P2" s="43"/>
      <c r="Q2" s="43"/>
      <c r="R2" s="43"/>
    </row>
    <row r="4" spans="1:18" ht="40" customHeight="1" x14ac:dyDescent="0.2">
      <c r="A4" s="52"/>
      <c r="B4" s="52"/>
      <c r="C4" s="52"/>
      <c r="D4" s="52"/>
      <c r="E4" s="52"/>
      <c r="F4" s="52"/>
      <c r="G4" s="52"/>
      <c r="H4" s="52"/>
      <c r="I4" s="52"/>
      <c r="J4" s="52"/>
      <c r="K4" s="52"/>
      <c r="L4" s="52"/>
      <c r="M4" s="52"/>
      <c r="N4" s="52"/>
      <c r="O4" s="52"/>
      <c r="P4" s="52"/>
      <c r="Q4" s="52"/>
      <c r="R4" s="52"/>
    </row>
    <row r="5" spans="1:18" ht="40" customHeight="1" x14ac:dyDescent="0.2">
      <c r="A5" s="52"/>
      <c r="B5" s="52"/>
      <c r="C5" s="52"/>
      <c r="D5" s="52"/>
      <c r="E5" s="52"/>
      <c r="F5" s="52"/>
      <c r="G5" s="52"/>
      <c r="H5" s="52"/>
      <c r="I5" s="52"/>
      <c r="J5" s="52"/>
      <c r="K5" s="52"/>
      <c r="L5" s="52"/>
      <c r="M5" s="52"/>
      <c r="N5" s="52"/>
      <c r="O5" s="52"/>
      <c r="P5" s="52"/>
      <c r="Q5" s="52"/>
      <c r="R5" s="52"/>
    </row>
    <row r="6" spans="1:18" x14ac:dyDescent="0.2">
      <c r="B6" s="2"/>
      <c r="C6" s="2"/>
      <c r="D6" s="6"/>
      <c r="E6" s="2"/>
      <c r="F6" s="2"/>
      <c r="G6" s="2"/>
    </row>
    <row r="8" spans="1:18" ht="25" customHeight="1" x14ac:dyDescent="0.2">
      <c r="B8" s="3" t="s">
        <v>3</v>
      </c>
      <c r="C8" s="3" t="s">
        <v>14</v>
      </c>
      <c r="D8" s="56" t="str">
        <f>IF(OR(B9="X",B9="Y"),"Adresses de livraison et de retrait des bacs","PRESTATION")</f>
        <v>PRESTATION</v>
      </c>
      <c r="E8" s="56"/>
      <c r="F8" s="56"/>
      <c r="G8" s="56"/>
      <c r="H8" s="56"/>
      <c r="I8" s="3" t="s">
        <v>0</v>
      </c>
      <c r="J8" s="42" t="s">
        <v>18</v>
      </c>
      <c r="K8" s="42" t="s">
        <v>19</v>
      </c>
      <c r="L8" s="42" t="s">
        <v>20</v>
      </c>
      <c r="M8" s="3" t="s">
        <v>1</v>
      </c>
      <c r="N8" s="3" t="s">
        <v>11</v>
      </c>
      <c r="O8" s="3" t="s">
        <v>12</v>
      </c>
      <c r="P8" s="3" t="s">
        <v>13</v>
      </c>
      <c r="Q8" s="3" t="s">
        <v>2</v>
      </c>
    </row>
    <row r="9" spans="1:18" ht="40" customHeight="1" x14ac:dyDescent="0.2">
      <c r="B9" s="35">
        <v>124</v>
      </c>
      <c r="C9" s="41" t="s">
        <v>15</v>
      </c>
      <c r="D9" s="57" t="str">
        <f>IFERROR(VLOOKUP(B9,[1]Feuil1!$B:$H,2,FALSE),"")</f>
        <v>TRAITEMENT DES DÉCHETS:GRAVATS PROPRES (LA TONNE)</v>
      </c>
      <c r="E9" s="58"/>
      <c r="F9" s="58"/>
      <c r="G9" s="58"/>
      <c r="H9" s="59"/>
      <c r="I9" s="36" t="str">
        <f>IFERROR(IF(OR(B9="X",B9="Y"),VLOOKUP(B9,[1]Feuil1!$B:$F,5,FALSE),""),"")</f>
        <v/>
      </c>
      <c r="J9" s="36" t="str">
        <f>IF(OR(B9="X",B9="Y"),VLOOKUP($B9,[1]Feuil1!$B:$H,5,FALSE),"")</f>
        <v/>
      </c>
      <c r="K9" s="36" t="str">
        <f>IF(OR(B9="X",B9="Y"),VLOOKUP($B9,[1]Feuil1!$B:$H,6,FALSE),"")</f>
        <v/>
      </c>
      <c r="L9" s="36" t="str">
        <f>IF(OR(B9="X",B9="Y"),VLOOKUP($B9,[1]Feuil1!$B:$H,7,FALSE),"")</f>
        <v/>
      </c>
      <c r="M9" s="35">
        <v>23</v>
      </c>
      <c r="N9" s="40">
        <v>45096</v>
      </c>
      <c r="O9" s="39">
        <v>45104</v>
      </c>
      <c r="P9" s="35">
        <f t="shared" ref="P9:P18" si="0">IFERROR(DATEDIF((N9+1),O9,"d"),"")</f>
        <v>7</v>
      </c>
      <c r="Q9" s="38" t="str">
        <f>IFERROR(IF(OR(B9="X",B9="Y"),IF(AND(WEEKDAY(N9,1)=7,P9&gt;3),(K9*M9)+((L9*M9)*(P9-3)),IF(AND(WEEKDAY(N9,1)=7,P9&lt;=3),(K9*M9),IF((P9&gt;3),(J9*M9)+((L9*M9)*(P9-3)),(J9*M9)))),I9*M9),"")</f>
        <v/>
      </c>
    </row>
    <row r="10" spans="1:18" ht="40" customHeight="1" x14ac:dyDescent="0.2">
      <c r="B10" s="37"/>
      <c r="C10" s="41"/>
      <c r="D10" s="57" t="str">
        <f>IFERROR(VLOOKUP(B10,[1]Feuil1!$B:$H,2,FALSE),"")</f>
        <v/>
      </c>
      <c r="E10" s="58"/>
      <c r="F10" s="58"/>
      <c r="G10" s="58"/>
      <c r="H10" s="59"/>
      <c r="I10" s="36" t="str">
        <f>IFERROR(IF(OR(B10="X",B10="Y"),VLOOKUP(B10,[1]Feuil1!$B:$F,5,FALSE),""),"")</f>
        <v/>
      </c>
      <c r="J10" s="36" t="str">
        <f>IF(OR(B10="X",B10="Y"),VLOOKUP($B10,[1]Feuil1!$B:$H,5,FALSE),"")</f>
        <v/>
      </c>
      <c r="K10" s="36" t="str">
        <f>IF(OR(B10="X",B10="Y"),VLOOKUP($B10,[1]Feuil1!$B:$H,6,FALSE),"")</f>
        <v/>
      </c>
      <c r="L10" s="36" t="str">
        <f>IF(OR(B10="X",B10="Y"),VLOOKUP($B10,[1]Feuil1!$B:$H,7,FALSE),"")</f>
        <v/>
      </c>
      <c r="M10" s="37"/>
      <c r="N10" s="40"/>
      <c r="O10" s="39"/>
      <c r="P10" s="35" t="str">
        <f t="shared" si="0"/>
        <v/>
      </c>
      <c r="Q10" s="38" t="str">
        <f t="shared" ref="Q10:Q18" si="1">IFERROR(IF(OR(B10="X",B10="Y"),IF(AND(WEEKDAY(N10,1)=7,P10&gt;3),(K10*M10)+((L10*M10)*(P10-3)),IF(AND(WEEKDAY(N10,1)=7,P10&lt;=3),(K10*M10),IF((P10&gt;3),(J10*M10)+((L10*M10)*(P10-3)),(J10*M10)))),I10*M10),"")</f>
        <v/>
      </c>
    </row>
    <row r="11" spans="1:18" ht="40" customHeight="1" x14ac:dyDescent="0.2">
      <c r="B11" s="37"/>
      <c r="C11" s="41"/>
      <c r="D11" s="57" t="str">
        <f>IFERROR(VLOOKUP(B11,[1]Feuil1!$B:$H,2,FALSE),"")</f>
        <v/>
      </c>
      <c r="E11" s="58"/>
      <c r="F11" s="58"/>
      <c r="G11" s="58"/>
      <c r="H11" s="59"/>
      <c r="I11" s="36" t="str">
        <f>IFERROR(IF(OR(B11="X",B11="Y"),VLOOKUP(B11,[1]Feuil1!$B:$F,5,FALSE),""),"")</f>
        <v/>
      </c>
      <c r="J11" s="36" t="str">
        <f>IF(OR(B11="X",B11="Y"),VLOOKUP($B11,[1]Feuil1!$B:$H,5,FALSE),"")</f>
        <v/>
      </c>
      <c r="K11" s="36" t="str">
        <f>IF(OR(B11="X",B11="Y"),VLOOKUP($B11,[1]Feuil1!$B:$H,6,FALSE),"")</f>
        <v/>
      </c>
      <c r="L11" s="36" t="str">
        <f>IF(OR(B11="X",B11="Y"),VLOOKUP($B11,[1]Feuil1!$B:$H,7,FALSE),"")</f>
        <v/>
      </c>
      <c r="M11" s="37"/>
      <c r="N11" s="40"/>
      <c r="O11" s="40"/>
      <c r="P11" s="35" t="str">
        <f t="shared" si="0"/>
        <v/>
      </c>
      <c r="Q11" s="38" t="str">
        <f t="shared" si="1"/>
        <v/>
      </c>
    </row>
    <row r="12" spans="1:18" ht="40" customHeight="1" x14ac:dyDescent="0.2">
      <c r="B12" s="37"/>
      <c r="C12" s="41"/>
      <c r="D12" s="57" t="str">
        <f>IFERROR(VLOOKUP(B12,[1]Feuil1!$B:$H,2,FALSE),"")</f>
        <v/>
      </c>
      <c r="E12" s="58"/>
      <c r="F12" s="58"/>
      <c r="G12" s="58"/>
      <c r="H12" s="59"/>
      <c r="I12" s="36" t="str">
        <f>IFERROR(IF(OR(B12="X",B12="Y"),VLOOKUP(B12,[1]Feuil1!$B:$F,5,FALSE),""),"")</f>
        <v/>
      </c>
      <c r="J12" s="36" t="str">
        <f>IF(OR(B12="X",B12="Y"),VLOOKUP($B12,[1]Feuil1!$B:$H,5,FALSE),"")</f>
        <v/>
      </c>
      <c r="K12" s="36" t="str">
        <f>IF(OR(B12="X",B12="Y"),VLOOKUP($B12,[1]Feuil1!$B:$H,6,FALSE),"")</f>
        <v/>
      </c>
      <c r="L12" s="36" t="str">
        <f>IF(OR(B12="X",B12="Y"),VLOOKUP($B12,[1]Feuil1!$B:$H,7,FALSE),"")</f>
        <v/>
      </c>
      <c r="M12" s="37"/>
      <c r="N12" s="40"/>
      <c r="O12" s="40"/>
      <c r="P12" s="35" t="str">
        <f t="shared" si="0"/>
        <v/>
      </c>
      <c r="Q12" s="38" t="str">
        <f t="shared" si="1"/>
        <v/>
      </c>
    </row>
    <row r="13" spans="1:18" ht="40" customHeight="1" x14ac:dyDescent="0.2">
      <c r="B13" s="37"/>
      <c r="C13" s="41"/>
      <c r="D13" s="57" t="str">
        <f>IFERROR(VLOOKUP(B13,[1]Feuil1!$B:$H,2,FALSE),"")</f>
        <v/>
      </c>
      <c r="E13" s="58"/>
      <c r="F13" s="58"/>
      <c r="G13" s="58"/>
      <c r="H13" s="59"/>
      <c r="I13" s="36" t="str">
        <f>IFERROR(IF(OR(B13="X",B13="Y"),VLOOKUP(B13,[1]Feuil1!$B:$F,5,FALSE),""),"")</f>
        <v/>
      </c>
      <c r="J13" s="36" t="str">
        <f>IF(OR(B13="X",B13="Y"),VLOOKUP($B13,[1]Feuil1!$B:$H,5,FALSE),"")</f>
        <v/>
      </c>
      <c r="K13" s="36" t="str">
        <f>IF(OR(B13="X",B13="Y"),VLOOKUP($B13,[1]Feuil1!$B:$H,6,FALSE),"")</f>
        <v/>
      </c>
      <c r="L13" s="36" t="str">
        <f>IF(OR(B13="X",B13="Y"),VLOOKUP($B13,[1]Feuil1!$B:$H,7,FALSE),"")</f>
        <v/>
      </c>
      <c r="M13" s="37"/>
      <c r="N13" s="40"/>
      <c r="O13" s="40"/>
      <c r="P13" s="35" t="str">
        <f t="shared" si="0"/>
        <v/>
      </c>
      <c r="Q13" s="38" t="str">
        <f t="shared" si="1"/>
        <v/>
      </c>
    </row>
    <row r="14" spans="1:18" ht="40" customHeight="1" x14ac:dyDescent="0.2">
      <c r="B14" s="37"/>
      <c r="C14" s="41"/>
      <c r="D14" s="57" t="str">
        <f>IFERROR(VLOOKUP(B14,[1]Feuil1!$B:$H,2,FALSE),"")</f>
        <v/>
      </c>
      <c r="E14" s="58"/>
      <c r="F14" s="58"/>
      <c r="G14" s="58"/>
      <c r="H14" s="59"/>
      <c r="I14" s="36" t="str">
        <f>IFERROR(IF(OR(B14="X",B14="Y"),VLOOKUP(B14,[1]Feuil1!$B:$F,5,FALSE),""),"")</f>
        <v/>
      </c>
      <c r="J14" s="36" t="str">
        <f>IF(OR(B14="X",B14="Y"),VLOOKUP($B14,[1]Feuil1!$B:$H,5,FALSE),"")</f>
        <v/>
      </c>
      <c r="K14" s="36" t="str">
        <f>IF(OR(B14="X",B14="Y"),VLOOKUP($B14,[1]Feuil1!$B:$H,6,FALSE),"")</f>
        <v/>
      </c>
      <c r="L14" s="36" t="str">
        <f>IF(OR(B14="X",B14="Y"),VLOOKUP($B14,[1]Feuil1!$B:$H,7,FALSE),"")</f>
        <v/>
      </c>
      <c r="M14" s="37"/>
      <c r="N14" s="40"/>
      <c r="O14" s="40"/>
      <c r="P14" s="35" t="str">
        <f t="shared" si="0"/>
        <v/>
      </c>
      <c r="Q14" s="38" t="str">
        <f t="shared" si="1"/>
        <v/>
      </c>
    </row>
    <row r="15" spans="1:18" ht="40" customHeight="1" x14ac:dyDescent="0.2">
      <c r="B15" s="37"/>
      <c r="C15" s="41"/>
      <c r="D15" s="57" t="str">
        <f>IFERROR(VLOOKUP(B15,[1]Feuil1!$B:$H,2,FALSE),"")</f>
        <v/>
      </c>
      <c r="E15" s="58"/>
      <c r="F15" s="58"/>
      <c r="G15" s="58"/>
      <c r="H15" s="59"/>
      <c r="I15" s="36" t="str">
        <f>IFERROR(IF(OR(B15="X",B15="Y"),VLOOKUP(B15,[1]Feuil1!$B:$F,5,FALSE),""),"")</f>
        <v/>
      </c>
      <c r="J15" s="36" t="str">
        <f>IF(OR(B15="X",B15="Y"),VLOOKUP($B15,[1]Feuil1!$B:$H,5,FALSE),"")</f>
        <v/>
      </c>
      <c r="K15" s="36" t="str">
        <f>IF(OR(B15="X",B15="Y"),VLOOKUP($B15,[1]Feuil1!$B:$H,6,FALSE),"")</f>
        <v/>
      </c>
      <c r="L15" s="36" t="str">
        <f>IF(OR(B15="X",B15="Y"),VLOOKUP($B15,[1]Feuil1!$B:$H,7,FALSE),"")</f>
        <v/>
      </c>
      <c r="M15" s="37"/>
      <c r="N15" s="40"/>
      <c r="O15" s="40"/>
      <c r="P15" s="35" t="str">
        <f t="shared" si="0"/>
        <v/>
      </c>
      <c r="Q15" s="38" t="str">
        <f t="shared" si="1"/>
        <v/>
      </c>
    </row>
    <row r="16" spans="1:18" ht="40" customHeight="1" x14ac:dyDescent="0.2">
      <c r="B16" s="37"/>
      <c r="C16" s="41"/>
      <c r="D16" s="57" t="str">
        <f>IFERROR(VLOOKUP(B16,[1]Feuil1!$B:$H,2,FALSE),"")</f>
        <v/>
      </c>
      <c r="E16" s="58"/>
      <c r="F16" s="58"/>
      <c r="G16" s="58"/>
      <c r="H16" s="59"/>
      <c r="I16" s="36" t="str">
        <f>IFERROR(IF(OR(B16="X",B16="Y"),VLOOKUP(B16,[1]Feuil1!$B:$F,5,FALSE),""),"")</f>
        <v/>
      </c>
      <c r="J16" s="36" t="str">
        <f>IF(OR(B16="X",B16="Y"),VLOOKUP($B16,[1]Feuil1!$B:$H,5,FALSE),"")</f>
        <v/>
      </c>
      <c r="K16" s="36" t="str">
        <f>IF(OR(B16="X",B16="Y"),VLOOKUP($B16,[1]Feuil1!$B:$H,6,FALSE),"")</f>
        <v/>
      </c>
      <c r="L16" s="36" t="str">
        <f>IF(OR(B16="X",B16="Y"),VLOOKUP($B16,[1]Feuil1!$B:$H,7,FALSE),"")</f>
        <v/>
      </c>
      <c r="M16" s="37"/>
      <c r="N16" s="40"/>
      <c r="O16" s="40"/>
      <c r="P16" s="35" t="str">
        <f t="shared" si="0"/>
        <v/>
      </c>
      <c r="Q16" s="38" t="str">
        <f t="shared" si="1"/>
        <v/>
      </c>
    </row>
    <row r="17" spans="2:17" ht="40" customHeight="1" x14ac:dyDescent="0.2">
      <c r="B17" s="37"/>
      <c r="C17" s="41"/>
      <c r="D17" s="57" t="str">
        <f>IFERROR(VLOOKUP(B17,[1]Feuil1!$B:$H,2,FALSE),"")</f>
        <v/>
      </c>
      <c r="E17" s="58"/>
      <c r="F17" s="58"/>
      <c r="G17" s="58"/>
      <c r="H17" s="59"/>
      <c r="I17" s="36" t="str">
        <f>IFERROR(IF(OR(B17="X",B17="Y"),VLOOKUP(B17,[1]Feuil1!$B:$F,5,FALSE),""),"")</f>
        <v/>
      </c>
      <c r="J17" s="36" t="str">
        <f>IF(OR(B17="X",B17="Y"),VLOOKUP($B17,[1]Feuil1!$B:$H,5,FALSE),"")</f>
        <v/>
      </c>
      <c r="K17" s="36" t="str">
        <f>IF(OR(B17="X",B17="Y"),VLOOKUP($B17,[1]Feuil1!$B:$H,6,FALSE),"")</f>
        <v/>
      </c>
      <c r="L17" s="36" t="str">
        <f>IF(OR(B17="X",B17="Y"),VLOOKUP($B17,[1]Feuil1!$B:$H,7,FALSE),"")</f>
        <v/>
      </c>
      <c r="M17" s="37"/>
      <c r="N17" s="40"/>
      <c r="O17" s="40"/>
      <c r="P17" s="35" t="str">
        <f t="shared" si="0"/>
        <v/>
      </c>
      <c r="Q17" s="38" t="str">
        <f t="shared" si="1"/>
        <v/>
      </c>
    </row>
    <row r="18" spans="2:17" ht="40" customHeight="1" x14ac:dyDescent="0.2">
      <c r="B18" s="37"/>
      <c r="C18" s="41"/>
      <c r="D18" s="57" t="str">
        <f>IFERROR(VLOOKUP(B18,[1]Feuil1!$B:$H,2,FALSE),"")</f>
        <v/>
      </c>
      <c r="E18" s="58"/>
      <c r="F18" s="58"/>
      <c r="G18" s="58"/>
      <c r="H18" s="59"/>
      <c r="I18" s="36" t="str">
        <f>IFERROR(IF(OR(B18="X",B18="Y"),VLOOKUP(B18,[1]Feuil1!$B:$F,5,FALSE),""),"")</f>
        <v/>
      </c>
      <c r="J18" s="36" t="str">
        <f>IF(OR(B18="X",B18="Y"),VLOOKUP($B18,[1]Feuil1!$B:$H,5,FALSE),"")</f>
        <v/>
      </c>
      <c r="K18" s="36" t="str">
        <f>IF(OR(B18="X",B18="Y"),VLOOKUP($B18,[1]Feuil1!$B:$H,6,FALSE),"")</f>
        <v/>
      </c>
      <c r="L18" s="36" t="str">
        <f>IF(OR(B18="X",B18="Y"),VLOOKUP($B18,[1]Feuil1!$B:$H,7,FALSE),"")</f>
        <v/>
      </c>
      <c r="M18" s="37"/>
      <c r="N18" s="37"/>
      <c r="O18" s="37"/>
      <c r="P18" s="35" t="str">
        <f t="shared" si="0"/>
        <v/>
      </c>
      <c r="Q18" s="38" t="str">
        <f t="shared" si="1"/>
        <v/>
      </c>
    </row>
    <row r="20" spans="2:17" ht="16" thickBot="1" x14ac:dyDescent="0.25"/>
    <row r="21" spans="2:17" ht="25" customHeight="1" thickBot="1" x14ac:dyDescent="0.25">
      <c r="B21" s="60"/>
      <c r="C21" s="61"/>
      <c r="D21" s="61"/>
      <c r="E21" s="61"/>
      <c r="F21" s="61"/>
      <c r="G21" s="62"/>
    </row>
    <row r="22" spans="2:17" ht="25" customHeight="1" thickBot="1" x14ac:dyDescent="0.25">
      <c r="B22" s="28" t="s">
        <v>17</v>
      </c>
      <c r="C22" s="47"/>
      <c r="D22" s="48"/>
      <c r="E22" s="48"/>
      <c r="F22" s="48"/>
    </row>
    <row r="23" spans="2:17" ht="25" customHeight="1" thickBot="1" x14ac:dyDescent="0.25">
      <c r="B23" s="28" t="s">
        <v>17</v>
      </c>
      <c r="C23" s="49"/>
      <c r="D23" s="50"/>
      <c r="E23" s="50"/>
      <c r="F23" s="51"/>
    </row>
    <row r="24" spans="2:17" ht="25" customHeight="1" thickBot="1" x14ac:dyDescent="0.25">
      <c r="B24" s="28" t="s">
        <v>17</v>
      </c>
      <c r="C24" s="49"/>
      <c r="D24" s="50"/>
      <c r="E24" s="50"/>
      <c r="F24" s="51"/>
    </row>
    <row r="25" spans="2:17" ht="25" customHeight="1" thickBot="1" x14ac:dyDescent="0.25">
      <c r="B25" s="28" t="s">
        <v>17</v>
      </c>
      <c r="C25" s="49"/>
      <c r="D25" s="50"/>
      <c r="E25" s="50"/>
      <c r="F25" s="51"/>
    </row>
    <row r="26" spans="2:17" ht="25" customHeight="1" thickBot="1" x14ac:dyDescent="0.25">
      <c r="B26" s="28" t="s">
        <v>17</v>
      </c>
      <c r="C26" s="49"/>
      <c r="D26" s="50"/>
      <c r="E26" s="50"/>
      <c r="F26" s="51"/>
    </row>
    <row r="27" spans="2:17" ht="25" customHeight="1" thickBot="1" x14ac:dyDescent="0.25">
      <c r="B27" s="28" t="s">
        <v>17</v>
      </c>
      <c r="C27" s="49"/>
      <c r="D27" s="50"/>
      <c r="E27" s="50"/>
      <c r="F27" s="51"/>
    </row>
    <row r="28" spans="2:17" ht="25" customHeight="1" thickBot="1" x14ac:dyDescent="0.25">
      <c r="B28" s="28" t="s">
        <v>17</v>
      </c>
      <c r="C28" s="49"/>
      <c r="D28" s="50"/>
      <c r="E28" s="50"/>
      <c r="F28" s="51"/>
    </row>
    <row r="29" spans="2:17" ht="25" customHeight="1" thickBot="1" x14ac:dyDescent="0.25">
      <c r="B29" s="28" t="s">
        <v>17</v>
      </c>
      <c r="C29" s="49"/>
      <c r="D29" s="50"/>
      <c r="E29" s="50"/>
      <c r="F29" s="51"/>
    </row>
    <row r="30" spans="2:17" ht="25" customHeight="1" thickBot="1" x14ac:dyDescent="0.25">
      <c r="F30" s="33" t="s">
        <v>4</v>
      </c>
      <c r="G30" s="34">
        <f>SUM(Q9:Q18)</f>
        <v>0</v>
      </c>
    </row>
    <row r="32" spans="2:17" ht="16" thickBot="1" x14ac:dyDescent="0.25"/>
    <row r="33" spans="4:17" x14ac:dyDescent="0.2">
      <c r="G33" s="7"/>
      <c r="H33" s="8"/>
      <c r="I33" s="8"/>
      <c r="J33" s="8"/>
      <c r="K33" s="8"/>
      <c r="L33" s="8"/>
      <c r="M33" s="8"/>
      <c r="N33" s="8"/>
      <c r="O33" s="8"/>
      <c r="P33" s="8"/>
      <c r="Q33" s="9"/>
    </row>
    <row r="34" spans="4:17" ht="36.75" customHeight="1" x14ac:dyDescent="0.2">
      <c r="E34" s="24"/>
      <c r="F34" s="24"/>
      <c r="G34" s="44"/>
      <c r="H34" s="45"/>
      <c r="I34" s="45"/>
      <c r="J34" s="45"/>
      <c r="K34" s="45"/>
      <c r="L34" s="45"/>
      <c r="M34" s="45"/>
      <c r="N34" s="45"/>
      <c r="O34" s="45"/>
      <c r="P34" s="45"/>
      <c r="Q34" s="46"/>
    </row>
    <row r="35" spans="4:17" ht="15" customHeight="1" x14ac:dyDescent="0.3">
      <c r="D35" s="4"/>
      <c r="G35" s="10"/>
      <c r="Q35" s="11"/>
    </row>
    <row r="36" spans="4:17" ht="25" customHeight="1" x14ac:dyDescent="0.25">
      <c r="E36" s="25"/>
      <c r="F36" s="25"/>
      <c r="G36" s="29"/>
      <c r="H36" s="30"/>
      <c r="I36" s="31"/>
      <c r="J36" s="31"/>
      <c r="K36" s="31"/>
      <c r="L36" s="31"/>
      <c r="M36" s="31" t="s">
        <v>6</v>
      </c>
      <c r="N36" s="31"/>
      <c r="O36" s="31"/>
      <c r="P36" s="31"/>
      <c r="Q36" s="32">
        <f ca="1">TODAY()</f>
        <v>45038</v>
      </c>
    </row>
    <row r="37" spans="4:17" ht="20" x14ac:dyDescent="0.3">
      <c r="D37" s="23"/>
      <c r="G37" s="27"/>
      <c r="Q37" s="11"/>
    </row>
    <row r="38" spans="4:17" ht="25" customHeight="1" x14ac:dyDescent="0.2">
      <c r="E38" s="26"/>
      <c r="F38" s="26"/>
      <c r="G38" s="53" t="s">
        <v>5</v>
      </c>
      <c r="H38" s="54"/>
      <c r="I38" s="54"/>
      <c r="J38" s="54"/>
      <c r="K38" s="54"/>
      <c r="L38" s="54"/>
      <c r="M38" s="54"/>
      <c r="N38" s="54"/>
      <c r="O38" s="54"/>
      <c r="P38" s="54"/>
      <c r="Q38" s="55"/>
    </row>
    <row r="39" spans="4:17" ht="15" customHeight="1" x14ac:dyDescent="0.2">
      <c r="G39" s="10"/>
      <c r="Q39" s="11"/>
    </row>
    <row r="40" spans="4:17" ht="15" customHeight="1" x14ac:dyDescent="0.2">
      <c r="G40" s="10"/>
      <c r="Q40" s="11"/>
    </row>
    <row r="41" spans="4:17" ht="15" customHeight="1" x14ac:dyDescent="0.2">
      <c r="G41" s="10"/>
      <c r="Q41" s="11"/>
    </row>
    <row r="42" spans="4:17" ht="15" customHeight="1" x14ac:dyDescent="0.2">
      <c r="G42" s="10"/>
      <c r="Q42" s="11"/>
    </row>
    <row r="43" spans="4:17" ht="15" customHeight="1" thickBot="1" x14ac:dyDescent="0.25">
      <c r="G43" s="12"/>
      <c r="H43" s="13"/>
      <c r="I43" s="13"/>
      <c r="J43" s="13"/>
      <c r="K43" s="13"/>
      <c r="L43" s="13"/>
      <c r="M43" s="13"/>
      <c r="N43" s="13"/>
      <c r="O43" s="13"/>
      <c r="P43" s="13"/>
      <c r="Q43" s="14"/>
    </row>
    <row r="49" spans="5:5" x14ac:dyDescent="0.2">
      <c r="E49" s="5"/>
    </row>
  </sheetData>
  <mergeCells count="25">
    <mergeCell ref="G38:Q38"/>
    <mergeCell ref="D8:H8"/>
    <mergeCell ref="D9:H9"/>
    <mergeCell ref="D10:H10"/>
    <mergeCell ref="D11:H11"/>
    <mergeCell ref="D12:H12"/>
    <mergeCell ref="D13:H13"/>
    <mergeCell ref="D14:H14"/>
    <mergeCell ref="D15:H15"/>
    <mergeCell ref="D16:H16"/>
    <mergeCell ref="D17:H17"/>
    <mergeCell ref="D18:H18"/>
    <mergeCell ref="B21:G21"/>
    <mergeCell ref="A2:R2"/>
    <mergeCell ref="G34:Q34"/>
    <mergeCell ref="C22:F22"/>
    <mergeCell ref="C23:F23"/>
    <mergeCell ref="C24:F24"/>
    <mergeCell ref="C25:F25"/>
    <mergeCell ref="C26:F26"/>
    <mergeCell ref="C27:F27"/>
    <mergeCell ref="C28:F28"/>
    <mergeCell ref="C29:F29"/>
    <mergeCell ref="A4:R4"/>
    <mergeCell ref="A5:R5"/>
  </mergeCells>
  <conditionalFormatting sqref="D9:H18">
    <cfRule type="notContainsBlanks" dxfId="6" priority="36" stopIfTrue="1">
      <formula>LEN(TRIM(D9))&gt;0</formula>
    </cfRule>
  </conditionalFormatting>
  <conditionalFormatting sqref="B9:C18">
    <cfRule type="notContainsBlanks" dxfId="5" priority="7" stopIfTrue="1">
      <formula>LEN(TRIM(B9))&gt;0</formula>
    </cfRule>
    <cfRule type="containsBlanks" dxfId="4" priority="8" stopIfTrue="1">
      <formula>LEN(TRIM(B9))=0</formula>
    </cfRule>
  </conditionalFormatting>
  <conditionalFormatting sqref="I9:L18 Q9:Q18">
    <cfRule type="notContainsBlanks" dxfId="3" priority="3" stopIfTrue="1">
      <formula>LEN(TRIM(I9))&gt;0</formula>
    </cfRule>
    <cfRule type="containsBlanks" dxfId="2" priority="4" stopIfTrue="1">
      <formula>LEN(TRIM(I9))=0</formula>
    </cfRule>
  </conditionalFormatting>
  <conditionalFormatting sqref="M9:P18">
    <cfRule type="notContainsBlanks" dxfId="1" priority="1" stopIfTrue="1">
      <formula>LEN(TRIM(M9))&gt;0</formula>
    </cfRule>
    <cfRule type="containsBlanks" dxfId="0" priority="2" stopIfTrue="1">
      <formula>LEN(TRIM(M9))=0</formula>
    </cfRule>
  </conditionalFormatting>
  <dataValidations count="3">
    <dataValidation type="list" allowBlank="1" showInputMessage="1" showErrorMessage="1" sqref="C22" xr:uid="{89876AEC-CD06-4A4C-8A36-D4DDE10F97D2}">
      <formula1>ORDONNATEUR</formula1>
    </dataValidation>
    <dataValidation type="list" allowBlank="1" showInputMessage="1" sqref="B9:B18" xr:uid="{EF0CDDD4-EAEE-B94D-8A83-790F65F7A48C}">
      <formula1>"X,Y"</formula1>
    </dataValidation>
    <dataValidation type="list" allowBlank="1" showInputMessage="1" sqref="C9:C18" xr:uid="{AA169F03-E12F-D548-8E48-3B2417D4BFE5}">
      <formula1>"DEM,OM,PAPIER,VERRE"</formula1>
    </dataValidation>
  </dataValidations>
  <pageMargins left="0.70866141732283472" right="0.70866141732283472" top="0.74803149606299213" bottom="0.74803149606299213" header="0.31496062992125984" footer="0.31496062992125984"/>
  <pageSetup paperSize="9" scale="41" orientation="landscape" r:id="rId1"/>
  <headerFooter>
    <oddHeader>&amp;L&amp;G&amp;CDGA proximité collecte, propreté et service à la population
Direction de la Collecte et Gestion des Déchets</oddHeader>
    <oddFooter>&amp;CMétropole Nice Côte d'Azur
Direction de la Collecte et de la Gestion des Déchets
Demande de prestations collecte-Rev.0-créée le 20/06/2016</oddFooter>
  </headerFooter>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1032" r:id="rId5" name="EDITER_TR">
              <controlPr defaultSize="0" autoFill="0" autoPict="0" macro="[0]!EDITER_TR_Cliquer">
                <anchor moveWithCells="1" sizeWithCells="1">
                  <from>
                    <xdr:col>18</xdr:col>
                    <xdr:colOff>673100</xdr:colOff>
                    <xdr:row>2</xdr:row>
                    <xdr:rowOff>127000</xdr:rowOff>
                  </from>
                  <to>
                    <xdr:col>20</xdr:col>
                    <xdr:colOff>546100</xdr:colOff>
                    <xdr:row>3</xdr:row>
                    <xdr:rowOff>495300</xdr:rowOff>
                  </to>
                </anchor>
              </controlPr>
            </control>
          </mc:Choice>
        </mc:AlternateContent>
        <mc:AlternateContent xmlns:mc="http://schemas.openxmlformats.org/markup-compatibility/2006">
          <mc:Choice Requires="x14">
            <control shapeId="1424" r:id="rId6" name="Button 400">
              <controlPr defaultSize="0" print="0" autoFill="0" autoPict="0" macro="[0]!NomPdf">
                <anchor moveWithCells="1" sizeWithCells="1">
                  <from>
                    <xdr:col>18</xdr:col>
                    <xdr:colOff>685800</xdr:colOff>
                    <xdr:row>4</xdr:row>
                    <xdr:rowOff>495300</xdr:rowOff>
                  </from>
                  <to>
                    <xdr:col>20</xdr:col>
                    <xdr:colOff>558800</xdr:colOff>
                    <xdr:row>6</xdr:row>
                    <xdr:rowOff>177800</xdr:rowOff>
                  </to>
                </anchor>
              </controlPr>
            </control>
          </mc:Choice>
        </mc:AlternateContent>
        <mc:AlternateContent xmlns:mc="http://schemas.openxmlformats.org/markup-compatibility/2006">
          <mc:Choice Requires="x14">
            <control shapeId="1436" r:id="rId7" name="Button 412">
              <controlPr defaultSize="0" print="0" autoFill="0" autoPict="0" macro="[0]!Mail.Mail">
                <anchor moveWithCells="1" sizeWithCells="1">
                  <from>
                    <xdr:col>18</xdr:col>
                    <xdr:colOff>762000</xdr:colOff>
                    <xdr:row>7</xdr:row>
                    <xdr:rowOff>292100</xdr:rowOff>
                  </from>
                  <to>
                    <xdr:col>20</xdr:col>
                    <xdr:colOff>635000</xdr:colOff>
                    <xdr:row>8</xdr:row>
                    <xdr:rowOff>355600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292975-4D36-438D-AA56-BE4235AE379C}">
  <sheetPr codeName="Feuil2"/>
  <dimension ref="A1:D467"/>
  <sheetViews>
    <sheetView workbookViewId="0">
      <selection activeCell="A2" sqref="A2:XFD3"/>
    </sheetView>
  </sheetViews>
  <sheetFormatPr baseColWidth="10" defaultRowHeight="15" x14ac:dyDescent="0.2"/>
  <cols>
    <col min="1" max="1" width="11.5" style="22"/>
    <col min="2" max="2" width="11.5" style="5"/>
    <col min="3" max="3" width="47.6640625" style="5" customWidth="1"/>
    <col min="4" max="4" width="22.83203125" style="15" customWidth="1"/>
  </cols>
  <sheetData>
    <row r="1" spans="1:4" s="16" customFormat="1" x14ac:dyDescent="0.2">
      <c r="A1" s="20" t="s">
        <v>8</v>
      </c>
      <c r="B1" s="17" t="s">
        <v>9</v>
      </c>
      <c r="C1" s="17" t="s">
        <v>10</v>
      </c>
      <c r="D1" s="18" t="s">
        <v>7</v>
      </c>
    </row>
    <row r="2" spans="1:4" x14ac:dyDescent="0.2">
      <c r="A2" s="21">
        <v>45038</v>
      </c>
      <c r="B2" s="1">
        <v>2023</v>
      </c>
      <c r="C2" s="1"/>
      <c r="D2" s="19">
        <v>0</v>
      </c>
    </row>
    <row r="3" spans="1:4" x14ac:dyDescent="0.2">
      <c r="A3" s="21">
        <v>45038</v>
      </c>
      <c r="B3" s="1">
        <v>2023</v>
      </c>
      <c r="C3" s="1"/>
      <c r="D3" s="19">
        <v>0</v>
      </c>
    </row>
    <row r="4" spans="1:4" x14ac:dyDescent="0.2">
      <c r="A4" s="21">
        <v>45038</v>
      </c>
      <c r="B4" s="1">
        <v>2023</v>
      </c>
      <c r="C4" s="1"/>
      <c r="D4" s="19">
        <v>0</v>
      </c>
    </row>
    <row r="5" spans="1:4" x14ac:dyDescent="0.2">
      <c r="A5" s="21"/>
      <c r="B5" s="1"/>
      <c r="C5" s="1"/>
      <c r="D5" s="19"/>
    </row>
    <row r="6" spans="1:4" x14ac:dyDescent="0.2">
      <c r="A6" s="21"/>
      <c r="B6" s="1"/>
      <c r="C6" s="1"/>
      <c r="D6" s="19"/>
    </row>
    <row r="7" spans="1:4" x14ac:dyDescent="0.2">
      <c r="A7" s="21"/>
      <c r="B7" s="1"/>
      <c r="C7" s="1"/>
      <c r="D7" s="19"/>
    </row>
    <row r="8" spans="1:4" x14ac:dyDescent="0.2">
      <c r="A8" s="21"/>
      <c r="B8" s="1"/>
      <c r="C8" s="1"/>
      <c r="D8" s="19"/>
    </row>
    <row r="9" spans="1:4" x14ac:dyDescent="0.2">
      <c r="A9" s="21"/>
      <c r="B9" s="1"/>
      <c r="C9" s="1"/>
      <c r="D9" s="19"/>
    </row>
    <row r="10" spans="1:4" x14ac:dyDescent="0.2">
      <c r="A10" s="21"/>
      <c r="B10" s="1"/>
      <c r="C10" s="1"/>
      <c r="D10" s="19"/>
    </row>
    <row r="11" spans="1:4" x14ac:dyDescent="0.2">
      <c r="A11" s="21"/>
      <c r="B11" s="1"/>
      <c r="C11" s="1"/>
      <c r="D11" s="19"/>
    </row>
    <row r="12" spans="1:4" x14ac:dyDescent="0.2">
      <c r="A12" s="21"/>
      <c r="B12" s="1"/>
      <c r="C12" s="1"/>
      <c r="D12" s="19"/>
    </row>
    <row r="13" spans="1:4" x14ac:dyDescent="0.2">
      <c r="A13" s="21"/>
      <c r="B13" s="1"/>
      <c r="C13" s="1"/>
      <c r="D13" s="19"/>
    </row>
    <row r="14" spans="1:4" x14ac:dyDescent="0.2">
      <c r="A14" s="21"/>
      <c r="B14" s="1"/>
      <c r="C14" s="1"/>
      <c r="D14" s="19"/>
    </row>
    <row r="15" spans="1:4" x14ac:dyDescent="0.2">
      <c r="A15" s="21"/>
      <c r="B15" s="1"/>
      <c r="C15" s="1"/>
      <c r="D15" s="19"/>
    </row>
    <row r="16" spans="1:4" x14ac:dyDescent="0.2">
      <c r="A16" s="21"/>
      <c r="B16" s="1"/>
      <c r="C16" s="1"/>
      <c r="D16" s="19"/>
    </row>
    <row r="17" spans="1:4" x14ac:dyDescent="0.2">
      <c r="A17" s="21"/>
      <c r="B17" s="1"/>
      <c r="C17" s="1"/>
      <c r="D17" s="19"/>
    </row>
    <row r="18" spans="1:4" x14ac:dyDescent="0.2">
      <c r="A18" s="21"/>
      <c r="B18" s="1"/>
      <c r="C18" s="1"/>
      <c r="D18" s="19"/>
    </row>
    <row r="19" spans="1:4" x14ac:dyDescent="0.2">
      <c r="A19" s="21"/>
      <c r="B19" s="1"/>
      <c r="C19" s="1"/>
      <c r="D19" s="19"/>
    </row>
    <row r="20" spans="1:4" x14ac:dyDescent="0.2">
      <c r="A20" s="21"/>
      <c r="B20" s="1"/>
      <c r="C20" s="1"/>
      <c r="D20" s="19"/>
    </row>
    <row r="21" spans="1:4" x14ac:dyDescent="0.2">
      <c r="A21" s="21"/>
      <c r="B21" s="1"/>
      <c r="C21" s="1"/>
      <c r="D21" s="19"/>
    </row>
    <row r="22" spans="1:4" x14ac:dyDescent="0.2">
      <c r="A22" s="21"/>
      <c r="B22" s="1"/>
      <c r="C22" s="1"/>
      <c r="D22" s="19"/>
    </row>
    <row r="23" spans="1:4" x14ac:dyDescent="0.2">
      <c r="A23" s="21"/>
      <c r="B23" s="1"/>
      <c r="C23" s="1"/>
      <c r="D23" s="19"/>
    </row>
    <row r="24" spans="1:4" x14ac:dyDescent="0.2">
      <c r="A24" s="21"/>
      <c r="B24" s="1"/>
      <c r="C24" s="1"/>
      <c r="D24" s="19"/>
    </row>
    <row r="25" spans="1:4" x14ac:dyDescent="0.2">
      <c r="A25" s="21"/>
      <c r="B25" s="1"/>
      <c r="C25" s="1"/>
      <c r="D25" s="19"/>
    </row>
    <row r="26" spans="1:4" x14ac:dyDescent="0.2">
      <c r="A26" s="21"/>
      <c r="B26" s="1"/>
      <c r="C26" s="1"/>
      <c r="D26" s="19"/>
    </row>
    <row r="27" spans="1:4" x14ac:dyDescent="0.2">
      <c r="A27" s="21"/>
      <c r="B27" s="1"/>
      <c r="C27" s="1"/>
      <c r="D27" s="19"/>
    </row>
    <row r="28" spans="1:4" x14ac:dyDescent="0.2">
      <c r="A28" s="21"/>
      <c r="B28" s="1"/>
      <c r="C28" s="1"/>
      <c r="D28" s="19"/>
    </row>
    <row r="29" spans="1:4" x14ac:dyDescent="0.2">
      <c r="A29" s="21"/>
      <c r="B29" s="1"/>
      <c r="C29" s="1"/>
      <c r="D29" s="19"/>
    </row>
    <row r="30" spans="1:4" x14ac:dyDescent="0.2">
      <c r="A30" s="21"/>
      <c r="B30" s="1"/>
      <c r="C30" s="1"/>
      <c r="D30" s="19"/>
    </row>
    <row r="31" spans="1:4" x14ac:dyDescent="0.2">
      <c r="A31" s="21"/>
      <c r="B31" s="1"/>
      <c r="C31" s="1"/>
      <c r="D31" s="19"/>
    </row>
    <row r="32" spans="1:4" x14ac:dyDescent="0.2">
      <c r="A32" s="21"/>
      <c r="B32" s="1"/>
      <c r="C32" s="1"/>
      <c r="D32" s="19"/>
    </row>
    <row r="33" spans="1:4" x14ac:dyDescent="0.2">
      <c r="A33" s="21"/>
      <c r="B33" s="1"/>
      <c r="C33" s="1"/>
      <c r="D33" s="19"/>
    </row>
    <row r="34" spans="1:4" x14ac:dyDescent="0.2">
      <c r="A34" s="21"/>
      <c r="B34" s="1"/>
      <c r="C34" s="1"/>
      <c r="D34" s="19"/>
    </row>
    <row r="35" spans="1:4" x14ac:dyDescent="0.2">
      <c r="A35" s="21"/>
      <c r="B35" s="1"/>
      <c r="C35" s="1"/>
      <c r="D35" s="19"/>
    </row>
    <row r="36" spans="1:4" x14ac:dyDescent="0.2">
      <c r="A36" s="21"/>
      <c r="B36" s="1"/>
      <c r="C36" s="1"/>
      <c r="D36" s="19"/>
    </row>
    <row r="37" spans="1:4" x14ac:dyDescent="0.2">
      <c r="A37" s="21"/>
      <c r="B37" s="1"/>
      <c r="C37" s="1"/>
      <c r="D37" s="19"/>
    </row>
    <row r="38" spans="1:4" x14ac:dyDescent="0.2">
      <c r="A38" s="21"/>
      <c r="B38" s="1"/>
      <c r="C38" s="1"/>
      <c r="D38" s="19"/>
    </row>
    <row r="39" spans="1:4" x14ac:dyDescent="0.2">
      <c r="A39" s="21"/>
      <c r="B39" s="1"/>
      <c r="C39" s="1"/>
      <c r="D39" s="19"/>
    </row>
    <row r="40" spans="1:4" x14ac:dyDescent="0.2">
      <c r="A40" s="21"/>
      <c r="B40" s="1"/>
      <c r="C40" s="1"/>
      <c r="D40" s="19"/>
    </row>
    <row r="41" spans="1:4" x14ac:dyDescent="0.2">
      <c r="A41" s="21"/>
      <c r="B41" s="1"/>
      <c r="C41" s="1"/>
      <c r="D41" s="19"/>
    </row>
    <row r="42" spans="1:4" x14ac:dyDescent="0.2">
      <c r="A42" s="21"/>
      <c r="B42" s="1"/>
      <c r="C42" s="1"/>
      <c r="D42" s="19"/>
    </row>
    <row r="43" spans="1:4" x14ac:dyDescent="0.2">
      <c r="A43" s="21"/>
      <c r="B43" s="1"/>
      <c r="C43" s="1"/>
      <c r="D43" s="19"/>
    </row>
    <row r="44" spans="1:4" x14ac:dyDescent="0.2">
      <c r="A44" s="21"/>
      <c r="B44" s="1"/>
      <c r="C44" s="1"/>
      <c r="D44" s="19"/>
    </row>
    <row r="45" spans="1:4" x14ac:dyDescent="0.2">
      <c r="A45" s="21"/>
      <c r="B45" s="1"/>
      <c r="C45" s="1"/>
      <c r="D45" s="19"/>
    </row>
    <row r="46" spans="1:4" x14ac:dyDescent="0.2">
      <c r="A46" s="21"/>
      <c r="B46" s="1"/>
      <c r="C46" s="1"/>
      <c r="D46" s="19"/>
    </row>
    <row r="47" spans="1:4" x14ac:dyDescent="0.2">
      <c r="A47" s="21"/>
      <c r="B47" s="1"/>
      <c r="C47" s="1"/>
      <c r="D47" s="19"/>
    </row>
    <row r="48" spans="1:4" x14ac:dyDescent="0.2">
      <c r="A48" s="21"/>
      <c r="B48" s="1"/>
      <c r="C48" s="1"/>
      <c r="D48" s="19"/>
    </row>
    <row r="49" spans="1:4" x14ac:dyDescent="0.2">
      <c r="A49" s="21"/>
      <c r="B49" s="1"/>
      <c r="C49" s="1"/>
      <c r="D49" s="19"/>
    </row>
    <row r="50" spans="1:4" x14ac:dyDescent="0.2">
      <c r="A50" s="21"/>
      <c r="B50" s="1"/>
      <c r="C50" s="1"/>
      <c r="D50" s="19"/>
    </row>
    <row r="51" spans="1:4" x14ac:dyDescent="0.2">
      <c r="A51" s="21"/>
      <c r="B51" s="1"/>
      <c r="C51" s="1"/>
      <c r="D51" s="19"/>
    </row>
    <row r="52" spans="1:4" x14ac:dyDescent="0.2">
      <c r="A52" s="21"/>
      <c r="B52" s="1"/>
      <c r="C52" s="1"/>
      <c r="D52" s="19"/>
    </row>
    <row r="53" spans="1:4" x14ac:dyDescent="0.2">
      <c r="A53" s="21"/>
      <c r="B53" s="1"/>
      <c r="C53" s="1"/>
      <c r="D53" s="19"/>
    </row>
    <row r="54" spans="1:4" x14ac:dyDescent="0.2">
      <c r="A54" s="21"/>
      <c r="B54" s="1"/>
      <c r="C54" s="1"/>
      <c r="D54" s="19"/>
    </row>
    <row r="55" spans="1:4" x14ac:dyDescent="0.2">
      <c r="A55" s="21"/>
      <c r="B55" s="1"/>
      <c r="C55" s="1"/>
      <c r="D55" s="19"/>
    </row>
    <row r="56" spans="1:4" x14ac:dyDescent="0.2">
      <c r="A56" s="21"/>
      <c r="B56" s="1"/>
      <c r="C56" s="1"/>
      <c r="D56" s="19"/>
    </row>
    <row r="57" spans="1:4" x14ac:dyDescent="0.2">
      <c r="A57" s="21"/>
      <c r="B57" s="1"/>
      <c r="C57" s="1"/>
      <c r="D57" s="19"/>
    </row>
    <row r="58" spans="1:4" x14ac:dyDescent="0.2">
      <c r="A58" s="21"/>
      <c r="B58" s="1"/>
      <c r="C58" s="1"/>
      <c r="D58" s="19"/>
    </row>
    <row r="59" spans="1:4" x14ac:dyDescent="0.2">
      <c r="A59" s="21"/>
      <c r="B59" s="1"/>
      <c r="C59" s="1"/>
      <c r="D59" s="19"/>
    </row>
    <row r="60" spans="1:4" x14ac:dyDescent="0.2">
      <c r="A60" s="21"/>
      <c r="B60" s="1"/>
      <c r="C60" s="1"/>
      <c r="D60" s="19"/>
    </row>
    <row r="61" spans="1:4" x14ac:dyDescent="0.2">
      <c r="A61" s="21"/>
      <c r="B61" s="1"/>
      <c r="C61" s="1"/>
      <c r="D61" s="19"/>
    </row>
    <row r="62" spans="1:4" x14ac:dyDescent="0.2">
      <c r="A62" s="21"/>
      <c r="B62" s="1"/>
      <c r="C62" s="1"/>
      <c r="D62" s="19"/>
    </row>
    <row r="63" spans="1:4" x14ac:dyDescent="0.2">
      <c r="A63" s="21"/>
      <c r="B63" s="1"/>
      <c r="C63" s="1"/>
      <c r="D63" s="19"/>
    </row>
    <row r="64" spans="1:4" x14ac:dyDescent="0.2">
      <c r="A64" s="21"/>
      <c r="B64" s="1"/>
      <c r="C64" s="1"/>
      <c r="D64" s="19"/>
    </row>
    <row r="65" spans="1:4" x14ac:dyDescent="0.2">
      <c r="A65" s="21"/>
      <c r="B65" s="1"/>
      <c r="C65" s="1"/>
      <c r="D65" s="19"/>
    </row>
    <row r="66" spans="1:4" x14ac:dyDescent="0.2">
      <c r="A66" s="21"/>
      <c r="B66" s="1"/>
      <c r="C66" s="1"/>
      <c r="D66" s="19"/>
    </row>
    <row r="67" spans="1:4" x14ac:dyDescent="0.2">
      <c r="A67" s="21"/>
      <c r="B67" s="1"/>
      <c r="C67" s="1"/>
      <c r="D67" s="19"/>
    </row>
    <row r="68" spans="1:4" x14ac:dyDescent="0.2">
      <c r="A68" s="21"/>
      <c r="B68" s="1"/>
      <c r="C68" s="1"/>
      <c r="D68" s="19"/>
    </row>
    <row r="69" spans="1:4" x14ac:dyDescent="0.2">
      <c r="A69" s="21"/>
      <c r="B69" s="1"/>
      <c r="C69" s="1"/>
      <c r="D69" s="19"/>
    </row>
    <row r="70" spans="1:4" x14ac:dyDescent="0.2">
      <c r="A70" s="21"/>
      <c r="B70" s="1"/>
      <c r="C70" s="1"/>
      <c r="D70" s="19"/>
    </row>
    <row r="71" spans="1:4" x14ac:dyDescent="0.2">
      <c r="A71" s="21"/>
      <c r="B71" s="1"/>
      <c r="C71" s="1"/>
      <c r="D71" s="19"/>
    </row>
    <row r="72" spans="1:4" x14ac:dyDescent="0.2">
      <c r="A72" s="21"/>
      <c r="B72" s="1"/>
      <c r="C72" s="1"/>
      <c r="D72" s="19"/>
    </row>
    <row r="73" spans="1:4" x14ac:dyDescent="0.2">
      <c r="A73" s="21"/>
      <c r="B73" s="1"/>
      <c r="C73" s="1"/>
      <c r="D73" s="19"/>
    </row>
    <row r="74" spans="1:4" x14ac:dyDescent="0.2">
      <c r="A74" s="21"/>
      <c r="B74" s="1"/>
      <c r="C74" s="1"/>
      <c r="D74" s="19"/>
    </row>
    <row r="75" spans="1:4" x14ac:dyDescent="0.2">
      <c r="A75" s="21"/>
      <c r="B75" s="1"/>
      <c r="C75" s="1"/>
      <c r="D75" s="19"/>
    </row>
    <row r="76" spans="1:4" x14ac:dyDescent="0.2">
      <c r="A76" s="21"/>
      <c r="B76" s="1"/>
      <c r="C76" s="1"/>
      <c r="D76" s="19"/>
    </row>
    <row r="77" spans="1:4" x14ac:dyDescent="0.2">
      <c r="A77" s="21"/>
      <c r="B77" s="1"/>
      <c r="C77" s="1"/>
      <c r="D77" s="19"/>
    </row>
    <row r="78" spans="1:4" x14ac:dyDescent="0.2">
      <c r="A78" s="21"/>
      <c r="B78" s="1"/>
      <c r="C78" s="1"/>
      <c r="D78" s="19"/>
    </row>
    <row r="79" spans="1:4" x14ac:dyDescent="0.2">
      <c r="A79" s="21"/>
      <c r="B79" s="1"/>
      <c r="C79" s="1"/>
      <c r="D79" s="19"/>
    </row>
    <row r="80" spans="1:4" x14ac:dyDescent="0.2">
      <c r="A80" s="21"/>
      <c r="B80" s="1"/>
      <c r="C80" s="1"/>
      <c r="D80" s="19"/>
    </row>
    <row r="81" spans="1:4" x14ac:dyDescent="0.2">
      <c r="A81" s="21"/>
      <c r="B81" s="1"/>
      <c r="C81" s="1"/>
      <c r="D81" s="19"/>
    </row>
    <row r="82" spans="1:4" x14ac:dyDescent="0.2">
      <c r="A82" s="21"/>
      <c r="B82" s="1"/>
      <c r="C82" s="1"/>
      <c r="D82" s="19"/>
    </row>
    <row r="83" spans="1:4" x14ac:dyDescent="0.2">
      <c r="A83" s="21"/>
      <c r="B83" s="1"/>
      <c r="C83" s="1"/>
      <c r="D83" s="19"/>
    </row>
    <row r="84" spans="1:4" x14ac:dyDescent="0.2">
      <c r="A84" s="21"/>
      <c r="B84" s="1"/>
      <c r="C84" s="1"/>
      <c r="D84" s="19"/>
    </row>
    <row r="85" spans="1:4" x14ac:dyDescent="0.2">
      <c r="A85" s="21"/>
      <c r="B85" s="1"/>
      <c r="C85" s="1"/>
      <c r="D85" s="19"/>
    </row>
    <row r="86" spans="1:4" x14ac:dyDescent="0.2">
      <c r="A86" s="21"/>
      <c r="B86" s="1"/>
      <c r="C86" s="1"/>
      <c r="D86" s="19"/>
    </row>
    <row r="87" spans="1:4" x14ac:dyDescent="0.2">
      <c r="A87" s="21"/>
      <c r="B87" s="1"/>
      <c r="C87" s="1"/>
      <c r="D87" s="19"/>
    </row>
    <row r="88" spans="1:4" x14ac:dyDescent="0.2">
      <c r="A88" s="21"/>
      <c r="B88" s="1"/>
      <c r="C88" s="1"/>
      <c r="D88" s="19"/>
    </row>
    <row r="89" spans="1:4" x14ac:dyDescent="0.2">
      <c r="A89" s="21"/>
      <c r="B89" s="1"/>
      <c r="C89" s="1"/>
      <c r="D89" s="19"/>
    </row>
    <row r="90" spans="1:4" x14ac:dyDescent="0.2">
      <c r="A90" s="21"/>
      <c r="B90" s="1"/>
      <c r="C90" s="1"/>
      <c r="D90" s="19"/>
    </row>
    <row r="91" spans="1:4" x14ac:dyDescent="0.2">
      <c r="A91" s="21"/>
      <c r="B91" s="1"/>
      <c r="C91" s="1"/>
      <c r="D91" s="19"/>
    </row>
    <row r="92" spans="1:4" x14ac:dyDescent="0.2">
      <c r="A92" s="21"/>
      <c r="B92" s="1"/>
      <c r="C92" s="1"/>
      <c r="D92" s="19"/>
    </row>
    <row r="93" spans="1:4" x14ac:dyDescent="0.2">
      <c r="A93" s="21"/>
      <c r="B93" s="1"/>
      <c r="C93" s="1"/>
      <c r="D93" s="19"/>
    </row>
    <row r="94" spans="1:4" x14ac:dyDescent="0.2">
      <c r="A94" s="21"/>
      <c r="B94" s="1"/>
      <c r="C94" s="1"/>
      <c r="D94" s="19"/>
    </row>
    <row r="95" spans="1:4" x14ac:dyDescent="0.2">
      <c r="A95" s="21"/>
      <c r="B95" s="1"/>
      <c r="C95" s="1"/>
      <c r="D95" s="19"/>
    </row>
    <row r="96" spans="1:4" x14ac:dyDescent="0.2">
      <c r="A96" s="21"/>
      <c r="B96" s="1"/>
      <c r="C96" s="1"/>
      <c r="D96" s="19"/>
    </row>
    <row r="97" spans="1:4" x14ac:dyDescent="0.2">
      <c r="A97" s="21"/>
      <c r="B97" s="1"/>
      <c r="C97" s="1"/>
      <c r="D97" s="19"/>
    </row>
    <row r="98" spans="1:4" x14ac:dyDescent="0.2">
      <c r="A98" s="21"/>
      <c r="B98" s="1"/>
      <c r="C98" s="1"/>
      <c r="D98" s="19"/>
    </row>
    <row r="99" spans="1:4" x14ac:dyDescent="0.2">
      <c r="A99" s="21"/>
      <c r="B99" s="1"/>
      <c r="C99" s="1"/>
      <c r="D99" s="19"/>
    </row>
    <row r="100" spans="1:4" x14ac:dyDescent="0.2">
      <c r="A100" s="21"/>
      <c r="B100" s="1"/>
      <c r="C100" s="1"/>
      <c r="D100" s="19"/>
    </row>
    <row r="101" spans="1:4" x14ac:dyDescent="0.2">
      <c r="A101" s="21"/>
      <c r="B101" s="1"/>
      <c r="C101" s="1"/>
      <c r="D101" s="19"/>
    </row>
    <row r="102" spans="1:4" x14ac:dyDescent="0.2">
      <c r="A102" s="21"/>
      <c r="B102" s="1"/>
      <c r="C102" s="1"/>
      <c r="D102" s="19"/>
    </row>
    <row r="103" spans="1:4" x14ac:dyDescent="0.2">
      <c r="A103" s="21"/>
      <c r="B103" s="1"/>
      <c r="C103" s="1"/>
      <c r="D103" s="19"/>
    </row>
    <row r="104" spans="1:4" x14ac:dyDescent="0.2">
      <c r="A104" s="21"/>
      <c r="B104" s="1"/>
      <c r="C104" s="1"/>
      <c r="D104" s="19"/>
    </row>
    <row r="105" spans="1:4" x14ac:dyDescent="0.2">
      <c r="A105" s="21"/>
      <c r="B105" s="1"/>
      <c r="C105" s="1"/>
      <c r="D105" s="19"/>
    </row>
    <row r="106" spans="1:4" x14ac:dyDescent="0.2">
      <c r="A106" s="21"/>
      <c r="B106" s="1"/>
      <c r="C106" s="1"/>
      <c r="D106" s="19"/>
    </row>
    <row r="107" spans="1:4" x14ac:dyDescent="0.2">
      <c r="A107" s="21"/>
      <c r="B107" s="1"/>
      <c r="C107" s="1"/>
      <c r="D107" s="19"/>
    </row>
    <row r="108" spans="1:4" x14ac:dyDescent="0.2">
      <c r="A108" s="21"/>
      <c r="B108" s="1"/>
      <c r="C108" s="1"/>
      <c r="D108" s="19"/>
    </row>
    <row r="109" spans="1:4" x14ac:dyDescent="0.2">
      <c r="A109" s="21"/>
      <c r="B109" s="1"/>
      <c r="C109" s="1"/>
      <c r="D109" s="19"/>
    </row>
    <row r="110" spans="1:4" x14ac:dyDescent="0.2">
      <c r="A110" s="21"/>
      <c r="B110" s="1"/>
      <c r="C110" s="1"/>
      <c r="D110" s="19"/>
    </row>
    <row r="111" spans="1:4" x14ac:dyDescent="0.2">
      <c r="A111" s="21"/>
      <c r="B111" s="1"/>
      <c r="C111" s="1"/>
      <c r="D111" s="19"/>
    </row>
    <row r="112" spans="1:4" x14ac:dyDescent="0.2">
      <c r="A112" s="21"/>
      <c r="B112" s="1"/>
      <c r="C112" s="1"/>
      <c r="D112" s="19"/>
    </row>
    <row r="113" spans="1:4" x14ac:dyDescent="0.2">
      <c r="A113" s="21"/>
      <c r="B113" s="1"/>
      <c r="C113" s="1"/>
      <c r="D113" s="19"/>
    </row>
    <row r="114" spans="1:4" x14ac:dyDescent="0.2">
      <c r="A114" s="21"/>
      <c r="B114" s="1"/>
      <c r="C114" s="1"/>
      <c r="D114" s="19"/>
    </row>
    <row r="115" spans="1:4" x14ac:dyDescent="0.2">
      <c r="A115" s="21"/>
      <c r="B115" s="1"/>
      <c r="C115" s="1"/>
      <c r="D115" s="19"/>
    </row>
    <row r="116" spans="1:4" x14ac:dyDescent="0.2">
      <c r="A116" s="21"/>
      <c r="B116" s="1"/>
      <c r="C116" s="1"/>
      <c r="D116" s="19"/>
    </row>
    <row r="117" spans="1:4" x14ac:dyDescent="0.2">
      <c r="A117" s="21"/>
      <c r="B117" s="1"/>
      <c r="C117" s="1"/>
      <c r="D117" s="19"/>
    </row>
    <row r="118" spans="1:4" x14ac:dyDescent="0.2">
      <c r="A118" s="21"/>
      <c r="B118" s="1"/>
      <c r="C118" s="1"/>
      <c r="D118" s="19"/>
    </row>
    <row r="119" spans="1:4" x14ac:dyDescent="0.2">
      <c r="A119" s="21"/>
      <c r="B119" s="1"/>
      <c r="C119" s="1"/>
      <c r="D119" s="19"/>
    </row>
    <row r="120" spans="1:4" x14ac:dyDescent="0.2">
      <c r="A120" s="21"/>
      <c r="B120" s="1"/>
      <c r="C120" s="1"/>
      <c r="D120" s="19"/>
    </row>
    <row r="121" spans="1:4" x14ac:dyDescent="0.2">
      <c r="A121" s="21"/>
      <c r="B121" s="1"/>
      <c r="C121" s="1"/>
      <c r="D121" s="19"/>
    </row>
    <row r="122" spans="1:4" x14ac:dyDescent="0.2">
      <c r="A122" s="21"/>
      <c r="B122" s="1"/>
      <c r="C122" s="1"/>
      <c r="D122" s="19"/>
    </row>
    <row r="123" spans="1:4" x14ac:dyDescent="0.2">
      <c r="A123" s="21"/>
      <c r="B123" s="1"/>
      <c r="C123" s="1"/>
      <c r="D123" s="19"/>
    </row>
    <row r="124" spans="1:4" x14ac:dyDescent="0.2">
      <c r="A124" s="21"/>
      <c r="B124" s="1"/>
      <c r="C124" s="1"/>
      <c r="D124" s="19"/>
    </row>
    <row r="125" spans="1:4" x14ac:dyDescent="0.2">
      <c r="A125" s="21"/>
      <c r="B125" s="1"/>
      <c r="C125" s="1"/>
      <c r="D125" s="19"/>
    </row>
    <row r="126" spans="1:4" x14ac:dyDescent="0.2">
      <c r="A126" s="21"/>
      <c r="B126" s="1"/>
      <c r="C126" s="1"/>
      <c r="D126" s="19"/>
    </row>
    <row r="127" spans="1:4" x14ac:dyDescent="0.2">
      <c r="A127" s="21"/>
      <c r="B127" s="1"/>
      <c r="C127" s="1"/>
      <c r="D127" s="19"/>
    </row>
    <row r="128" spans="1:4" x14ac:dyDescent="0.2">
      <c r="A128" s="21"/>
      <c r="B128" s="1"/>
      <c r="C128" s="1"/>
      <c r="D128" s="19"/>
    </row>
    <row r="129" spans="1:4" x14ac:dyDescent="0.2">
      <c r="A129" s="21"/>
      <c r="B129" s="1"/>
      <c r="C129" s="1"/>
      <c r="D129" s="19"/>
    </row>
    <row r="130" spans="1:4" x14ac:dyDescent="0.2">
      <c r="A130" s="21"/>
      <c r="B130" s="1"/>
      <c r="C130" s="1"/>
      <c r="D130" s="19"/>
    </row>
    <row r="131" spans="1:4" x14ac:dyDescent="0.2">
      <c r="A131" s="21"/>
      <c r="B131" s="1"/>
      <c r="C131" s="1"/>
      <c r="D131" s="19"/>
    </row>
    <row r="132" spans="1:4" x14ac:dyDescent="0.2">
      <c r="A132" s="21"/>
      <c r="B132" s="1"/>
      <c r="C132" s="1"/>
      <c r="D132" s="19"/>
    </row>
    <row r="133" spans="1:4" x14ac:dyDescent="0.2">
      <c r="A133" s="21"/>
      <c r="B133" s="1"/>
      <c r="C133" s="1"/>
      <c r="D133" s="19"/>
    </row>
    <row r="134" spans="1:4" x14ac:dyDescent="0.2">
      <c r="A134" s="21"/>
      <c r="B134" s="1"/>
      <c r="C134" s="1"/>
      <c r="D134" s="19"/>
    </row>
    <row r="135" spans="1:4" x14ac:dyDescent="0.2">
      <c r="A135" s="21"/>
      <c r="B135" s="1"/>
      <c r="C135" s="1"/>
      <c r="D135" s="19"/>
    </row>
    <row r="136" spans="1:4" x14ac:dyDescent="0.2">
      <c r="A136" s="21"/>
      <c r="B136" s="1"/>
      <c r="C136" s="1"/>
      <c r="D136" s="19"/>
    </row>
    <row r="137" spans="1:4" x14ac:dyDescent="0.2">
      <c r="A137" s="21"/>
      <c r="B137" s="1"/>
      <c r="C137" s="1"/>
      <c r="D137" s="19"/>
    </row>
    <row r="138" spans="1:4" x14ac:dyDescent="0.2">
      <c r="A138" s="21"/>
      <c r="B138" s="1"/>
      <c r="C138" s="1"/>
      <c r="D138" s="19"/>
    </row>
    <row r="139" spans="1:4" x14ac:dyDescent="0.2">
      <c r="A139" s="21"/>
      <c r="B139" s="1"/>
      <c r="C139" s="1"/>
      <c r="D139" s="19"/>
    </row>
    <row r="140" spans="1:4" x14ac:dyDescent="0.2">
      <c r="A140" s="21"/>
      <c r="B140" s="1"/>
      <c r="C140" s="1"/>
      <c r="D140" s="19"/>
    </row>
    <row r="141" spans="1:4" x14ac:dyDescent="0.2">
      <c r="A141" s="21"/>
      <c r="B141" s="1"/>
      <c r="C141" s="1"/>
      <c r="D141" s="19"/>
    </row>
    <row r="142" spans="1:4" x14ac:dyDescent="0.2">
      <c r="A142" s="21"/>
      <c r="B142" s="1"/>
      <c r="C142" s="1"/>
      <c r="D142" s="19"/>
    </row>
    <row r="143" spans="1:4" x14ac:dyDescent="0.2">
      <c r="A143" s="21"/>
      <c r="B143" s="1"/>
      <c r="C143" s="1"/>
      <c r="D143" s="19"/>
    </row>
    <row r="144" spans="1:4" x14ac:dyDescent="0.2">
      <c r="A144" s="21"/>
      <c r="B144" s="1"/>
      <c r="C144" s="1"/>
      <c r="D144" s="19"/>
    </row>
    <row r="145" spans="1:4" x14ac:dyDescent="0.2">
      <c r="A145" s="21"/>
      <c r="B145" s="1"/>
      <c r="C145" s="1"/>
      <c r="D145" s="19"/>
    </row>
    <row r="146" spans="1:4" x14ac:dyDescent="0.2">
      <c r="A146" s="21"/>
      <c r="B146" s="1"/>
      <c r="C146" s="1"/>
      <c r="D146" s="19"/>
    </row>
    <row r="147" spans="1:4" x14ac:dyDescent="0.2">
      <c r="A147" s="21"/>
      <c r="B147" s="1"/>
      <c r="C147" s="1"/>
      <c r="D147" s="19"/>
    </row>
    <row r="148" spans="1:4" x14ac:dyDescent="0.2">
      <c r="A148" s="21"/>
      <c r="B148" s="1"/>
      <c r="C148" s="1"/>
      <c r="D148" s="19"/>
    </row>
    <row r="149" spans="1:4" x14ac:dyDescent="0.2">
      <c r="A149" s="21"/>
      <c r="B149" s="1"/>
      <c r="C149" s="1"/>
      <c r="D149" s="19"/>
    </row>
    <row r="150" spans="1:4" x14ac:dyDescent="0.2">
      <c r="A150" s="21"/>
      <c r="B150" s="1"/>
      <c r="C150" s="1"/>
      <c r="D150" s="19"/>
    </row>
    <row r="151" spans="1:4" x14ac:dyDescent="0.2">
      <c r="A151" s="21"/>
      <c r="B151" s="1"/>
      <c r="C151" s="1"/>
      <c r="D151" s="19"/>
    </row>
    <row r="152" spans="1:4" x14ac:dyDescent="0.2">
      <c r="A152" s="21"/>
      <c r="B152" s="1"/>
      <c r="C152" s="1"/>
      <c r="D152" s="19"/>
    </row>
    <row r="153" spans="1:4" x14ac:dyDescent="0.2">
      <c r="A153" s="21"/>
      <c r="B153" s="1"/>
      <c r="C153" s="1"/>
      <c r="D153" s="19"/>
    </row>
    <row r="154" spans="1:4" x14ac:dyDescent="0.2">
      <c r="A154" s="21"/>
      <c r="B154" s="1"/>
      <c r="C154" s="1"/>
      <c r="D154" s="19"/>
    </row>
    <row r="155" spans="1:4" x14ac:dyDescent="0.2">
      <c r="A155" s="21"/>
      <c r="B155" s="1"/>
      <c r="C155" s="1"/>
      <c r="D155" s="19"/>
    </row>
    <row r="156" spans="1:4" x14ac:dyDescent="0.2">
      <c r="A156" s="21"/>
      <c r="B156" s="1"/>
      <c r="C156" s="1"/>
      <c r="D156" s="19"/>
    </row>
    <row r="157" spans="1:4" x14ac:dyDescent="0.2">
      <c r="A157" s="21"/>
      <c r="B157" s="1"/>
      <c r="C157" s="1"/>
      <c r="D157" s="19"/>
    </row>
    <row r="158" spans="1:4" x14ac:dyDescent="0.2">
      <c r="A158" s="21"/>
      <c r="B158" s="1"/>
      <c r="C158" s="1"/>
      <c r="D158" s="19"/>
    </row>
    <row r="159" spans="1:4" x14ac:dyDescent="0.2">
      <c r="A159" s="21"/>
      <c r="B159" s="1"/>
      <c r="C159" s="1"/>
      <c r="D159" s="19"/>
    </row>
    <row r="160" spans="1:4" x14ac:dyDescent="0.2">
      <c r="A160" s="21"/>
      <c r="B160" s="1"/>
      <c r="C160" s="1"/>
      <c r="D160" s="19"/>
    </row>
    <row r="161" spans="1:4" x14ac:dyDescent="0.2">
      <c r="A161" s="21"/>
      <c r="B161" s="1"/>
      <c r="C161" s="1"/>
      <c r="D161" s="19"/>
    </row>
    <row r="162" spans="1:4" x14ac:dyDescent="0.2">
      <c r="A162" s="21"/>
      <c r="B162" s="1"/>
      <c r="C162" s="1"/>
      <c r="D162" s="19"/>
    </row>
    <row r="163" spans="1:4" x14ac:dyDescent="0.2">
      <c r="A163" s="21"/>
      <c r="B163" s="1"/>
      <c r="C163" s="1"/>
      <c r="D163" s="19"/>
    </row>
    <row r="164" spans="1:4" x14ac:dyDescent="0.2">
      <c r="A164" s="21"/>
      <c r="B164" s="1"/>
      <c r="C164" s="1"/>
      <c r="D164" s="19"/>
    </row>
    <row r="165" spans="1:4" x14ac:dyDescent="0.2">
      <c r="A165" s="21"/>
      <c r="B165" s="1"/>
      <c r="C165" s="1"/>
      <c r="D165" s="19"/>
    </row>
    <row r="166" spans="1:4" x14ac:dyDescent="0.2">
      <c r="A166" s="21"/>
      <c r="B166" s="1"/>
      <c r="C166" s="1"/>
      <c r="D166" s="19"/>
    </row>
    <row r="167" spans="1:4" x14ac:dyDescent="0.2">
      <c r="A167" s="21"/>
      <c r="B167" s="1"/>
      <c r="C167" s="1"/>
      <c r="D167" s="19"/>
    </row>
    <row r="168" spans="1:4" x14ac:dyDescent="0.2">
      <c r="A168" s="21"/>
      <c r="B168" s="1"/>
      <c r="C168" s="1"/>
      <c r="D168" s="19"/>
    </row>
    <row r="169" spans="1:4" x14ac:dyDescent="0.2">
      <c r="A169" s="21"/>
      <c r="B169" s="1"/>
      <c r="C169" s="1"/>
      <c r="D169" s="19"/>
    </row>
    <row r="170" spans="1:4" x14ac:dyDescent="0.2">
      <c r="A170" s="21"/>
      <c r="B170" s="1"/>
      <c r="C170" s="1"/>
      <c r="D170" s="19"/>
    </row>
    <row r="171" spans="1:4" x14ac:dyDescent="0.2">
      <c r="A171" s="21"/>
      <c r="B171" s="1"/>
      <c r="C171" s="1"/>
      <c r="D171" s="19"/>
    </row>
    <row r="172" spans="1:4" x14ac:dyDescent="0.2">
      <c r="A172" s="21"/>
      <c r="B172" s="1"/>
      <c r="C172" s="1"/>
      <c r="D172" s="19"/>
    </row>
    <row r="173" spans="1:4" x14ac:dyDescent="0.2">
      <c r="A173" s="21"/>
      <c r="B173" s="1"/>
      <c r="C173" s="1"/>
      <c r="D173" s="19"/>
    </row>
    <row r="174" spans="1:4" x14ac:dyDescent="0.2">
      <c r="A174" s="21"/>
      <c r="B174" s="1"/>
      <c r="C174" s="1"/>
      <c r="D174" s="19"/>
    </row>
    <row r="175" spans="1:4" x14ac:dyDescent="0.2">
      <c r="A175" s="21"/>
      <c r="B175" s="1"/>
      <c r="C175" s="1"/>
      <c r="D175" s="19"/>
    </row>
    <row r="176" spans="1:4" x14ac:dyDescent="0.2">
      <c r="A176" s="21"/>
      <c r="B176" s="1"/>
      <c r="C176" s="1"/>
      <c r="D176" s="19"/>
    </row>
    <row r="177" spans="1:4" x14ac:dyDescent="0.2">
      <c r="A177" s="21"/>
      <c r="B177" s="1"/>
      <c r="C177" s="1"/>
      <c r="D177" s="19"/>
    </row>
    <row r="178" spans="1:4" x14ac:dyDescent="0.2">
      <c r="A178" s="21"/>
      <c r="B178" s="1"/>
      <c r="C178" s="1"/>
      <c r="D178" s="19"/>
    </row>
    <row r="179" spans="1:4" x14ac:dyDescent="0.2">
      <c r="A179" s="21"/>
      <c r="B179" s="1"/>
      <c r="C179" s="1"/>
      <c r="D179" s="19"/>
    </row>
    <row r="180" spans="1:4" x14ac:dyDescent="0.2">
      <c r="A180" s="21"/>
      <c r="B180" s="1"/>
      <c r="C180" s="1"/>
      <c r="D180" s="19"/>
    </row>
    <row r="181" spans="1:4" x14ac:dyDescent="0.2">
      <c r="A181" s="21"/>
      <c r="B181" s="1"/>
      <c r="C181" s="1"/>
      <c r="D181" s="19"/>
    </row>
    <row r="182" spans="1:4" x14ac:dyDescent="0.2">
      <c r="A182" s="21"/>
      <c r="B182" s="1"/>
      <c r="C182" s="1"/>
      <c r="D182" s="19"/>
    </row>
    <row r="183" spans="1:4" x14ac:dyDescent="0.2">
      <c r="A183" s="21"/>
      <c r="B183" s="1"/>
      <c r="C183" s="1"/>
      <c r="D183" s="19"/>
    </row>
    <row r="184" spans="1:4" x14ac:dyDescent="0.2">
      <c r="A184" s="21"/>
      <c r="B184" s="1"/>
      <c r="C184" s="1"/>
      <c r="D184" s="19"/>
    </row>
    <row r="185" spans="1:4" x14ac:dyDescent="0.2">
      <c r="A185" s="21"/>
      <c r="B185" s="1"/>
      <c r="C185" s="1"/>
      <c r="D185" s="19"/>
    </row>
    <row r="186" spans="1:4" x14ac:dyDescent="0.2">
      <c r="A186" s="21"/>
      <c r="B186" s="1"/>
      <c r="C186" s="1"/>
      <c r="D186" s="19"/>
    </row>
    <row r="187" spans="1:4" x14ac:dyDescent="0.2">
      <c r="A187" s="21"/>
      <c r="B187" s="1"/>
      <c r="C187" s="1"/>
      <c r="D187" s="19"/>
    </row>
    <row r="188" spans="1:4" x14ac:dyDescent="0.2">
      <c r="A188" s="21"/>
      <c r="B188" s="1"/>
      <c r="C188" s="1"/>
      <c r="D188" s="19"/>
    </row>
    <row r="189" spans="1:4" x14ac:dyDescent="0.2">
      <c r="A189" s="21"/>
      <c r="B189" s="1"/>
      <c r="C189" s="1"/>
      <c r="D189" s="19"/>
    </row>
    <row r="190" spans="1:4" x14ac:dyDescent="0.2">
      <c r="A190" s="21"/>
      <c r="B190" s="1"/>
      <c r="C190" s="1"/>
      <c r="D190" s="19"/>
    </row>
    <row r="191" spans="1:4" x14ac:dyDescent="0.2">
      <c r="A191" s="21"/>
      <c r="B191" s="1"/>
      <c r="C191" s="1"/>
      <c r="D191" s="19"/>
    </row>
    <row r="192" spans="1:4" x14ac:dyDescent="0.2">
      <c r="A192" s="21"/>
      <c r="B192" s="1"/>
      <c r="C192" s="1"/>
      <c r="D192" s="19"/>
    </row>
    <row r="193" spans="1:4" x14ac:dyDescent="0.2">
      <c r="A193" s="21"/>
      <c r="B193" s="1"/>
      <c r="C193" s="1"/>
      <c r="D193" s="19"/>
    </row>
    <row r="194" spans="1:4" x14ac:dyDescent="0.2">
      <c r="A194" s="21"/>
      <c r="B194" s="1"/>
      <c r="C194" s="1"/>
      <c r="D194" s="19"/>
    </row>
    <row r="195" spans="1:4" x14ac:dyDescent="0.2">
      <c r="A195" s="21"/>
      <c r="B195" s="1"/>
      <c r="C195" s="1"/>
      <c r="D195" s="19"/>
    </row>
    <row r="196" spans="1:4" x14ac:dyDescent="0.2">
      <c r="A196" s="21"/>
      <c r="B196" s="1"/>
      <c r="C196" s="1"/>
      <c r="D196" s="19"/>
    </row>
    <row r="197" spans="1:4" x14ac:dyDescent="0.2">
      <c r="A197" s="21"/>
      <c r="B197" s="1"/>
      <c r="C197" s="1"/>
      <c r="D197" s="19"/>
    </row>
    <row r="198" spans="1:4" x14ac:dyDescent="0.2">
      <c r="A198" s="21"/>
      <c r="B198" s="1"/>
      <c r="C198" s="1"/>
      <c r="D198" s="19"/>
    </row>
    <row r="199" spans="1:4" x14ac:dyDescent="0.2">
      <c r="A199" s="21"/>
      <c r="B199" s="1"/>
      <c r="C199" s="1"/>
      <c r="D199" s="19"/>
    </row>
    <row r="200" spans="1:4" x14ac:dyDescent="0.2">
      <c r="A200" s="21"/>
      <c r="B200" s="1"/>
      <c r="C200" s="1"/>
      <c r="D200" s="19"/>
    </row>
    <row r="201" spans="1:4" x14ac:dyDescent="0.2">
      <c r="A201" s="21"/>
      <c r="B201" s="1"/>
      <c r="C201" s="1"/>
      <c r="D201" s="19"/>
    </row>
    <row r="202" spans="1:4" x14ac:dyDescent="0.2">
      <c r="A202" s="21"/>
      <c r="B202" s="1"/>
      <c r="C202" s="1"/>
      <c r="D202" s="19"/>
    </row>
    <row r="203" spans="1:4" x14ac:dyDescent="0.2">
      <c r="A203" s="21"/>
      <c r="B203" s="1"/>
      <c r="C203" s="1"/>
      <c r="D203" s="19"/>
    </row>
    <row r="204" spans="1:4" x14ac:dyDescent="0.2">
      <c r="A204" s="21"/>
      <c r="B204" s="1"/>
      <c r="C204" s="1"/>
      <c r="D204" s="19"/>
    </row>
    <row r="205" spans="1:4" x14ac:dyDescent="0.2">
      <c r="A205" s="21"/>
      <c r="B205" s="1"/>
      <c r="C205" s="1"/>
      <c r="D205" s="19"/>
    </row>
    <row r="206" spans="1:4" x14ac:dyDescent="0.2">
      <c r="A206" s="21"/>
      <c r="B206" s="1"/>
      <c r="C206" s="1"/>
      <c r="D206" s="19"/>
    </row>
    <row r="207" spans="1:4" x14ac:dyDescent="0.2">
      <c r="A207" s="21"/>
      <c r="B207" s="1"/>
      <c r="C207" s="1"/>
      <c r="D207" s="19"/>
    </row>
    <row r="208" spans="1:4" x14ac:dyDescent="0.2">
      <c r="A208" s="21"/>
      <c r="B208" s="1"/>
      <c r="C208" s="1"/>
      <c r="D208" s="19"/>
    </row>
    <row r="209" spans="1:4" x14ac:dyDescent="0.2">
      <c r="A209" s="21"/>
      <c r="B209" s="1"/>
      <c r="C209" s="1"/>
      <c r="D209" s="19"/>
    </row>
    <row r="210" spans="1:4" x14ac:dyDescent="0.2">
      <c r="A210" s="21"/>
      <c r="B210" s="1"/>
      <c r="C210" s="1"/>
      <c r="D210" s="19"/>
    </row>
    <row r="211" spans="1:4" x14ac:dyDescent="0.2">
      <c r="A211" s="21"/>
      <c r="B211" s="1"/>
      <c r="C211" s="1"/>
      <c r="D211" s="19"/>
    </row>
    <row r="212" spans="1:4" x14ac:dyDescent="0.2">
      <c r="A212" s="21"/>
      <c r="B212" s="1"/>
      <c r="C212" s="1"/>
      <c r="D212" s="19"/>
    </row>
    <row r="213" spans="1:4" x14ac:dyDescent="0.2">
      <c r="A213" s="21"/>
      <c r="B213" s="1"/>
      <c r="C213" s="1"/>
      <c r="D213" s="19"/>
    </row>
    <row r="214" spans="1:4" x14ac:dyDescent="0.2">
      <c r="A214" s="21"/>
      <c r="B214" s="1"/>
      <c r="C214" s="1"/>
      <c r="D214" s="19"/>
    </row>
    <row r="215" spans="1:4" x14ac:dyDescent="0.2">
      <c r="A215" s="21"/>
      <c r="B215" s="1"/>
      <c r="C215" s="1"/>
      <c r="D215" s="19"/>
    </row>
    <row r="216" spans="1:4" x14ac:dyDescent="0.2">
      <c r="A216" s="21"/>
      <c r="B216" s="1"/>
      <c r="C216" s="1"/>
      <c r="D216" s="19"/>
    </row>
    <row r="217" spans="1:4" x14ac:dyDescent="0.2">
      <c r="A217" s="21"/>
      <c r="B217" s="1"/>
      <c r="C217" s="1"/>
      <c r="D217" s="19"/>
    </row>
    <row r="218" spans="1:4" x14ac:dyDescent="0.2">
      <c r="A218" s="21"/>
      <c r="B218" s="1"/>
      <c r="C218" s="1"/>
      <c r="D218" s="19"/>
    </row>
    <row r="219" spans="1:4" x14ac:dyDescent="0.2">
      <c r="A219" s="21"/>
      <c r="B219" s="1"/>
      <c r="C219" s="1"/>
      <c r="D219" s="19"/>
    </row>
    <row r="220" spans="1:4" x14ac:dyDescent="0.2">
      <c r="A220" s="21"/>
      <c r="B220" s="1"/>
      <c r="C220" s="1"/>
      <c r="D220" s="19"/>
    </row>
    <row r="221" spans="1:4" x14ac:dyDescent="0.2">
      <c r="A221" s="21"/>
      <c r="B221" s="1"/>
      <c r="C221" s="1"/>
      <c r="D221" s="19"/>
    </row>
    <row r="222" spans="1:4" x14ac:dyDescent="0.2">
      <c r="A222" s="21"/>
      <c r="B222" s="1"/>
      <c r="C222" s="1"/>
      <c r="D222" s="19"/>
    </row>
    <row r="223" spans="1:4" x14ac:dyDescent="0.2">
      <c r="A223" s="21"/>
      <c r="B223" s="1"/>
      <c r="C223" s="1"/>
      <c r="D223" s="19"/>
    </row>
    <row r="224" spans="1:4" x14ac:dyDescent="0.2">
      <c r="A224" s="21"/>
      <c r="B224" s="1"/>
      <c r="C224" s="1"/>
      <c r="D224" s="19"/>
    </row>
    <row r="225" spans="1:4" x14ac:dyDescent="0.2">
      <c r="A225" s="21"/>
      <c r="B225" s="1"/>
      <c r="C225" s="1"/>
      <c r="D225" s="19"/>
    </row>
    <row r="226" spans="1:4" x14ac:dyDescent="0.2">
      <c r="A226" s="21"/>
      <c r="B226" s="1"/>
      <c r="C226" s="1"/>
      <c r="D226" s="19"/>
    </row>
    <row r="227" spans="1:4" x14ac:dyDescent="0.2">
      <c r="A227" s="21"/>
      <c r="B227" s="1"/>
      <c r="C227" s="1"/>
      <c r="D227" s="19"/>
    </row>
    <row r="228" spans="1:4" x14ac:dyDescent="0.2">
      <c r="A228" s="21"/>
      <c r="B228" s="1"/>
      <c r="C228" s="1"/>
      <c r="D228" s="19"/>
    </row>
    <row r="229" spans="1:4" x14ac:dyDescent="0.2">
      <c r="A229" s="21"/>
      <c r="B229" s="1"/>
      <c r="C229" s="1"/>
      <c r="D229" s="19"/>
    </row>
    <row r="230" spans="1:4" x14ac:dyDescent="0.2">
      <c r="A230" s="21"/>
      <c r="B230" s="1"/>
      <c r="C230" s="1"/>
      <c r="D230" s="19"/>
    </row>
    <row r="231" spans="1:4" x14ac:dyDescent="0.2">
      <c r="A231" s="21"/>
      <c r="B231" s="1"/>
      <c r="C231" s="1"/>
      <c r="D231" s="19"/>
    </row>
    <row r="232" spans="1:4" x14ac:dyDescent="0.2">
      <c r="A232" s="21"/>
      <c r="B232" s="1"/>
      <c r="C232" s="1"/>
      <c r="D232" s="19"/>
    </row>
    <row r="233" spans="1:4" x14ac:dyDescent="0.2">
      <c r="A233" s="21"/>
      <c r="B233" s="1"/>
      <c r="C233" s="1"/>
      <c r="D233" s="19"/>
    </row>
    <row r="234" spans="1:4" x14ac:dyDescent="0.2">
      <c r="A234" s="21"/>
      <c r="B234" s="1"/>
      <c r="C234" s="1"/>
      <c r="D234" s="19"/>
    </row>
    <row r="235" spans="1:4" x14ac:dyDescent="0.2">
      <c r="A235" s="21"/>
      <c r="B235" s="1"/>
      <c r="C235" s="1"/>
      <c r="D235" s="19"/>
    </row>
    <row r="236" spans="1:4" x14ac:dyDescent="0.2">
      <c r="A236" s="21"/>
      <c r="B236" s="1"/>
      <c r="C236" s="1"/>
      <c r="D236" s="19"/>
    </row>
    <row r="237" spans="1:4" x14ac:dyDescent="0.2">
      <c r="A237" s="21"/>
      <c r="B237" s="1"/>
      <c r="C237" s="1"/>
      <c r="D237" s="19"/>
    </row>
    <row r="238" spans="1:4" x14ac:dyDescent="0.2">
      <c r="A238" s="21"/>
      <c r="B238" s="1"/>
      <c r="C238" s="1"/>
      <c r="D238" s="19"/>
    </row>
    <row r="239" spans="1:4" x14ac:dyDescent="0.2">
      <c r="A239" s="21"/>
      <c r="B239" s="1"/>
      <c r="C239" s="1"/>
      <c r="D239" s="19"/>
    </row>
    <row r="240" spans="1:4" x14ac:dyDescent="0.2">
      <c r="A240" s="21"/>
      <c r="B240" s="1"/>
      <c r="C240" s="1"/>
      <c r="D240" s="19"/>
    </row>
    <row r="241" spans="1:4" x14ac:dyDescent="0.2">
      <c r="A241" s="21"/>
      <c r="B241" s="1"/>
      <c r="C241" s="1"/>
      <c r="D241" s="19"/>
    </row>
    <row r="242" spans="1:4" x14ac:dyDescent="0.2">
      <c r="A242" s="21"/>
      <c r="B242" s="1"/>
      <c r="C242" s="1"/>
      <c r="D242" s="19"/>
    </row>
    <row r="243" spans="1:4" x14ac:dyDescent="0.2">
      <c r="A243" s="21"/>
      <c r="B243" s="1"/>
      <c r="C243" s="1"/>
      <c r="D243" s="19"/>
    </row>
    <row r="244" spans="1:4" x14ac:dyDescent="0.2">
      <c r="A244" s="21"/>
      <c r="B244" s="1"/>
      <c r="C244" s="1"/>
      <c r="D244" s="19"/>
    </row>
    <row r="245" spans="1:4" x14ac:dyDescent="0.2">
      <c r="A245" s="21"/>
      <c r="B245" s="1"/>
      <c r="C245" s="1"/>
      <c r="D245" s="19"/>
    </row>
    <row r="246" spans="1:4" x14ac:dyDescent="0.2">
      <c r="A246" s="21"/>
      <c r="B246" s="1"/>
      <c r="C246" s="1"/>
      <c r="D246" s="19"/>
    </row>
    <row r="247" spans="1:4" x14ac:dyDescent="0.2">
      <c r="A247" s="21"/>
      <c r="B247" s="1"/>
      <c r="C247" s="1"/>
      <c r="D247" s="19"/>
    </row>
    <row r="248" spans="1:4" x14ac:dyDescent="0.2">
      <c r="A248" s="21"/>
      <c r="B248" s="1"/>
      <c r="C248" s="1"/>
      <c r="D248" s="19"/>
    </row>
    <row r="249" spans="1:4" x14ac:dyDescent="0.2">
      <c r="A249" s="21"/>
      <c r="B249" s="1"/>
      <c r="C249" s="1"/>
      <c r="D249" s="19"/>
    </row>
    <row r="250" spans="1:4" x14ac:dyDescent="0.2">
      <c r="A250" s="21"/>
      <c r="B250" s="1"/>
      <c r="C250" s="1"/>
      <c r="D250" s="19"/>
    </row>
    <row r="251" spans="1:4" x14ac:dyDescent="0.2">
      <c r="A251" s="21"/>
      <c r="B251" s="1"/>
      <c r="C251" s="1"/>
      <c r="D251" s="19"/>
    </row>
    <row r="252" spans="1:4" x14ac:dyDescent="0.2">
      <c r="A252" s="21"/>
      <c r="B252" s="1"/>
      <c r="C252" s="1"/>
      <c r="D252" s="19"/>
    </row>
    <row r="253" spans="1:4" x14ac:dyDescent="0.2">
      <c r="A253" s="21"/>
      <c r="B253" s="1"/>
      <c r="C253" s="1"/>
      <c r="D253" s="19"/>
    </row>
    <row r="254" spans="1:4" x14ac:dyDescent="0.2">
      <c r="A254" s="21"/>
      <c r="B254" s="1"/>
      <c r="C254" s="1"/>
      <c r="D254" s="19"/>
    </row>
    <row r="255" spans="1:4" x14ac:dyDescent="0.2">
      <c r="A255" s="21"/>
      <c r="B255" s="1"/>
      <c r="C255" s="1"/>
      <c r="D255" s="19"/>
    </row>
    <row r="256" spans="1:4" x14ac:dyDescent="0.2">
      <c r="A256" s="21"/>
      <c r="B256" s="1"/>
      <c r="C256" s="1"/>
      <c r="D256" s="19"/>
    </row>
    <row r="257" spans="1:4" x14ac:dyDescent="0.2">
      <c r="A257" s="21"/>
      <c r="B257" s="1"/>
      <c r="C257" s="1"/>
      <c r="D257" s="19"/>
    </row>
    <row r="258" spans="1:4" x14ac:dyDescent="0.2">
      <c r="A258" s="21"/>
      <c r="B258" s="1"/>
      <c r="C258" s="1"/>
      <c r="D258" s="19"/>
    </row>
    <row r="259" spans="1:4" x14ac:dyDescent="0.2">
      <c r="A259" s="21"/>
      <c r="B259" s="1"/>
      <c r="C259" s="1"/>
      <c r="D259" s="19"/>
    </row>
    <row r="260" spans="1:4" x14ac:dyDescent="0.2">
      <c r="A260" s="21"/>
      <c r="B260" s="1"/>
      <c r="C260" s="1"/>
      <c r="D260" s="19"/>
    </row>
    <row r="261" spans="1:4" x14ac:dyDescent="0.2">
      <c r="A261" s="21"/>
      <c r="B261" s="1"/>
      <c r="C261" s="1"/>
      <c r="D261" s="19"/>
    </row>
    <row r="262" spans="1:4" x14ac:dyDescent="0.2">
      <c r="A262" s="21"/>
      <c r="B262" s="1"/>
      <c r="C262" s="1"/>
      <c r="D262" s="19"/>
    </row>
    <row r="263" spans="1:4" x14ac:dyDescent="0.2">
      <c r="A263" s="21"/>
      <c r="B263" s="1"/>
      <c r="C263" s="1"/>
      <c r="D263" s="19"/>
    </row>
    <row r="264" spans="1:4" x14ac:dyDescent="0.2">
      <c r="A264" s="21"/>
      <c r="B264" s="1"/>
      <c r="C264" s="1"/>
      <c r="D264" s="19"/>
    </row>
    <row r="265" spans="1:4" x14ac:dyDescent="0.2">
      <c r="A265" s="21"/>
      <c r="B265" s="1"/>
      <c r="C265" s="1"/>
      <c r="D265" s="19"/>
    </row>
    <row r="266" spans="1:4" x14ac:dyDescent="0.2">
      <c r="A266" s="21"/>
      <c r="B266" s="1"/>
      <c r="C266" s="1"/>
      <c r="D266" s="19"/>
    </row>
    <row r="267" spans="1:4" x14ac:dyDescent="0.2">
      <c r="A267" s="21"/>
      <c r="B267" s="1"/>
      <c r="C267" s="1"/>
      <c r="D267" s="19"/>
    </row>
    <row r="268" spans="1:4" x14ac:dyDescent="0.2">
      <c r="A268" s="21"/>
      <c r="B268" s="1"/>
      <c r="C268" s="1"/>
      <c r="D268" s="19"/>
    </row>
    <row r="269" spans="1:4" x14ac:dyDescent="0.2">
      <c r="A269" s="21"/>
      <c r="B269" s="1"/>
      <c r="C269" s="1"/>
      <c r="D269" s="19"/>
    </row>
    <row r="270" spans="1:4" x14ac:dyDescent="0.2">
      <c r="A270" s="21"/>
      <c r="B270" s="1"/>
      <c r="C270" s="1"/>
      <c r="D270" s="19"/>
    </row>
    <row r="271" spans="1:4" x14ac:dyDescent="0.2">
      <c r="A271" s="21"/>
      <c r="B271" s="1"/>
      <c r="C271" s="1"/>
      <c r="D271" s="19"/>
    </row>
    <row r="272" spans="1:4" x14ac:dyDescent="0.2">
      <c r="A272" s="21"/>
      <c r="B272" s="1"/>
      <c r="C272" s="1"/>
      <c r="D272" s="19"/>
    </row>
    <row r="273" spans="1:4" x14ac:dyDescent="0.2">
      <c r="A273" s="21"/>
      <c r="B273" s="1"/>
      <c r="C273" s="1"/>
      <c r="D273" s="19"/>
    </row>
    <row r="274" spans="1:4" x14ac:dyDescent="0.2">
      <c r="A274" s="21"/>
      <c r="B274" s="1"/>
      <c r="C274" s="1"/>
      <c r="D274" s="19"/>
    </row>
    <row r="275" spans="1:4" x14ac:dyDescent="0.2">
      <c r="A275" s="21"/>
      <c r="B275" s="1"/>
      <c r="C275" s="1"/>
      <c r="D275" s="19"/>
    </row>
    <row r="276" spans="1:4" x14ac:dyDescent="0.2">
      <c r="A276" s="21"/>
      <c r="B276" s="1"/>
      <c r="C276" s="1"/>
      <c r="D276" s="19"/>
    </row>
    <row r="277" spans="1:4" x14ac:dyDescent="0.2">
      <c r="A277" s="21"/>
      <c r="B277" s="1"/>
      <c r="C277" s="1"/>
      <c r="D277" s="19"/>
    </row>
    <row r="278" spans="1:4" x14ac:dyDescent="0.2">
      <c r="A278" s="21"/>
      <c r="B278" s="1"/>
      <c r="C278" s="1"/>
      <c r="D278" s="19"/>
    </row>
    <row r="279" spans="1:4" x14ac:dyDescent="0.2">
      <c r="A279" s="21"/>
      <c r="B279" s="1"/>
      <c r="C279" s="1"/>
      <c r="D279" s="19"/>
    </row>
    <row r="280" spans="1:4" x14ac:dyDescent="0.2">
      <c r="A280" s="21"/>
      <c r="B280" s="1"/>
      <c r="C280" s="1"/>
      <c r="D280" s="19"/>
    </row>
    <row r="281" spans="1:4" x14ac:dyDescent="0.2">
      <c r="A281" s="21"/>
      <c r="B281" s="1"/>
      <c r="C281" s="1"/>
      <c r="D281" s="19"/>
    </row>
    <row r="282" spans="1:4" x14ac:dyDescent="0.2">
      <c r="A282" s="21"/>
      <c r="B282" s="1"/>
      <c r="C282" s="1"/>
      <c r="D282" s="19"/>
    </row>
    <row r="283" spans="1:4" x14ac:dyDescent="0.2">
      <c r="A283" s="21"/>
      <c r="B283" s="1"/>
      <c r="C283" s="1"/>
      <c r="D283" s="19"/>
    </row>
    <row r="284" spans="1:4" x14ac:dyDescent="0.2">
      <c r="A284" s="21"/>
      <c r="B284" s="1"/>
      <c r="C284" s="1"/>
      <c r="D284" s="19"/>
    </row>
    <row r="285" spans="1:4" x14ac:dyDescent="0.2">
      <c r="A285" s="21"/>
      <c r="B285" s="1"/>
      <c r="C285" s="1"/>
      <c r="D285" s="19"/>
    </row>
    <row r="286" spans="1:4" x14ac:dyDescent="0.2">
      <c r="A286" s="21"/>
      <c r="B286" s="1"/>
      <c r="C286" s="1"/>
      <c r="D286" s="19"/>
    </row>
    <row r="287" spans="1:4" x14ac:dyDescent="0.2">
      <c r="A287" s="21"/>
      <c r="B287" s="1"/>
      <c r="C287" s="1"/>
      <c r="D287" s="19"/>
    </row>
    <row r="288" spans="1:4" x14ac:dyDescent="0.2">
      <c r="A288" s="21"/>
      <c r="B288" s="1"/>
      <c r="C288" s="1"/>
      <c r="D288" s="19"/>
    </row>
    <row r="289" spans="1:4" x14ac:dyDescent="0.2">
      <c r="A289" s="21"/>
      <c r="B289" s="1"/>
      <c r="C289" s="1"/>
      <c r="D289" s="19"/>
    </row>
    <row r="290" spans="1:4" x14ac:dyDescent="0.2">
      <c r="A290" s="21"/>
      <c r="B290" s="1"/>
      <c r="C290" s="1"/>
      <c r="D290" s="19"/>
    </row>
    <row r="291" spans="1:4" x14ac:dyDescent="0.2">
      <c r="A291" s="21"/>
      <c r="B291" s="1"/>
      <c r="C291" s="1"/>
      <c r="D291" s="19"/>
    </row>
    <row r="292" spans="1:4" x14ac:dyDescent="0.2">
      <c r="A292" s="21"/>
      <c r="B292" s="1"/>
      <c r="C292" s="1"/>
      <c r="D292" s="19"/>
    </row>
    <row r="293" spans="1:4" x14ac:dyDescent="0.2">
      <c r="A293" s="21"/>
      <c r="B293" s="1"/>
      <c r="C293" s="1"/>
      <c r="D293" s="19"/>
    </row>
    <row r="294" spans="1:4" x14ac:dyDescent="0.2">
      <c r="A294" s="21"/>
      <c r="B294" s="1"/>
      <c r="C294" s="1"/>
      <c r="D294" s="19"/>
    </row>
    <row r="295" spans="1:4" x14ac:dyDescent="0.2">
      <c r="A295" s="21"/>
      <c r="B295" s="1"/>
      <c r="C295" s="1"/>
      <c r="D295" s="19"/>
    </row>
    <row r="296" spans="1:4" x14ac:dyDescent="0.2">
      <c r="A296" s="21"/>
      <c r="B296" s="1"/>
      <c r="C296" s="1"/>
      <c r="D296" s="19"/>
    </row>
    <row r="297" spans="1:4" x14ac:dyDescent="0.2">
      <c r="A297" s="21"/>
      <c r="B297" s="1"/>
      <c r="C297" s="1"/>
      <c r="D297" s="19"/>
    </row>
    <row r="298" spans="1:4" x14ac:dyDescent="0.2">
      <c r="A298" s="21"/>
      <c r="B298" s="1"/>
      <c r="C298" s="1"/>
      <c r="D298" s="19"/>
    </row>
    <row r="299" spans="1:4" x14ac:dyDescent="0.2">
      <c r="A299" s="21"/>
      <c r="B299" s="1"/>
      <c r="C299" s="1"/>
      <c r="D299" s="19"/>
    </row>
    <row r="300" spans="1:4" x14ac:dyDescent="0.2">
      <c r="A300" s="21"/>
      <c r="B300" s="1"/>
      <c r="C300" s="1"/>
      <c r="D300" s="19"/>
    </row>
    <row r="301" spans="1:4" x14ac:dyDescent="0.2">
      <c r="A301" s="21"/>
      <c r="B301" s="1"/>
      <c r="C301" s="1"/>
      <c r="D301" s="19"/>
    </row>
    <row r="302" spans="1:4" x14ac:dyDescent="0.2">
      <c r="A302" s="21"/>
      <c r="B302" s="1"/>
      <c r="C302" s="1"/>
      <c r="D302" s="19"/>
    </row>
    <row r="303" spans="1:4" x14ac:dyDescent="0.2">
      <c r="A303" s="21"/>
      <c r="B303" s="1"/>
      <c r="C303" s="1"/>
      <c r="D303" s="19"/>
    </row>
    <row r="304" spans="1:4" x14ac:dyDescent="0.2">
      <c r="A304" s="21"/>
      <c r="B304" s="1"/>
      <c r="C304" s="1"/>
      <c r="D304" s="19"/>
    </row>
    <row r="305" spans="1:4" x14ac:dyDescent="0.2">
      <c r="A305" s="21"/>
      <c r="B305" s="1"/>
      <c r="C305" s="1"/>
      <c r="D305" s="19"/>
    </row>
    <row r="306" spans="1:4" x14ac:dyDescent="0.2">
      <c r="A306" s="21"/>
      <c r="B306" s="1"/>
      <c r="C306" s="1"/>
      <c r="D306" s="19"/>
    </row>
    <row r="307" spans="1:4" x14ac:dyDescent="0.2">
      <c r="A307" s="21"/>
      <c r="B307" s="1"/>
      <c r="C307" s="1"/>
      <c r="D307" s="19"/>
    </row>
    <row r="308" spans="1:4" x14ac:dyDescent="0.2">
      <c r="A308" s="21"/>
      <c r="B308" s="1"/>
      <c r="C308" s="1"/>
      <c r="D308" s="19"/>
    </row>
    <row r="309" spans="1:4" x14ac:dyDescent="0.2">
      <c r="A309" s="21"/>
      <c r="B309" s="1"/>
      <c r="C309" s="1"/>
      <c r="D309" s="19"/>
    </row>
    <row r="310" spans="1:4" x14ac:dyDescent="0.2">
      <c r="A310" s="21"/>
      <c r="B310" s="1"/>
      <c r="C310" s="1"/>
      <c r="D310" s="19"/>
    </row>
    <row r="311" spans="1:4" x14ac:dyDescent="0.2">
      <c r="A311" s="21"/>
      <c r="B311" s="1"/>
      <c r="C311" s="1"/>
      <c r="D311" s="19"/>
    </row>
    <row r="312" spans="1:4" x14ac:dyDescent="0.2">
      <c r="A312" s="21"/>
      <c r="B312" s="1"/>
      <c r="C312" s="1"/>
      <c r="D312" s="19"/>
    </row>
    <row r="313" spans="1:4" x14ac:dyDescent="0.2">
      <c r="A313" s="21"/>
      <c r="B313" s="1"/>
      <c r="C313" s="1"/>
      <c r="D313" s="19"/>
    </row>
    <row r="314" spans="1:4" x14ac:dyDescent="0.2">
      <c r="A314" s="21"/>
      <c r="B314" s="1"/>
      <c r="C314" s="1"/>
      <c r="D314" s="19"/>
    </row>
    <row r="315" spans="1:4" x14ac:dyDescent="0.2">
      <c r="A315" s="21"/>
      <c r="B315" s="1"/>
      <c r="C315" s="1"/>
      <c r="D315" s="19"/>
    </row>
    <row r="316" spans="1:4" x14ac:dyDescent="0.2">
      <c r="A316" s="21"/>
      <c r="B316" s="1"/>
      <c r="C316" s="1"/>
      <c r="D316" s="19"/>
    </row>
    <row r="317" spans="1:4" x14ac:dyDescent="0.2">
      <c r="A317" s="21"/>
      <c r="B317" s="1"/>
      <c r="C317" s="1"/>
      <c r="D317" s="19"/>
    </row>
    <row r="318" spans="1:4" x14ac:dyDescent="0.2">
      <c r="A318" s="21"/>
      <c r="B318" s="1"/>
      <c r="C318" s="1"/>
      <c r="D318" s="19"/>
    </row>
    <row r="319" spans="1:4" x14ac:dyDescent="0.2">
      <c r="A319" s="21"/>
      <c r="B319" s="1"/>
      <c r="C319" s="1"/>
      <c r="D319" s="19"/>
    </row>
    <row r="320" spans="1:4" x14ac:dyDescent="0.2">
      <c r="A320" s="21"/>
      <c r="B320" s="1"/>
      <c r="C320" s="1"/>
      <c r="D320" s="19"/>
    </row>
    <row r="321" spans="1:4" x14ac:dyDescent="0.2">
      <c r="A321" s="21"/>
      <c r="B321" s="1"/>
      <c r="C321" s="1"/>
      <c r="D321" s="19"/>
    </row>
    <row r="322" spans="1:4" x14ac:dyDescent="0.2">
      <c r="A322" s="21"/>
      <c r="B322" s="1"/>
      <c r="C322" s="1"/>
      <c r="D322" s="19"/>
    </row>
    <row r="323" spans="1:4" x14ac:dyDescent="0.2">
      <c r="A323" s="21"/>
      <c r="B323" s="1"/>
      <c r="C323" s="1"/>
      <c r="D323" s="19"/>
    </row>
    <row r="324" spans="1:4" x14ac:dyDescent="0.2">
      <c r="A324" s="21"/>
      <c r="B324" s="1"/>
      <c r="C324" s="1"/>
      <c r="D324" s="19"/>
    </row>
    <row r="325" spans="1:4" x14ac:dyDescent="0.2">
      <c r="A325" s="21"/>
      <c r="B325" s="1"/>
      <c r="C325" s="1"/>
      <c r="D325" s="19"/>
    </row>
    <row r="326" spans="1:4" x14ac:dyDescent="0.2">
      <c r="A326" s="21"/>
      <c r="B326" s="1"/>
      <c r="C326" s="1"/>
      <c r="D326" s="19"/>
    </row>
    <row r="327" spans="1:4" x14ac:dyDescent="0.2">
      <c r="A327" s="21"/>
      <c r="B327" s="1"/>
      <c r="C327" s="1"/>
      <c r="D327" s="19"/>
    </row>
    <row r="328" spans="1:4" x14ac:dyDescent="0.2">
      <c r="A328" s="21"/>
      <c r="B328" s="1"/>
      <c r="C328" s="1"/>
      <c r="D328" s="19"/>
    </row>
    <row r="329" spans="1:4" x14ac:dyDescent="0.2">
      <c r="A329" s="21"/>
      <c r="B329" s="1"/>
      <c r="C329" s="1"/>
      <c r="D329" s="19"/>
    </row>
    <row r="330" spans="1:4" x14ac:dyDescent="0.2">
      <c r="A330" s="21"/>
      <c r="B330" s="1"/>
      <c r="C330" s="1"/>
      <c r="D330" s="19"/>
    </row>
    <row r="331" spans="1:4" x14ac:dyDescent="0.2">
      <c r="A331" s="21"/>
      <c r="B331" s="1"/>
      <c r="C331" s="1"/>
      <c r="D331" s="19"/>
    </row>
    <row r="332" spans="1:4" x14ac:dyDescent="0.2">
      <c r="A332" s="21"/>
      <c r="B332" s="1"/>
      <c r="C332" s="1"/>
      <c r="D332" s="19"/>
    </row>
    <row r="333" spans="1:4" x14ac:dyDescent="0.2">
      <c r="A333" s="21"/>
      <c r="B333" s="1"/>
      <c r="C333" s="1"/>
      <c r="D333" s="19"/>
    </row>
    <row r="334" spans="1:4" x14ac:dyDescent="0.2">
      <c r="A334" s="21"/>
      <c r="B334" s="1"/>
      <c r="C334" s="1"/>
      <c r="D334" s="19"/>
    </row>
    <row r="335" spans="1:4" x14ac:dyDescent="0.2">
      <c r="A335" s="21"/>
      <c r="B335" s="1"/>
      <c r="C335" s="1"/>
      <c r="D335" s="19"/>
    </row>
    <row r="336" spans="1:4" x14ac:dyDescent="0.2">
      <c r="A336" s="21"/>
      <c r="B336" s="1"/>
      <c r="C336" s="1"/>
      <c r="D336" s="19"/>
    </row>
    <row r="337" spans="1:4" x14ac:dyDescent="0.2">
      <c r="A337" s="21"/>
      <c r="B337" s="1"/>
      <c r="C337" s="1"/>
      <c r="D337" s="19"/>
    </row>
    <row r="338" spans="1:4" x14ac:dyDescent="0.2">
      <c r="A338" s="21"/>
      <c r="B338" s="1"/>
      <c r="C338" s="1"/>
      <c r="D338" s="19"/>
    </row>
    <row r="339" spans="1:4" x14ac:dyDescent="0.2">
      <c r="A339" s="21"/>
      <c r="B339" s="1"/>
      <c r="C339" s="1"/>
      <c r="D339" s="19"/>
    </row>
    <row r="340" spans="1:4" x14ac:dyDescent="0.2">
      <c r="A340" s="21"/>
      <c r="B340" s="1"/>
      <c r="C340" s="1"/>
      <c r="D340" s="19"/>
    </row>
    <row r="341" spans="1:4" x14ac:dyDescent="0.2">
      <c r="A341" s="21"/>
      <c r="B341" s="1"/>
      <c r="C341" s="1"/>
      <c r="D341" s="19"/>
    </row>
    <row r="342" spans="1:4" x14ac:dyDescent="0.2">
      <c r="A342" s="21"/>
      <c r="B342" s="1"/>
      <c r="C342" s="1"/>
      <c r="D342" s="19"/>
    </row>
    <row r="343" spans="1:4" x14ac:dyDescent="0.2">
      <c r="A343" s="21"/>
      <c r="B343" s="1"/>
      <c r="C343" s="1"/>
      <c r="D343" s="19"/>
    </row>
    <row r="344" spans="1:4" x14ac:dyDescent="0.2">
      <c r="A344" s="21"/>
      <c r="B344" s="1"/>
      <c r="C344" s="1"/>
      <c r="D344" s="19"/>
    </row>
    <row r="345" spans="1:4" x14ac:dyDescent="0.2">
      <c r="A345" s="21"/>
      <c r="B345" s="1"/>
      <c r="C345" s="1"/>
      <c r="D345" s="19"/>
    </row>
    <row r="346" spans="1:4" x14ac:dyDescent="0.2">
      <c r="A346" s="21"/>
      <c r="B346" s="1"/>
      <c r="C346" s="1"/>
      <c r="D346" s="19"/>
    </row>
    <row r="347" spans="1:4" x14ac:dyDescent="0.2">
      <c r="A347" s="21"/>
      <c r="B347" s="1"/>
      <c r="C347" s="1"/>
      <c r="D347" s="19"/>
    </row>
    <row r="348" spans="1:4" x14ac:dyDescent="0.2">
      <c r="A348" s="21"/>
      <c r="B348" s="1"/>
      <c r="C348" s="1"/>
      <c r="D348" s="19"/>
    </row>
    <row r="349" spans="1:4" x14ac:dyDescent="0.2">
      <c r="A349" s="21"/>
      <c r="B349" s="1"/>
      <c r="C349" s="1"/>
      <c r="D349" s="19"/>
    </row>
    <row r="350" spans="1:4" x14ac:dyDescent="0.2">
      <c r="A350" s="21"/>
      <c r="B350" s="1"/>
      <c r="C350" s="1"/>
      <c r="D350" s="19"/>
    </row>
    <row r="351" spans="1:4" x14ac:dyDescent="0.2">
      <c r="A351" s="21"/>
      <c r="B351" s="1"/>
      <c r="C351" s="1"/>
      <c r="D351" s="19"/>
    </row>
    <row r="352" spans="1:4" x14ac:dyDescent="0.2">
      <c r="A352" s="21"/>
      <c r="B352" s="1"/>
      <c r="C352" s="1"/>
      <c r="D352" s="19"/>
    </row>
    <row r="353" spans="1:4" x14ac:dyDescent="0.2">
      <c r="A353" s="21"/>
      <c r="B353" s="1"/>
      <c r="C353" s="1"/>
      <c r="D353" s="19"/>
    </row>
    <row r="354" spans="1:4" x14ac:dyDescent="0.2">
      <c r="A354" s="21"/>
      <c r="B354" s="1"/>
      <c r="C354" s="1"/>
      <c r="D354" s="19"/>
    </row>
    <row r="355" spans="1:4" x14ac:dyDescent="0.2">
      <c r="A355" s="21"/>
      <c r="B355" s="1"/>
      <c r="C355" s="1"/>
      <c r="D355" s="19"/>
    </row>
    <row r="356" spans="1:4" x14ac:dyDescent="0.2">
      <c r="A356" s="21"/>
      <c r="B356" s="1"/>
      <c r="C356" s="1"/>
      <c r="D356" s="19"/>
    </row>
    <row r="357" spans="1:4" x14ac:dyDescent="0.2">
      <c r="A357" s="21"/>
      <c r="B357" s="1"/>
      <c r="C357" s="1"/>
      <c r="D357" s="19"/>
    </row>
    <row r="358" spans="1:4" x14ac:dyDescent="0.2">
      <c r="A358" s="21"/>
      <c r="B358" s="1"/>
      <c r="C358" s="1"/>
      <c r="D358" s="19"/>
    </row>
    <row r="359" spans="1:4" x14ac:dyDescent="0.2">
      <c r="A359" s="21"/>
      <c r="B359" s="1"/>
      <c r="C359" s="1"/>
      <c r="D359" s="19"/>
    </row>
    <row r="360" spans="1:4" x14ac:dyDescent="0.2">
      <c r="A360" s="21"/>
      <c r="B360" s="1"/>
      <c r="C360" s="1"/>
      <c r="D360" s="19"/>
    </row>
    <row r="361" spans="1:4" x14ac:dyDescent="0.2">
      <c r="A361" s="21"/>
      <c r="B361" s="1"/>
      <c r="C361" s="1"/>
      <c r="D361" s="19"/>
    </row>
    <row r="362" spans="1:4" x14ac:dyDescent="0.2">
      <c r="A362" s="21"/>
      <c r="B362" s="1"/>
      <c r="C362" s="1"/>
      <c r="D362" s="19"/>
    </row>
    <row r="363" spans="1:4" x14ac:dyDescent="0.2">
      <c r="A363" s="21"/>
      <c r="B363" s="1"/>
      <c r="C363" s="1"/>
      <c r="D363" s="19"/>
    </row>
    <row r="364" spans="1:4" x14ac:dyDescent="0.2">
      <c r="A364" s="21"/>
      <c r="B364" s="1"/>
      <c r="C364" s="1"/>
      <c r="D364" s="19"/>
    </row>
    <row r="365" spans="1:4" x14ac:dyDescent="0.2">
      <c r="A365" s="21"/>
      <c r="B365" s="1"/>
      <c r="C365" s="1"/>
      <c r="D365" s="19"/>
    </row>
    <row r="366" spans="1:4" x14ac:dyDescent="0.2">
      <c r="A366" s="21"/>
      <c r="B366" s="1"/>
      <c r="C366" s="1"/>
      <c r="D366" s="19"/>
    </row>
    <row r="367" spans="1:4" x14ac:dyDescent="0.2">
      <c r="A367" s="21"/>
      <c r="B367" s="1"/>
      <c r="C367" s="1"/>
      <c r="D367" s="19"/>
    </row>
    <row r="368" spans="1:4" x14ac:dyDescent="0.2">
      <c r="A368" s="21"/>
      <c r="B368" s="1"/>
      <c r="C368" s="1"/>
      <c r="D368" s="19"/>
    </row>
    <row r="369" spans="1:4" x14ac:dyDescent="0.2">
      <c r="A369" s="21"/>
      <c r="B369" s="1"/>
      <c r="C369" s="1"/>
      <c r="D369" s="19"/>
    </row>
    <row r="370" spans="1:4" x14ac:dyDescent="0.2">
      <c r="A370" s="21"/>
      <c r="B370" s="1"/>
      <c r="C370" s="1"/>
      <c r="D370" s="19"/>
    </row>
    <row r="371" spans="1:4" x14ac:dyDescent="0.2">
      <c r="A371" s="21"/>
      <c r="B371" s="1"/>
      <c r="C371" s="1"/>
      <c r="D371" s="19"/>
    </row>
    <row r="372" spans="1:4" x14ac:dyDescent="0.2">
      <c r="A372" s="21"/>
      <c r="B372" s="1"/>
      <c r="C372" s="1"/>
      <c r="D372" s="19"/>
    </row>
    <row r="373" spans="1:4" x14ac:dyDescent="0.2">
      <c r="A373" s="21"/>
      <c r="B373" s="1"/>
      <c r="C373" s="1"/>
      <c r="D373" s="19"/>
    </row>
    <row r="374" spans="1:4" x14ac:dyDescent="0.2">
      <c r="A374" s="21"/>
      <c r="B374" s="1"/>
      <c r="C374" s="1"/>
      <c r="D374" s="19"/>
    </row>
    <row r="375" spans="1:4" x14ac:dyDescent="0.2">
      <c r="A375" s="21"/>
      <c r="B375" s="1"/>
      <c r="C375" s="1"/>
      <c r="D375" s="19"/>
    </row>
    <row r="376" spans="1:4" x14ac:dyDescent="0.2">
      <c r="A376" s="21"/>
      <c r="B376" s="1"/>
      <c r="C376" s="1"/>
      <c r="D376" s="19"/>
    </row>
    <row r="377" spans="1:4" x14ac:dyDescent="0.2">
      <c r="A377" s="21"/>
      <c r="B377" s="1"/>
      <c r="C377" s="1"/>
      <c r="D377" s="19"/>
    </row>
    <row r="378" spans="1:4" x14ac:dyDescent="0.2">
      <c r="A378" s="21"/>
      <c r="B378" s="1"/>
      <c r="C378" s="1"/>
      <c r="D378" s="19"/>
    </row>
    <row r="379" spans="1:4" x14ac:dyDescent="0.2">
      <c r="A379" s="21"/>
      <c r="B379" s="1"/>
      <c r="C379" s="1"/>
      <c r="D379" s="19"/>
    </row>
    <row r="380" spans="1:4" x14ac:dyDescent="0.2">
      <c r="A380" s="21"/>
      <c r="B380" s="1"/>
      <c r="C380" s="1"/>
      <c r="D380" s="19"/>
    </row>
    <row r="381" spans="1:4" x14ac:dyDescent="0.2">
      <c r="A381" s="21"/>
      <c r="B381" s="1"/>
      <c r="C381" s="1"/>
      <c r="D381" s="19"/>
    </row>
    <row r="382" spans="1:4" x14ac:dyDescent="0.2">
      <c r="A382" s="21"/>
      <c r="B382" s="1"/>
      <c r="C382" s="1"/>
      <c r="D382" s="19"/>
    </row>
    <row r="383" spans="1:4" x14ac:dyDescent="0.2">
      <c r="A383" s="21"/>
      <c r="B383" s="1"/>
      <c r="C383" s="1"/>
      <c r="D383" s="19"/>
    </row>
    <row r="384" spans="1:4" x14ac:dyDescent="0.2">
      <c r="A384" s="21"/>
      <c r="B384" s="1"/>
      <c r="C384" s="1"/>
      <c r="D384" s="19"/>
    </row>
    <row r="385" spans="1:4" x14ac:dyDescent="0.2">
      <c r="A385" s="21"/>
      <c r="B385" s="1"/>
      <c r="C385" s="1"/>
      <c r="D385" s="19"/>
    </row>
    <row r="386" spans="1:4" x14ac:dyDescent="0.2">
      <c r="A386" s="21"/>
      <c r="B386" s="1"/>
      <c r="C386" s="1"/>
      <c r="D386" s="19"/>
    </row>
    <row r="387" spans="1:4" x14ac:dyDescent="0.2">
      <c r="A387" s="21"/>
      <c r="B387" s="1"/>
      <c r="C387" s="1"/>
      <c r="D387" s="19"/>
    </row>
    <row r="388" spans="1:4" x14ac:dyDescent="0.2">
      <c r="A388" s="21"/>
      <c r="B388" s="1"/>
      <c r="C388" s="1"/>
      <c r="D388" s="19"/>
    </row>
    <row r="389" spans="1:4" x14ac:dyDescent="0.2">
      <c r="A389" s="21"/>
      <c r="B389" s="1"/>
      <c r="C389" s="1"/>
      <c r="D389" s="19"/>
    </row>
    <row r="390" spans="1:4" x14ac:dyDescent="0.2">
      <c r="A390" s="21"/>
      <c r="B390" s="1"/>
      <c r="C390" s="1"/>
      <c r="D390" s="19"/>
    </row>
    <row r="391" spans="1:4" x14ac:dyDescent="0.2">
      <c r="A391" s="21"/>
      <c r="B391" s="1"/>
      <c r="C391" s="1"/>
      <c r="D391" s="19"/>
    </row>
    <row r="392" spans="1:4" x14ac:dyDescent="0.2">
      <c r="A392" s="21"/>
      <c r="B392" s="1"/>
      <c r="C392" s="1"/>
      <c r="D392" s="19"/>
    </row>
    <row r="393" spans="1:4" x14ac:dyDescent="0.2">
      <c r="A393" s="21"/>
      <c r="B393" s="1"/>
      <c r="C393" s="1"/>
      <c r="D393" s="19"/>
    </row>
    <row r="394" spans="1:4" x14ac:dyDescent="0.2">
      <c r="A394" s="21"/>
      <c r="B394" s="1"/>
      <c r="C394" s="1"/>
      <c r="D394" s="19"/>
    </row>
    <row r="395" spans="1:4" x14ac:dyDescent="0.2">
      <c r="A395" s="21"/>
      <c r="B395" s="1"/>
      <c r="C395" s="1"/>
      <c r="D395" s="19"/>
    </row>
    <row r="396" spans="1:4" x14ac:dyDescent="0.2">
      <c r="A396" s="21"/>
      <c r="B396" s="1"/>
      <c r="C396" s="1"/>
      <c r="D396" s="19"/>
    </row>
    <row r="397" spans="1:4" x14ac:dyDescent="0.2">
      <c r="A397" s="21"/>
      <c r="B397" s="1"/>
      <c r="C397" s="1"/>
      <c r="D397" s="19"/>
    </row>
    <row r="398" spans="1:4" x14ac:dyDescent="0.2">
      <c r="A398" s="21"/>
      <c r="B398" s="1"/>
      <c r="C398" s="1"/>
      <c r="D398" s="19"/>
    </row>
    <row r="399" spans="1:4" x14ac:dyDescent="0.2">
      <c r="A399" s="21"/>
      <c r="B399" s="1"/>
      <c r="C399" s="1"/>
      <c r="D399" s="19"/>
    </row>
    <row r="400" spans="1:4" x14ac:dyDescent="0.2">
      <c r="A400" s="21"/>
      <c r="B400" s="1"/>
      <c r="C400" s="1"/>
      <c r="D400" s="19"/>
    </row>
    <row r="401" spans="1:4" x14ac:dyDescent="0.2">
      <c r="A401" s="21"/>
      <c r="B401" s="1"/>
      <c r="C401" s="1"/>
      <c r="D401" s="19"/>
    </row>
    <row r="402" spans="1:4" x14ac:dyDescent="0.2">
      <c r="A402" s="21"/>
      <c r="B402" s="1"/>
      <c r="C402" s="1"/>
      <c r="D402" s="19"/>
    </row>
    <row r="403" spans="1:4" x14ac:dyDescent="0.2">
      <c r="A403" s="21"/>
      <c r="B403" s="1"/>
      <c r="C403" s="1"/>
      <c r="D403" s="19"/>
    </row>
    <row r="404" spans="1:4" x14ac:dyDescent="0.2">
      <c r="A404" s="21"/>
      <c r="B404" s="1"/>
      <c r="C404" s="1"/>
      <c r="D404" s="19"/>
    </row>
    <row r="405" spans="1:4" x14ac:dyDescent="0.2">
      <c r="A405" s="21"/>
      <c r="B405" s="1"/>
      <c r="C405" s="1"/>
      <c r="D405" s="19"/>
    </row>
    <row r="406" spans="1:4" x14ac:dyDescent="0.2">
      <c r="A406" s="21"/>
      <c r="B406" s="1"/>
      <c r="C406" s="1"/>
      <c r="D406" s="19"/>
    </row>
    <row r="407" spans="1:4" x14ac:dyDescent="0.2">
      <c r="A407" s="21"/>
      <c r="B407" s="1"/>
      <c r="C407" s="1"/>
      <c r="D407" s="19"/>
    </row>
    <row r="408" spans="1:4" x14ac:dyDescent="0.2">
      <c r="A408" s="21"/>
      <c r="B408" s="1"/>
      <c r="C408" s="1"/>
      <c r="D408" s="19"/>
    </row>
    <row r="409" spans="1:4" x14ac:dyDescent="0.2">
      <c r="A409" s="21"/>
      <c r="B409" s="1"/>
      <c r="C409" s="1"/>
      <c r="D409" s="19"/>
    </row>
    <row r="410" spans="1:4" x14ac:dyDescent="0.2">
      <c r="A410" s="21"/>
      <c r="B410" s="1"/>
      <c r="C410" s="1"/>
      <c r="D410" s="19"/>
    </row>
    <row r="411" spans="1:4" x14ac:dyDescent="0.2">
      <c r="A411" s="21"/>
      <c r="B411" s="1"/>
      <c r="C411" s="1"/>
      <c r="D411" s="19"/>
    </row>
    <row r="412" spans="1:4" x14ac:dyDescent="0.2">
      <c r="A412" s="21"/>
      <c r="B412" s="1"/>
      <c r="C412" s="1"/>
      <c r="D412" s="19"/>
    </row>
    <row r="413" spans="1:4" x14ac:dyDescent="0.2">
      <c r="A413" s="21"/>
      <c r="B413" s="1"/>
      <c r="C413" s="1"/>
      <c r="D413" s="19"/>
    </row>
    <row r="414" spans="1:4" x14ac:dyDescent="0.2">
      <c r="A414" s="21"/>
      <c r="B414" s="1"/>
      <c r="C414" s="1"/>
      <c r="D414" s="19"/>
    </row>
    <row r="415" spans="1:4" x14ac:dyDescent="0.2">
      <c r="A415" s="21"/>
      <c r="B415" s="1"/>
      <c r="C415" s="1"/>
      <c r="D415" s="19"/>
    </row>
    <row r="416" spans="1:4" x14ac:dyDescent="0.2">
      <c r="A416" s="21"/>
      <c r="B416" s="1"/>
      <c r="C416" s="1"/>
      <c r="D416" s="19"/>
    </row>
    <row r="417" spans="1:4" x14ac:dyDescent="0.2">
      <c r="A417" s="21"/>
      <c r="B417" s="1"/>
      <c r="C417" s="1"/>
      <c r="D417" s="19"/>
    </row>
    <row r="418" spans="1:4" x14ac:dyDescent="0.2">
      <c r="A418" s="21"/>
      <c r="B418" s="1"/>
      <c r="C418" s="1"/>
      <c r="D418" s="19"/>
    </row>
    <row r="419" spans="1:4" x14ac:dyDescent="0.2">
      <c r="A419" s="21"/>
      <c r="B419" s="1"/>
      <c r="C419" s="1"/>
      <c r="D419" s="19"/>
    </row>
    <row r="420" spans="1:4" x14ac:dyDescent="0.2">
      <c r="A420" s="21"/>
      <c r="B420" s="1"/>
      <c r="C420" s="1"/>
      <c r="D420" s="19"/>
    </row>
    <row r="421" spans="1:4" x14ac:dyDescent="0.2">
      <c r="A421" s="21"/>
      <c r="B421" s="1"/>
      <c r="C421" s="1"/>
      <c r="D421" s="19"/>
    </row>
    <row r="422" spans="1:4" x14ac:dyDescent="0.2">
      <c r="A422" s="21"/>
      <c r="B422" s="1"/>
      <c r="C422" s="1"/>
      <c r="D422" s="19"/>
    </row>
    <row r="423" spans="1:4" x14ac:dyDescent="0.2">
      <c r="A423" s="21"/>
      <c r="B423" s="1"/>
      <c r="C423" s="1"/>
      <c r="D423" s="19"/>
    </row>
    <row r="424" spans="1:4" x14ac:dyDescent="0.2">
      <c r="A424" s="21"/>
      <c r="B424" s="1"/>
      <c r="C424" s="1"/>
      <c r="D424" s="19"/>
    </row>
    <row r="425" spans="1:4" x14ac:dyDescent="0.2">
      <c r="A425" s="21"/>
      <c r="B425" s="1"/>
      <c r="C425" s="1"/>
      <c r="D425" s="19"/>
    </row>
    <row r="426" spans="1:4" x14ac:dyDescent="0.2">
      <c r="A426" s="21"/>
      <c r="B426" s="1"/>
      <c r="C426" s="1"/>
      <c r="D426" s="19"/>
    </row>
    <row r="427" spans="1:4" x14ac:dyDescent="0.2">
      <c r="A427" s="21"/>
      <c r="B427" s="1"/>
      <c r="C427" s="1"/>
      <c r="D427" s="19"/>
    </row>
    <row r="428" spans="1:4" x14ac:dyDescent="0.2">
      <c r="A428" s="21"/>
      <c r="B428" s="1"/>
      <c r="C428" s="1"/>
      <c r="D428" s="19"/>
    </row>
    <row r="429" spans="1:4" x14ac:dyDescent="0.2">
      <c r="A429" s="21"/>
      <c r="B429" s="1"/>
      <c r="C429" s="1"/>
      <c r="D429" s="19"/>
    </row>
    <row r="430" spans="1:4" x14ac:dyDescent="0.2">
      <c r="A430" s="21"/>
      <c r="B430" s="1"/>
      <c r="C430" s="1"/>
      <c r="D430" s="19"/>
    </row>
    <row r="431" spans="1:4" x14ac:dyDescent="0.2">
      <c r="A431" s="21"/>
      <c r="B431" s="1"/>
      <c r="C431" s="1"/>
      <c r="D431" s="19"/>
    </row>
    <row r="432" spans="1:4" x14ac:dyDescent="0.2">
      <c r="A432" s="21"/>
      <c r="B432" s="1"/>
      <c r="C432" s="1"/>
      <c r="D432" s="19"/>
    </row>
    <row r="433" spans="1:4" x14ac:dyDescent="0.2">
      <c r="A433" s="21"/>
      <c r="B433" s="1"/>
      <c r="C433" s="1"/>
      <c r="D433" s="19"/>
    </row>
    <row r="434" spans="1:4" x14ac:dyDescent="0.2">
      <c r="A434" s="21"/>
      <c r="B434" s="1"/>
      <c r="C434" s="1"/>
      <c r="D434" s="19"/>
    </row>
    <row r="435" spans="1:4" x14ac:dyDescent="0.2">
      <c r="A435" s="21"/>
      <c r="B435" s="1"/>
      <c r="C435" s="1"/>
      <c r="D435" s="19"/>
    </row>
    <row r="436" spans="1:4" x14ac:dyDescent="0.2">
      <c r="A436" s="21"/>
      <c r="B436" s="1"/>
      <c r="C436" s="1"/>
      <c r="D436" s="19"/>
    </row>
    <row r="437" spans="1:4" x14ac:dyDescent="0.2">
      <c r="A437" s="21"/>
      <c r="B437" s="1"/>
      <c r="C437" s="1"/>
      <c r="D437" s="19"/>
    </row>
    <row r="438" spans="1:4" x14ac:dyDescent="0.2">
      <c r="A438" s="21"/>
      <c r="B438" s="1"/>
      <c r="C438" s="1"/>
      <c r="D438" s="19"/>
    </row>
    <row r="439" spans="1:4" x14ac:dyDescent="0.2">
      <c r="A439" s="21"/>
      <c r="B439" s="1"/>
      <c r="C439" s="1"/>
      <c r="D439" s="19"/>
    </row>
    <row r="440" spans="1:4" x14ac:dyDescent="0.2">
      <c r="A440" s="21"/>
      <c r="B440" s="1"/>
      <c r="C440" s="1"/>
      <c r="D440" s="19"/>
    </row>
    <row r="441" spans="1:4" x14ac:dyDescent="0.2">
      <c r="A441" s="21"/>
      <c r="B441" s="1"/>
      <c r="C441" s="1"/>
      <c r="D441" s="19"/>
    </row>
    <row r="442" spans="1:4" x14ac:dyDescent="0.2">
      <c r="A442" s="21"/>
      <c r="B442" s="1"/>
      <c r="C442" s="1"/>
      <c r="D442" s="19"/>
    </row>
    <row r="443" spans="1:4" x14ac:dyDescent="0.2">
      <c r="A443" s="21"/>
      <c r="B443" s="1"/>
      <c r="C443" s="1"/>
      <c r="D443" s="19"/>
    </row>
    <row r="444" spans="1:4" x14ac:dyDescent="0.2">
      <c r="A444" s="21"/>
      <c r="B444" s="1"/>
      <c r="C444" s="1"/>
      <c r="D444" s="19"/>
    </row>
    <row r="445" spans="1:4" x14ac:dyDescent="0.2">
      <c r="A445" s="21"/>
      <c r="B445" s="1"/>
      <c r="C445" s="1"/>
      <c r="D445" s="19"/>
    </row>
    <row r="446" spans="1:4" x14ac:dyDescent="0.2">
      <c r="A446" s="21"/>
      <c r="B446" s="1"/>
      <c r="C446" s="1"/>
      <c r="D446" s="19"/>
    </row>
    <row r="447" spans="1:4" x14ac:dyDescent="0.2">
      <c r="A447" s="21"/>
      <c r="B447" s="1"/>
      <c r="C447" s="1"/>
      <c r="D447" s="19"/>
    </row>
    <row r="448" spans="1:4" x14ac:dyDescent="0.2">
      <c r="A448" s="21"/>
      <c r="B448" s="1"/>
      <c r="C448" s="1"/>
      <c r="D448" s="19"/>
    </row>
    <row r="449" spans="1:4" x14ac:dyDescent="0.2">
      <c r="A449" s="21"/>
      <c r="B449" s="1"/>
      <c r="C449" s="1"/>
      <c r="D449" s="19"/>
    </row>
    <row r="450" spans="1:4" x14ac:dyDescent="0.2">
      <c r="A450" s="21"/>
      <c r="B450" s="1"/>
      <c r="C450" s="1"/>
      <c r="D450" s="19"/>
    </row>
    <row r="451" spans="1:4" x14ac:dyDescent="0.2">
      <c r="A451" s="21"/>
      <c r="B451" s="1"/>
      <c r="C451" s="1"/>
      <c r="D451" s="19"/>
    </row>
    <row r="452" spans="1:4" x14ac:dyDescent="0.2">
      <c r="A452" s="21"/>
      <c r="B452" s="1"/>
      <c r="C452" s="1"/>
      <c r="D452" s="19"/>
    </row>
    <row r="453" spans="1:4" x14ac:dyDescent="0.2">
      <c r="A453" s="21"/>
      <c r="B453" s="1"/>
      <c r="C453" s="1"/>
      <c r="D453" s="19"/>
    </row>
    <row r="454" spans="1:4" x14ac:dyDescent="0.2">
      <c r="A454" s="21"/>
      <c r="B454" s="1"/>
      <c r="C454" s="1"/>
      <c r="D454" s="19"/>
    </row>
    <row r="455" spans="1:4" x14ac:dyDescent="0.2">
      <c r="A455" s="21"/>
      <c r="B455" s="1"/>
      <c r="C455" s="1"/>
      <c r="D455" s="19"/>
    </row>
    <row r="456" spans="1:4" x14ac:dyDescent="0.2">
      <c r="A456" s="21"/>
      <c r="B456" s="1"/>
      <c r="C456" s="1"/>
      <c r="D456" s="19"/>
    </row>
    <row r="457" spans="1:4" x14ac:dyDescent="0.2">
      <c r="A457" s="21"/>
      <c r="B457" s="1"/>
      <c r="C457" s="1"/>
      <c r="D457" s="19"/>
    </row>
    <row r="458" spans="1:4" x14ac:dyDescent="0.2">
      <c r="A458" s="21"/>
      <c r="B458" s="1"/>
      <c r="C458" s="1"/>
      <c r="D458" s="19"/>
    </row>
    <row r="459" spans="1:4" x14ac:dyDescent="0.2">
      <c r="A459" s="21"/>
      <c r="B459" s="1"/>
      <c r="C459" s="1"/>
      <c r="D459" s="19"/>
    </row>
    <row r="460" spans="1:4" x14ac:dyDescent="0.2">
      <c r="A460" s="21"/>
      <c r="B460" s="1"/>
      <c r="C460" s="1"/>
      <c r="D460" s="19"/>
    </row>
    <row r="461" spans="1:4" x14ac:dyDescent="0.2">
      <c r="A461" s="21"/>
      <c r="B461" s="1"/>
      <c r="C461" s="1"/>
      <c r="D461" s="19"/>
    </row>
    <row r="462" spans="1:4" x14ac:dyDescent="0.2">
      <c r="A462" s="21"/>
      <c r="B462" s="1"/>
      <c r="C462" s="1"/>
      <c r="D462" s="19"/>
    </row>
    <row r="463" spans="1:4" x14ac:dyDescent="0.2">
      <c r="A463" s="21"/>
      <c r="B463" s="1"/>
      <c r="C463" s="1"/>
      <c r="D463" s="19"/>
    </row>
    <row r="464" spans="1:4" x14ac:dyDescent="0.2">
      <c r="A464" s="21"/>
      <c r="B464" s="1"/>
      <c r="C464" s="1"/>
      <c r="D464" s="19"/>
    </row>
    <row r="465" spans="1:4" x14ac:dyDescent="0.2">
      <c r="A465" s="21"/>
      <c r="B465" s="1"/>
      <c r="C465" s="1"/>
      <c r="D465" s="19"/>
    </row>
    <row r="466" spans="1:4" x14ac:dyDescent="0.2">
      <c r="A466" s="21"/>
      <c r="B466" s="1"/>
      <c r="C466" s="1"/>
      <c r="D466" s="19"/>
    </row>
    <row r="467" spans="1:4" x14ac:dyDescent="0.2">
      <c r="A467" s="21"/>
      <c r="B467" s="1"/>
      <c r="C467" s="1"/>
      <c r="D467" s="19"/>
    </row>
  </sheetData>
  <autoFilter ref="A1:D1" xr:uid="{1D292975-4D36-438D-AA56-BE4235AE379C}"/>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Feuilles de calcul</vt:lpstr>
      </vt:variant>
      <vt:variant>
        <vt:i4>2</vt:i4>
      </vt:variant>
      <vt:variant>
        <vt:lpstr>Plages nommées</vt:lpstr>
      </vt:variant>
      <vt:variant>
        <vt:i4>1</vt:i4>
      </vt:variant>
    </vt:vector>
  </HeadingPairs>
  <TitlesOfParts>
    <vt:vector size="3" baseType="lpstr">
      <vt:lpstr>MODEL</vt:lpstr>
      <vt:lpstr>TOTAL</vt:lpstr>
      <vt:lpstr>MODEL!Zone_d_impression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N122164</dc:creator>
  <cp:lastModifiedBy>Corvisier Christophe</cp:lastModifiedBy>
  <cp:lastPrinted>2023-04-18T07:35:59Z</cp:lastPrinted>
  <dcterms:created xsi:type="dcterms:W3CDTF">2023-03-23T08:22:22Z</dcterms:created>
  <dcterms:modified xsi:type="dcterms:W3CDTF">2023-04-22T16:43:14Z</dcterms:modified>
</cp:coreProperties>
</file>