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checobr\Desktop\"/>
    </mc:Choice>
  </mc:AlternateContent>
  <bookViews>
    <workbookView xWindow="0" yWindow="0" windowWidth="28800" windowHeight="11235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3" i="1" l="1"/>
  <c r="AK4" i="1"/>
  <c r="AK5" i="1"/>
  <c r="AK6" i="1"/>
  <c r="AK7" i="1"/>
  <c r="AK8" i="1"/>
  <c r="AK9" i="1"/>
  <c r="AK10" i="1"/>
  <c r="AK2" i="1"/>
  <c r="AJ3" i="1"/>
  <c r="AJ4" i="1"/>
  <c r="AJ5" i="1"/>
  <c r="AJ6" i="1"/>
  <c r="AJ7" i="1"/>
  <c r="AJ8" i="1"/>
  <c r="AJ9" i="1"/>
  <c r="AJ10" i="1"/>
  <c r="AJ2" i="1"/>
  <c r="AI3" i="1"/>
  <c r="AI4" i="1"/>
  <c r="AI5" i="1"/>
  <c r="AI6" i="1"/>
  <c r="AI7" i="1"/>
  <c r="AI8" i="1"/>
  <c r="AI9" i="1"/>
  <c r="AI10" i="1"/>
  <c r="AI2" i="1"/>
  <c r="AH3" i="1"/>
  <c r="AH4" i="1"/>
  <c r="AH5" i="1"/>
  <c r="AH6" i="1"/>
  <c r="AH7" i="1"/>
  <c r="AH8" i="1"/>
  <c r="AH9" i="1"/>
  <c r="AH10" i="1"/>
  <c r="AH2" i="1"/>
  <c r="AG3" i="1"/>
  <c r="AG4" i="1"/>
  <c r="AG5" i="1"/>
  <c r="AG6" i="1"/>
  <c r="AG7" i="1"/>
  <c r="AG8" i="1"/>
  <c r="AG9" i="1"/>
  <c r="AG10" i="1"/>
  <c r="AG2" i="1"/>
  <c r="AF2" i="1"/>
  <c r="AF10" i="1"/>
  <c r="AE10" i="1"/>
  <c r="AL10" i="1" s="1"/>
  <c r="AO10" i="1" s="1"/>
  <c r="AD10" i="1"/>
  <c r="AC10" i="1"/>
  <c r="AB10" i="1"/>
  <c r="AA10" i="1"/>
  <c r="AF9" i="1"/>
  <c r="AE9" i="1"/>
  <c r="AL9" i="1" s="1"/>
  <c r="AM9" i="1" s="1"/>
  <c r="AN9" i="1" s="1"/>
  <c r="AC9" i="1"/>
  <c r="AD9" i="1" s="1"/>
  <c r="AB9" i="1"/>
  <c r="AA9" i="1"/>
  <c r="AF8" i="1"/>
  <c r="AE8" i="1"/>
  <c r="AL8" i="1" s="1"/>
  <c r="AM8" i="1" s="1"/>
  <c r="AN8" i="1" s="1"/>
  <c r="AC8" i="1"/>
  <c r="AD8" i="1" s="1"/>
  <c r="AB8" i="1"/>
  <c r="AA8" i="1"/>
  <c r="AF7" i="1"/>
  <c r="AE7" i="1"/>
  <c r="AL7" i="1" s="1"/>
  <c r="AC7" i="1"/>
  <c r="AD7" i="1" s="1"/>
  <c r="AB7" i="1"/>
  <c r="AA7" i="1"/>
  <c r="AF6" i="1"/>
  <c r="AE6" i="1"/>
  <c r="AL6" i="1" s="1"/>
  <c r="AO6" i="1" s="1"/>
  <c r="AD6" i="1"/>
  <c r="AC6" i="1"/>
  <c r="AB6" i="1"/>
  <c r="AA6" i="1"/>
  <c r="AF5" i="1"/>
  <c r="AE5" i="1"/>
  <c r="AL5" i="1" s="1"/>
  <c r="AM5" i="1" s="1"/>
  <c r="AN5" i="1" s="1"/>
  <c r="AC5" i="1"/>
  <c r="AD5" i="1" s="1"/>
  <c r="AB5" i="1"/>
  <c r="AA5" i="1"/>
  <c r="AF4" i="1"/>
  <c r="AE4" i="1"/>
  <c r="AL4" i="1" s="1"/>
  <c r="AM4" i="1" s="1"/>
  <c r="AN4" i="1" s="1"/>
  <c r="AC4" i="1"/>
  <c r="AD4" i="1" s="1"/>
  <c r="AB4" i="1"/>
  <c r="AA4" i="1"/>
  <c r="AF3" i="1"/>
  <c r="AE3" i="1"/>
  <c r="AL3" i="1" s="1"/>
  <c r="AC3" i="1"/>
  <c r="AD3" i="1" s="1"/>
  <c r="AB3" i="1"/>
  <c r="AA3" i="1"/>
  <c r="AE2" i="1"/>
  <c r="AL2" i="1" s="1"/>
  <c r="AO2" i="1" s="1"/>
  <c r="AD2" i="1"/>
  <c r="AC2" i="1"/>
  <c r="AB2" i="1"/>
  <c r="AA2" i="1"/>
  <c r="AO4" i="1" l="1"/>
  <c r="AO5" i="1"/>
  <c r="AO8" i="1"/>
  <c r="AO9" i="1"/>
  <c r="AO3" i="1"/>
  <c r="AM3" i="1"/>
  <c r="AN3" i="1" s="1"/>
  <c r="AO7" i="1"/>
  <c r="AM7" i="1"/>
  <c r="AN7" i="1" s="1"/>
  <c r="AM2" i="1"/>
  <c r="AN2" i="1" s="1"/>
  <c r="AM6" i="1"/>
  <c r="AN6" i="1" s="1"/>
  <c r="AM10" i="1"/>
  <c r="AN10" i="1" s="1"/>
</calcChain>
</file>

<file path=xl/sharedStrings.xml><?xml version="1.0" encoding="utf-8"?>
<sst xmlns="http://schemas.openxmlformats.org/spreadsheetml/2006/main" count="129" uniqueCount="85">
  <si>
    <t>METIER</t>
  </si>
  <si>
    <t>EXPEDITION</t>
  </si>
  <si>
    <t>CLIENT</t>
  </si>
  <si>
    <t>NOM</t>
  </si>
  <si>
    <t>REF</t>
  </si>
  <si>
    <t>NOM_TRP</t>
  </si>
  <si>
    <t>CITES</t>
  </si>
  <si>
    <t>PAYS</t>
  </si>
  <si>
    <t>DATE_INTEGRATION</t>
  </si>
  <si>
    <t>HEURE_INTEGRATION</t>
  </si>
  <si>
    <t>DATE_LIVRAISON</t>
  </si>
  <si>
    <t>A_SELECTER</t>
  </si>
  <si>
    <t>SELECTE</t>
  </si>
  <si>
    <t>ANALYSE_PENURIE</t>
  </si>
  <si>
    <t>TOTAL_LANCE</t>
  </si>
  <si>
    <t>NB_SKUS</t>
  </si>
  <si>
    <t>QTE_A_PREP</t>
  </si>
  <si>
    <t>EN_COURS</t>
  </si>
  <si>
    <t>PREPARE_NON_PACKE</t>
  </si>
  <si>
    <t>PREPARE_PACKE</t>
  </si>
  <si>
    <t>PREPARE</t>
  </si>
  <si>
    <t>NB_COLIS_PACKE</t>
  </si>
  <si>
    <t>MIS_EN_CMP</t>
  </si>
  <si>
    <t>ATTENTE_CMP</t>
  </si>
  <si>
    <t>CHARGE</t>
  </si>
  <si>
    <t>EXPEDIE</t>
  </si>
  <si>
    <t>Creneau d'integration</t>
  </si>
  <si>
    <t>DATE de LIVRAISON</t>
  </si>
  <si>
    <t>Date Intégration</t>
  </si>
  <si>
    <t>Date réel</t>
  </si>
  <si>
    <t>Date fin de préparation réelle</t>
  </si>
  <si>
    <t>LUNDI</t>
  </si>
  <si>
    <t>MARDI</t>
  </si>
  <si>
    <t>MERCREDI</t>
  </si>
  <si>
    <t>JEUDI</t>
  </si>
  <si>
    <t>VENDREDI</t>
  </si>
  <si>
    <t>SAMEDI</t>
  </si>
  <si>
    <t>Date expédition réelle</t>
  </si>
  <si>
    <t>Statut</t>
  </si>
  <si>
    <t>Tardif non prép</t>
  </si>
  <si>
    <t>Prochain dép</t>
  </si>
  <si>
    <t>Composants_CML</t>
  </si>
  <si>
    <t>0001200416</t>
  </si>
  <si>
    <t>0080382609_BK_00_CP_5300012729</t>
  </si>
  <si>
    <t>N</t>
  </si>
  <si>
    <t>FR</t>
  </si>
  <si>
    <t>03/07/2017</t>
  </si>
  <si>
    <t>09:50:12</t>
  </si>
  <si>
    <t>05/07/2017</t>
  </si>
  <si>
    <t>0001200753</t>
  </si>
  <si>
    <t>0080382614_BK_00_CP_5300013288</t>
  </si>
  <si>
    <t>IT</t>
  </si>
  <si>
    <t>10:10:13</t>
  </si>
  <si>
    <t>0080382615_BK_00_CP_5300013287</t>
  </si>
  <si>
    <t>10:10:09</t>
  </si>
  <si>
    <t>0001200999</t>
  </si>
  <si>
    <t>0080382610_BK_00_CP_5300013286</t>
  </si>
  <si>
    <t>0080382611_BK_00_CP_5300013286</t>
  </si>
  <si>
    <t>0001200785</t>
  </si>
  <si>
    <t>0080365586_BK_00_CP_5300008138</t>
  </si>
  <si>
    <t>23/02/2017</t>
  </si>
  <si>
    <t>HOC</t>
  </si>
  <si>
    <t>4700160078_BK_null_STD</t>
  </si>
  <si>
    <t>13/06/2017</t>
  </si>
  <si>
    <t>17:20:36</t>
  </si>
  <si>
    <t>0001200744</t>
  </si>
  <si>
    <t>0080382364_BK_00_CP_5300013228</t>
  </si>
  <si>
    <t>30/06/2017</t>
  </si>
  <si>
    <t>14:57:11</t>
  </si>
  <si>
    <t>CHAUFFEUR LV CERGY Route</t>
  </si>
  <si>
    <t>0080382363_BK_00_CP_5300013228</t>
  </si>
  <si>
    <t>A</t>
  </si>
  <si>
    <t>BV</t>
  </si>
  <si>
    <t>V</t>
  </si>
  <si>
    <t>D</t>
  </si>
  <si>
    <t>F</t>
  </si>
  <si>
    <t>G</t>
  </si>
  <si>
    <t>S</t>
  </si>
  <si>
    <t>U</t>
  </si>
  <si>
    <t>I</t>
  </si>
  <si>
    <t>OP</t>
  </si>
  <si>
    <t>Q</t>
  </si>
  <si>
    <t>GF</t>
  </si>
  <si>
    <t>EFEF</t>
  </si>
  <si>
    <t>EFEFEF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</si>
</sst>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ap\PRESTATAIRES\DERET\REPORTING\PREV_VOLUMES\WORK\TOPDE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ap\PRESTATAIRES\DD\REPORTING\PREV_VOLUMES\WORK\TOPD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P DEPARTS"/>
      <sheetName val="STORE LIST"/>
      <sheetName val="TRANSPORTEURS"/>
      <sheetName val="LEAD TIME"/>
    </sheetNames>
    <sheetDataSet>
      <sheetData sheetId="0">
        <row r="6">
          <cell r="J6" t="str">
            <v>JOURS D'EXPEDITIONS C1 / C2 / C3 ET DERET</v>
          </cell>
        </row>
        <row r="7">
          <cell r="J7">
            <v>42919</v>
          </cell>
          <cell r="K7">
            <v>42920</v>
          </cell>
          <cell r="L7">
            <v>42921</v>
          </cell>
          <cell r="M7">
            <v>42922</v>
          </cell>
          <cell r="N7">
            <v>42923</v>
          </cell>
          <cell r="O7">
            <v>42924</v>
          </cell>
          <cell r="P7">
            <v>42925</v>
          </cell>
        </row>
        <row r="8">
          <cell r="A8" t="str">
            <v>Transporteurs</v>
          </cell>
          <cell r="F8" t="str">
            <v>Store code</v>
          </cell>
          <cell r="G8" t="str">
            <v>Store name</v>
          </cell>
          <cell r="H8" t="str">
            <v xml:space="preserve">TOP DEPART 
ANTICIPE </v>
          </cell>
          <cell r="I8" t="str">
            <v>JA/JA</v>
          </cell>
          <cell r="J8" t="str">
            <v>lundi</v>
          </cell>
          <cell r="K8" t="str">
            <v>mardi</v>
          </cell>
          <cell r="L8" t="str">
            <v>mercredi</v>
          </cell>
          <cell r="M8" t="str">
            <v>jeudi</v>
          </cell>
          <cell r="N8" t="str">
            <v>vendredi</v>
          </cell>
          <cell r="O8" t="str">
            <v>samedi</v>
          </cell>
          <cell r="P8" t="str">
            <v>dimanche</v>
          </cell>
        </row>
        <row r="9">
          <cell r="A9" t="str">
            <v>Schenker Air</v>
          </cell>
          <cell r="F9" t="str">
            <v>UAR</v>
          </cell>
          <cell r="G9" t="str">
            <v>LV ARUBA</v>
          </cell>
          <cell r="M9" t="str">
            <v>J</v>
          </cell>
        </row>
        <row r="10">
          <cell r="A10" t="str">
            <v>Schenker Air</v>
          </cell>
          <cell r="F10" t="str">
            <v>UMX</v>
          </cell>
          <cell r="G10" t="str">
            <v>LV MASARYK (MEX)</v>
          </cell>
          <cell r="J10" t="str">
            <v>L</v>
          </cell>
          <cell r="K10" t="str">
            <v>M</v>
          </cell>
          <cell r="N10" t="str">
            <v>V</v>
          </cell>
        </row>
        <row r="11">
          <cell r="A11" t="str">
            <v>Schenker Air</v>
          </cell>
          <cell r="F11" t="str">
            <v>UMP</v>
          </cell>
          <cell r="G11" t="str">
            <v>LV P SANTA FE (MEX)</v>
          </cell>
          <cell r="J11" t="str">
            <v>L</v>
          </cell>
          <cell r="K11" t="str">
            <v>M</v>
          </cell>
          <cell r="N11" t="str">
            <v>V</v>
          </cell>
        </row>
        <row r="12">
          <cell r="A12" t="str">
            <v>Schenker Air</v>
          </cell>
          <cell r="F12" t="str">
            <v>UPS</v>
          </cell>
          <cell r="G12" t="str">
            <v>LV PERISUR (MEX)</v>
          </cell>
          <cell r="J12" t="str">
            <v>L</v>
          </cell>
          <cell r="K12" t="str">
            <v>M</v>
          </cell>
          <cell r="N12" t="str">
            <v>V</v>
          </cell>
        </row>
        <row r="13">
          <cell r="A13" t="str">
            <v>Schenker Air</v>
          </cell>
          <cell r="F13" t="str">
            <v>UMY</v>
          </cell>
          <cell r="G13" t="str">
            <v>LV MONTERREY (MEX)</v>
          </cell>
          <cell r="J13" t="str">
            <v>L</v>
          </cell>
          <cell r="K13" t="str">
            <v>M</v>
          </cell>
          <cell r="N13" t="str">
            <v>V</v>
          </cell>
        </row>
        <row r="14">
          <cell r="A14" t="str">
            <v>Schenker Air</v>
          </cell>
          <cell r="F14" t="str">
            <v>UCU</v>
          </cell>
          <cell r="G14" t="str">
            <v>LV CANCUN (MEX)</v>
          </cell>
          <cell r="J14" t="str">
            <v>L</v>
          </cell>
          <cell r="K14" t="str">
            <v>M</v>
          </cell>
          <cell r="N14" t="str">
            <v>V</v>
          </cell>
        </row>
        <row r="15">
          <cell r="A15" t="str">
            <v>Schenker Air</v>
          </cell>
          <cell r="F15" t="str">
            <v>UPN</v>
          </cell>
          <cell r="G15" t="str">
            <v>LV POLANCO</v>
          </cell>
          <cell r="J15" t="str">
            <v>L</v>
          </cell>
          <cell r="K15" t="str">
            <v>M</v>
          </cell>
          <cell r="N15" t="str">
            <v>V</v>
          </cell>
        </row>
        <row r="16">
          <cell r="A16" t="str">
            <v>Schenker Air</v>
          </cell>
          <cell r="F16" t="str">
            <v>ULO</v>
          </cell>
          <cell r="G16" t="str">
            <v>LV PALACIO DE HIERRO QUERETARO</v>
          </cell>
          <cell r="J16" t="str">
            <v>L</v>
          </cell>
          <cell r="K16" t="str">
            <v>M</v>
          </cell>
          <cell r="N16" t="str">
            <v>V</v>
          </cell>
        </row>
        <row r="17">
          <cell r="A17" t="str">
            <v>Schenker Air</v>
          </cell>
          <cell r="F17" t="str">
            <v>UGD</v>
          </cell>
          <cell r="G17" t="str">
            <v>LV GUADALAJARA (MEX)</v>
          </cell>
          <cell r="J17" t="str">
            <v>L</v>
          </cell>
          <cell r="K17" t="str">
            <v>M</v>
          </cell>
          <cell r="N17" t="str">
            <v>V</v>
          </cell>
        </row>
        <row r="18">
          <cell r="A18" t="str">
            <v>Schenker Air</v>
          </cell>
          <cell r="F18" t="str">
            <v>URJ</v>
          </cell>
          <cell r="G18" t="str">
            <v>LV RIO JANEIRO (BRA)</v>
          </cell>
          <cell r="H18" t="str">
            <v>LUNDI/MERCREDI</v>
          </cell>
          <cell r="K18" t="str">
            <v>M</v>
          </cell>
          <cell r="M18" t="str">
            <v>J</v>
          </cell>
        </row>
        <row r="19">
          <cell r="A19" t="str">
            <v>Schenker Air</v>
          </cell>
          <cell r="F19" t="str">
            <v>UIG</v>
          </cell>
          <cell r="G19" t="str">
            <v>LV IGUATEMI (BRA)</v>
          </cell>
          <cell r="H19" t="str">
            <v>LUNDI/MERCREDI</v>
          </cell>
          <cell r="K19" t="str">
            <v>M</v>
          </cell>
          <cell r="M19" t="str">
            <v>J</v>
          </cell>
        </row>
        <row r="20">
          <cell r="A20" t="str">
            <v>Schenker Air</v>
          </cell>
          <cell r="F20" t="str">
            <v>URK</v>
          </cell>
          <cell r="G20" t="str">
            <v>LV RIO BARRA</v>
          </cell>
          <cell r="H20" t="str">
            <v>LUNDI/MERCREDI</v>
          </cell>
          <cell r="K20" t="str">
            <v>M</v>
          </cell>
          <cell r="M20" t="str">
            <v>J</v>
          </cell>
        </row>
        <row r="21">
          <cell r="A21" t="str">
            <v>Schenker Air</v>
          </cell>
          <cell r="F21" t="str">
            <v>UCK</v>
          </cell>
          <cell r="G21" t="str">
            <v>LV CURITIBA</v>
          </cell>
          <cell r="H21" t="str">
            <v>LUNDI/MERCREDI</v>
          </cell>
          <cell r="K21" t="str">
            <v>M</v>
          </cell>
          <cell r="M21" t="str">
            <v>J</v>
          </cell>
        </row>
        <row r="22">
          <cell r="A22" t="str">
            <v>Schenker Air</v>
          </cell>
          <cell r="F22" t="str">
            <v>UJM</v>
          </cell>
          <cell r="G22" t="str">
            <v>LV CIDADE JARDIM (BRA)</v>
          </cell>
          <cell r="H22" t="str">
            <v>LUNDI/MERCREDI</v>
          </cell>
          <cell r="K22" t="str">
            <v>M</v>
          </cell>
          <cell r="M22" t="str">
            <v>J</v>
          </cell>
        </row>
        <row r="23">
          <cell r="A23" t="str">
            <v>Schenker Air</v>
          </cell>
          <cell r="F23" t="str">
            <v>UBX</v>
          </cell>
          <cell r="G23" t="str">
            <v>LV BRASILIA (BRA)</v>
          </cell>
          <cell r="H23" t="str">
            <v>LUNDI/MERCREDI</v>
          </cell>
          <cell r="K23" t="str">
            <v>M</v>
          </cell>
          <cell r="M23" t="str">
            <v>J</v>
          </cell>
        </row>
        <row r="24">
          <cell r="A24" t="str">
            <v>Schenker Air</v>
          </cell>
          <cell r="F24" t="str">
            <v>URZ</v>
          </cell>
          <cell r="G24" t="str">
            <v>LV E-COMMERCE (BRA)</v>
          </cell>
          <cell r="H24" t="str">
            <v>LUNDI/MERCREDI</v>
          </cell>
          <cell r="K24" t="str">
            <v>M</v>
          </cell>
          <cell r="M24" t="str">
            <v>J</v>
          </cell>
        </row>
        <row r="25">
          <cell r="A25" t="str">
            <v>Schenker Air</v>
          </cell>
          <cell r="F25" t="str">
            <v>UCS</v>
          </cell>
          <cell r="G25" t="str">
            <v xml:space="preserve">LV CHILI </v>
          </cell>
          <cell r="N25" t="str">
            <v>V</v>
          </cell>
        </row>
        <row r="26">
          <cell r="A26" t="str">
            <v>Schenker Air</v>
          </cell>
          <cell r="F26" t="str">
            <v>UBG</v>
          </cell>
          <cell r="G26" t="str">
            <v xml:space="preserve">LV COLOMBIA </v>
          </cell>
          <cell r="H26" t="str">
            <v>JEUDI MIDI</v>
          </cell>
          <cell r="N26" t="str">
            <v>V</v>
          </cell>
        </row>
        <row r="27">
          <cell r="A27" t="str">
            <v>Schenker Air</v>
          </cell>
          <cell r="F27" t="str">
            <v>UDO</v>
          </cell>
          <cell r="G27" t="str">
            <v>LV ST DOMINGUE</v>
          </cell>
          <cell r="H27" t="str">
            <v>JEUDI</v>
          </cell>
          <cell r="N27" t="str">
            <v>V</v>
          </cell>
        </row>
        <row r="28">
          <cell r="A28" t="str">
            <v>Schenker Air</v>
          </cell>
          <cell r="F28" t="str">
            <v>P51</v>
          </cell>
          <cell r="G28" t="str">
            <v xml:space="preserve">LV JOHANNESBURG </v>
          </cell>
          <cell r="M28" t="str">
            <v>J</v>
          </cell>
        </row>
        <row r="29">
          <cell r="A29" t="str">
            <v>Schenker Air</v>
          </cell>
          <cell r="F29" t="str">
            <v>P52</v>
          </cell>
          <cell r="G29" t="str">
            <v>LV CAPE TOWN</v>
          </cell>
          <cell r="M29" t="str">
            <v>J</v>
          </cell>
        </row>
        <row r="30">
          <cell r="A30" t="str">
            <v>Schenker Air</v>
          </cell>
          <cell r="F30" t="str">
            <v>UPM</v>
          </cell>
          <cell r="G30" t="str">
            <v>LV PANAMA</v>
          </cell>
          <cell r="K30" t="str">
            <v>M</v>
          </cell>
        </row>
        <row r="31">
          <cell r="A31" t="str">
            <v>FM LOGISTICS</v>
          </cell>
          <cell r="F31" t="str">
            <v>Q61</v>
          </cell>
          <cell r="G31" t="str">
            <v>LV STOLESHNIKOV</v>
          </cell>
          <cell r="H31" t="str">
            <v>LUNDI/JEUDI</v>
          </cell>
          <cell r="K31" t="str">
            <v>M</v>
          </cell>
          <cell r="N31" t="str">
            <v>V</v>
          </cell>
        </row>
        <row r="32">
          <cell r="A32" t="str">
            <v>FM LOGISTICS</v>
          </cell>
          <cell r="F32" t="str">
            <v>Q62</v>
          </cell>
          <cell r="G32" t="str">
            <v>LV GUM</v>
          </cell>
          <cell r="H32" t="str">
            <v>LUNDI/JEUDI</v>
          </cell>
          <cell r="K32" t="str">
            <v>M</v>
          </cell>
          <cell r="N32" t="str">
            <v>V</v>
          </cell>
        </row>
        <row r="33">
          <cell r="A33" t="str">
            <v>FM LOGISTICS</v>
          </cell>
          <cell r="F33" t="str">
            <v>Q66</v>
          </cell>
          <cell r="G33" t="str">
            <v>LV MOSCOU TSUM</v>
          </cell>
          <cell r="H33" t="str">
            <v>LUNDI/JEUDI</v>
          </cell>
          <cell r="K33" t="str">
            <v>M</v>
          </cell>
          <cell r="N33" t="str">
            <v>V</v>
          </cell>
        </row>
        <row r="34">
          <cell r="A34" t="str">
            <v>FM LOGISTICS</v>
          </cell>
          <cell r="F34" t="str">
            <v>Q63</v>
          </cell>
          <cell r="G34" t="str">
            <v>LV ST PETERSBOURG</v>
          </cell>
          <cell r="H34" t="str">
            <v>JEUDI</v>
          </cell>
          <cell r="N34" t="str">
            <v>V</v>
          </cell>
        </row>
        <row r="35">
          <cell r="A35" t="str">
            <v>FM LOGISTICS</v>
          </cell>
          <cell r="F35" t="str">
            <v>Q64</v>
          </cell>
          <cell r="G35" t="str">
            <v>LV EKATERINBOURG</v>
          </cell>
          <cell r="H35" t="str">
            <v>JEUDI</v>
          </cell>
          <cell r="N35" t="str">
            <v>V</v>
          </cell>
        </row>
        <row r="36">
          <cell r="A36" t="str">
            <v>FM LOGISTICS</v>
          </cell>
          <cell r="F36" t="str">
            <v>Q65</v>
          </cell>
          <cell r="G36" t="str">
            <v>LV SOCHI</v>
          </cell>
          <cell r="H36" t="str">
            <v>JEUDI</v>
          </cell>
          <cell r="N36" t="str">
            <v>V</v>
          </cell>
        </row>
        <row r="37">
          <cell r="A37" t="str">
            <v>XPO</v>
          </cell>
          <cell r="F37" t="str">
            <v>Q71</v>
          </cell>
          <cell r="G37" t="str">
            <v>LV KIEV</v>
          </cell>
          <cell r="H37" t="str">
            <v>JEUDI</v>
          </cell>
          <cell r="N37" t="str">
            <v>V</v>
          </cell>
        </row>
        <row r="38">
          <cell r="A38" t="str">
            <v>XPO</v>
          </cell>
          <cell r="F38" t="str">
            <v>Q81</v>
          </cell>
          <cell r="G38" t="str">
            <v>LV ALMATY</v>
          </cell>
          <cell r="H38" t="str">
            <v>JEUDI</v>
          </cell>
          <cell r="N38" t="str">
            <v>V</v>
          </cell>
        </row>
        <row r="39">
          <cell r="A39" t="str">
            <v>TNT</v>
          </cell>
          <cell r="F39" t="str">
            <v>G51</v>
          </cell>
          <cell r="G39" t="str">
            <v>LV VARSOVIE</v>
          </cell>
          <cell r="K39" t="str">
            <v>M</v>
          </cell>
          <cell r="N39" t="str">
            <v>V</v>
          </cell>
        </row>
        <row r="40">
          <cell r="A40" t="str">
            <v>ARCESE</v>
          </cell>
          <cell r="F40" t="str">
            <v>C06</v>
          </cell>
          <cell r="G40" t="str">
            <v>LV BALE</v>
          </cell>
          <cell r="J40" t="str">
            <v>L</v>
          </cell>
          <cell r="L40" t="str">
            <v>ME</v>
          </cell>
          <cell r="N40" t="str">
            <v>V</v>
          </cell>
        </row>
        <row r="41">
          <cell r="A41" t="str">
            <v>ARCESE</v>
          </cell>
          <cell r="F41" t="str">
            <v>C01</v>
          </cell>
          <cell r="G41" t="str">
            <v>LV GENEVE</v>
          </cell>
          <cell r="J41" t="str">
            <v>L</v>
          </cell>
          <cell r="K41" t="str">
            <v>M</v>
          </cell>
          <cell r="L41" t="str">
            <v>ME</v>
          </cell>
          <cell r="M41" t="str">
            <v>J</v>
          </cell>
          <cell r="N41" t="str">
            <v>V</v>
          </cell>
        </row>
        <row r="42">
          <cell r="A42" t="str">
            <v>ARCESE</v>
          </cell>
          <cell r="F42" t="str">
            <v>C05</v>
          </cell>
          <cell r="G42" t="str">
            <v>LV ZURICH</v>
          </cell>
          <cell r="J42" t="str">
            <v>L</v>
          </cell>
          <cell r="K42" t="str">
            <v>M</v>
          </cell>
          <cell r="L42" t="str">
            <v>ME</v>
          </cell>
          <cell r="M42" t="str">
            <v>J</v>
          </cell>
          <cell r="N42" t="str">
            <v>V</v>
          </cell>
        </row>
        <row r="43">
          <cell r="A43" t="str">
            <v>ARCESE</v>
          </cell>
          <cell r="F43" t="str">
            <v>C02</v>
          </cell>
          <cell r="G43" t="str">
            <v>LV LAUSANNE</v>
          </cell>
          <cell r="J43" t="str">
            <v>L</v>
          </cell>
          <cell r="L43" t="str">
            <v>ME</v>
          </cell>
          <cell r="N43" t="str">
            <v>V</v>
          </cell>
        </row>
        <row r="44">
          <cell r="A44" t="str">
            <v>ARCESE</v>
          </cell>
          <cell r="F44" t="str">
            <v>C03</v>
          </cell>
          <cell r="G44" t="str">
            <v>LV CRANS S/S.</v>
          </cell>
          <cell r="J44" t="str">
            <v>L</v>
          </cell>
          <cell r="L44" t="str">
            <v>ME</v>
          </cell>
          <cell r="N44" t="str">
            <v>V</v>
          </cell>
        </row>
        <row r="45">
          <cell r="A45" t="str">
            <v>ARCESE</v>
          </cell>
          <cell r="F45" t="str">
            <v>C04</v>
          </cell>
          <cell r="G45" t="str">
            <v xml:space="preserve">SAINT MORITZ </v>
          </cell>
          <cell r="J45" t="str">
            <v>L</v>
          </cell>
          <cell r="K45" t="str">
            <v>M</v>
          </cell>
          <cell r="M45" t="str">
            <v>J</v>
          </cell>
        </row>
        <row r="46">
          <cell r="A46" t="str">
            <v>ARCESE</v>
          </cell>
          <cell r="F46" t="str">
            <v>C07</v>
          </cell>
          <cell r="G46" t="str">
            <v>LV LUGANO</v>
          </cell>
          <cell r="J46" t="str">
            <v>L</v>
          </cell>
          <cell r="L46" t="str">
            <v>ME</v>
          </cell>
          <cell r="N46" t="str">
            <v>V</v>
          </cell>
        </row>
        <row r="47">
          <cell r="A47" t="str">
            <v>ARCESE</v>
          </cell>
          <cell r="F47" t="str">
            <v>C08</v>
          </cell>
          <cell r="G47" t="str">
            <v xml:space="preserve">LV GSTAAD </v>
          </cell>
          <cell r="J47" t="str">
            <v>L</v>
          </cell>
          <cell r="L47" t="str">
            <v>ME</v>
          </cell>
          <cell r="N47" t="str">
            <v>V</v>
          </cell>
        </row>
        <row r="48">
          <cell r="F48" t="str">
            <v>ELV</v>
          </cell>
          <cell r="G48" t="str">
            <v>LV E-COMMERCE</v>
          </cell>
          <cell r="H48" t="str">
            <v>La veille des expéditions</v>
          </cell>
          <cell r="J48" t="str">
            <v>L</v>
          </cell>
          <cell r="K48" t="str">
            <v>M</v>
          </cell>
          <cell r="L48" t="str">
            <v>ME</v>
          </cell>
          <cell r="M48" t="str">
            <v>J</v>
          </cell>
          <cell r="N48" t="str">
            <v>V</v>
          </cell>
          <cell r="O48" t="str">
            <v>S</v>
          </cell>
        </row>
        <row r="49">
          <cell r="A49" t="str">
            <v>DERET</v>
          </cell>
          <cell r="F49" t="str">
            <v>A06</v>
          </cell>
          <cell r="G49" t="str">
            <v>LV CH. ELYSEES</v>
          </cell>
          <cell r="H49" t="str">
            <v>La veille des expéditions</v>
          </cell>
          <cell r="J49" t="str">
            <v>L</v>
          </cell>
          <cell r="K49" t="str">
            <v>M</v>
          </cell>
          <cell r="L49" t="str">
            <v>ME</v>
          </cell>
          <cell r="M49" t="str">
            <v>J</v>
          </cell>
          <cell r="N49" t="str">
            <v>V</v>
          </cell>
          <cell r="O49" t="str">
            <v>S</v>
          </cell>
        </row>
        <row r="50">
          <cell r="A50" t="str">
            <v>DERET</v>
          </cell>
          <cell r="F50" t="str">
            <v>A02</v>
          </cell>
          <cell r="G50" t="str">
            <v>LV MONTAIGNE</v>
          </cell>
          <cell r="H50" t="str">
            <v>La veille des expéditions</v>
          </cell>
          <cell r="J50" t="str">
            <v>L</v>
          </cell>
          <cell r="K50" t="str">
            <v>M</v>
          </cell>
          <cell r="L50" t="str">
            <v>ME</v>
          </cell>
          <cell r="M50" t="str">
            <v>J</v>
          </cell>
          <cell r="N50" t="str">
            <v>V</v>
          </cell>
          <cell r="O50" t="str">
            <v>S</v>
          </cell>
        </row>
        <row r="51">
          <cell r="A51" t="str">
            <v>DERET</v>
          </cell>
          <cell r="F51" t="str">
            <v>A03</v>
          </cell>
          <cell r="G51" t="str">
            <v>ST GERMAIN</v>
          </cell>
          <cell r="H51" t="str">
            <v>La veille des expéditions</v>
          </cell>
          <cell r="J51" t="str">
            <v>L</v>
          </cell>
          <cell r="K51" t="str">
            <v>M</v>
          </cell>
          <cell r="L51" t="str">
            <v>ME</v>
          </cell>
          <cell r="M51" t="str">
            <v>J</v>
          </cell>
          <cell r="N51" t="str">
            <v>V</v>
          </cell>
          <cell r="O51" t="str">
            <v>S</v>
          </cell>
        </row>
        <row r="52">
          <cell r="A52" t="str">
            <v>DERET</v>
          </cell>
          <cell r="F52" t="str">
            <v>A05</v>
          </cell>
          <cell r="G52" t="str">
            <v>LE BON MARCHE</v>
          </cell>
          <cell r="H52" t="str">
            <v>La veille des expéditions</v>
          </cell>
          <cell r="J52" t="str">
            <v>L</v>
          </cell>
          <cell r="K52" t="str">
            <v>M</v>
          </cell>
          <cell r="L52" t="str">
            <v>ME</v>
          </cell>
          <cell r="M52" t="str">
            <v>J</v>
          </cell>
          <cell r="N52" t="str">
            <v>V</v>
          </cell>
          <cell r="O52" t="str">
            <v>S</v>
          </cell>
        </row>
        <row r="53">
          <cell r="A53" t="str">
            <v>DERET</v>
          </cell>
          <cell r="F53" t="str">
            <v>A07</v>
          </cell>
          <cell r="G53" t="str">
            <v>G. LAFAYETTE</v>
          </cell>
          <cell r="H53" t="str">
            <v>La veille des expéditions</v>
          </cell>
          <cell r="J53" t="str">
            <v>L</v>
          </cell>
          <cell r="K53" t="str">
            <v>M</v>
          </cell>
          <cell r="L53" t="str">
            <v>ME</v>
          </cell>
          <cell r="M53" t="str">
            <v>J</v>
          </cell>
          <cell r="N53" t="str">
            <v>V</v>
          </cell>
          <cell r="O53" t="str">
            <v>S</v>
          </cell>
        </row>
        <row r="54">
          <cell r="A54" t="str">
            <v>DERET</v>
          </cell>
          <cell r="F54" t="str">
            <v>A09</v>
          </cell>
          <cell r="G54" t="str">
            <v>LV PRINTEMPS HAUSSMANN</v>
          </cell>
          <cell r="H54" t="str">
            <v>La veille des expéditions</v>
          </cell>
          <cell r="J54" t="str">
            <v>L</v>
          </cell>
          <cell r="K54" t="str">
            <v>M</v>
          </cell>
          <cell r="L54" t="str">
            <v>ME</v>
          </cell>
          <cell r="M54" t="str">
            <v>J</v>
          </cell>
          <cell r="N54" t="str">
            <v>V</v>
          </cell>
          <cell r="O54" t="str">
            <v>S</v>
          </cell>
        </row>
        <row r="55">
          <cell r="A55" t="str">
            <v>FERRARI</v>
          </cell>
          <cell r="F55" t="str">
            <v>A11</v>
          </cell>
          <cell r="G55" t="str">
            <v>LV PARIS VENDOME</v>
          </cell>
          <cell r="H55" t="str">
            <v>La veille des expéditions</v>
          </cell>
          <cell r="J55" t="str">
            <v>L</v>
          </cell>
          <cell r="K55" t="str">
            <v>M</v>
          </cell>
          <cell r="L55" t="str">
            <v>ME</v>
          </cell>
          <cell r="M55" t="str">
            <v>J</v>
          </cell>
          <cell r="N55" t="str">
            <v>V</v>
          </cell>
        </row>
        <row r="56">
          <cell r="A56" t="str">
            <v>ARCESE</v>
          </cell>
          <cell r="F56" t="str">
            <v>R83</v>
          </cell>
          <cell r="G56" t="str">
            <v xml:space="preserve">LV SAINT TROPEZ </v>
          </cell>
          <cell r="J56" t="str">
            <v>L</v>
          </cell>
          <cell r="K56" t="str">
            <v>M</v>
          </cell>
          <cell r="L56" t="str">
            <v>ME</v>
          </cell>
          <cell r="M56" t="str">
            <v>J</v>
          </cell>
          <cell r="N56" t="str">
            <v>V</v>
          </cell>
        </row>
        <row r="57">
          <cell r="A57" t="str">
            <v>ARCESE</v>
          </cell>
          <cell r="F57" t="str">
            <v>R59</v>
          </cell>
          <cell r="G57" t="str">
            <v>LV LILLE</v>
          </cell>
          <cell r="J57" t="str">
            <v>L</v>
          </cell>
          <cell r="K57" t="str">
            <v>M</v>
          </cell>
          <cell r="L57" t="str">
            <v>ME</v>
          </cell>
          <cell r="M57" t="str">
            <v>J</v>
          </cell>
          <cell r="N57" t="str">
            <v>V</v>
          </cell>
        </row>
        <row r="58">
          <cell r="A58" t="str">
            <v>ARCESE</v>
          </cell>
          <cell r="F58" t="str">
            <v>B01</v>
          </cell>
          <cell r="G58" t="str">
            <v>LV NICE</v>
          </cell>
          <cell r="J58" t="str">
            <v>L</v>
          </cell>
          <cell r="K58" t="str">
            <v>M</v>
          </cell>
          <cell r="L58" t="str">
            <v>ME</v>
          </cell>
          <cell r="M58" t="str">
            <v>J</v>
          </cell>
          <cell r="N58" t="str">
            <v>V</v>
          </cell>
        </row>
        <row r="59">
          <cell r="A59" t="str">
            <v>ARCESE</v>
          </cell>
          <cell r="F59" t="str">
            <v>B02</v>
          </cell>
          <cell r="G59" t="str">
            <v>LV CANNES</v>
          </cell>
          <cell r="J59" t="str">
            <v>L</v>
          </cell>
          <cell r="K59" t="str">
            <v>M</v>
          </cell>
          <cell r="L59" t="str">
            <v>ME</v>
          </cell>
          <cell r="M59" t="str">
            <v>J</v>
          </cell>
          <cell r="N59" t="str">
            <v>V</v>
          </cell>
        </row>
        <row r="60">
          <cell r="A60" t="str">
            <v>ARCESE</v>
          </cell>
          <cell r="F60" t="str">
            <v>R31</v>
          </cell>
          <cell r="G60" t="str">
            <v>LV TOULOUSE</v>
          </cell>
          <cell r="J60" t="str">
            <v>L</v>
          </cell>
          <cell r="K60" t="str">
            <v>M</v>
          </cell>
          <cell r="L60" t="str">
            <v>ME</v>
          </cell>
          <cell r="M60" t="str">
            <v>J</v>
          </cell>
          <cell r="N60" t="str">
            <v>V</v>
          </cell>
        </row>
        <row r="61">
          <cell r="A61" t="str">
            <v>ARCESE</v>
          </cell>
          <cell r="F61" t="str">
            <v>R69</v>
          </cell>
          <cell r="G61" t="str">
            <v>LV LYON</v>
          </cell>
          <cell r="J61" t="str">
            <v>L</v>
          </cell>
          <cell r="K61" t="str">
            <v>M</v>
          </cell>
          <cell r="L61" t="str">
            <v>ME</v>
          </cell>
          <cell r="M61" t="str">
            <v>J</v>
          </cell>
          <cell r="N61" t="str">
            <v>V</v>
          </cell>
        </row>
        <row r="62">
          <cell r="A62" t="str">
            <v>ARCESE</v>
          </cell>
          <cell r="F62" t="str">
            <v>R13</v>
          </cell>
          <cell r="G62" t="str">
            <v>LV MARSEILLE</v>
          </cell>
          <cell r="J62" t="str">
            <v>L</v>
          </cell>
          <cell r="K62" t="str">
            <v>M</v>
          </cell>
          <cell r="L62" t="str">
            <v>ME</v>
          </cell>
          <cell r="M62" t="str">
            <v>J</v>
          </cell>
          <cell r="N62" t="str">
            <v>V</v>
          </cell>
        </row>
        <row r="63">
          <cell r="A63" t="str">
            <v>ARCESE</v>
          </cell>
          <cell r="F63" t="str">
            <v>D01</v>
          </cell>
          <cell r="G63" t="str">
            <v>LV MONACO</v>
          </cell>
          <cell r="J63" t="str">
            <v>L</v>
          </cell>
          <cell r="K63" t="str">
            <v>M</v>
          </cell>
          <cell r="L63" t="str">
            <v>ME</v>
          </cell>
          <cell r="M63" t="str">
            <v>J</v>
          </cell>
          <cell r="N63" t="str">
            <v>V</v>
          </cell>
        </row>
        <row r="64">
          <cell r="A64" t="str">
            <v>ARCESE</v>
          </cell>
          <cell r="F64" t="str">
            <v>R73</v>
          </cell>
          <cell r="G64" t="str">
            <v>LV COURCHEVEL</v>
          </cell>
        </row>
        <row r="65">
          <cell r="A65" t="str">
            <v>ARCESE</v>
          </cell>
          <cell r="F65" t="str">
            <v>R75</v>
          </cell>
          <cell r="G65" t="str">
            <v>LV COURCHEVEL POP UP</v>
          </cell>
        </row>
        <row r="66">
          <cell r="A66" t="str">
            <v>ARCESE</v>
          </cell>
          <cell r="F66" t="str">
            <v>R67</v>
          </cell>
          <cell r="G66" t="str">
            <v>LV STRASBOURG</v>
          </cell>
          <cell r="J66" t="str">
            <v>L</v>
          </cell>
          <cell r="K66" t="str">
            <v>M</v>
          </cell>
          <cell r="L66" t="str">
            <v>ME</v>
          </cell>
          <cell r="M66" t="str">
            <v>J</v>
          </cell>
          <cell r="N66" t="str">
            <v>V</v>
          </cell>
        </row>
        <row r="67">
          <cell r="A67" t="str">
            <v>ARCESE</v>
          </cell>
          <cell r="F67" t="str">
            <v>R14</v>
          </cell>
          <cell r="G67" t="str">
            <v xml:space="preserve">LV DEAUVILLE </v>
          </cell>
          <cell r="J67" t="str">
            <v>L</v>
          </cell>
          <cell r="K67" t="str">
            <v>M</v>
          </cell>
          <cell r="L67" t="str">
            <v>ME</v>
          </cell>
          <cell r="M67" t="str">
            <v>J</v>
          </cell>
          <cell r="N67" t="str">
            <v>V</v>
          </cell>
        </row>
        <row r="68">
          <cell r="A68" t="str">
            <v>ARCESE</v>
          </cell>
          <cell r="F68" t="str">
            <v>R33</v>
          </cell>
          <cell r="G68" t="str">
            <v>LV BORDEAUX</v>
          </cell>
          <cell r="J68" t="str">
            <v>L</v>
          </cell>
          <cell r="K68" t="str">
            <v>M</v>
          </cell>
          <cell r="L68" t="str">
            <v>ME</v>
          </cell>
          <cell r="M68" t="str">
            <v>J</v>
          </cell>
          <cell r="N68" t="str">
            <v>V</v>
          </cell>
        </row>
        <row r="69">
          <cell r="A69" t="str">
            <v>TNT</v>
          </cell>
          <cell r="F69" t="str">
            <v>I01</v>
          </cell>
          <cell r="G69" t="str">
            <v>LV BRUXELLES</v>
          </cell>
          <cell r="J69" t="str">
            <v>L</v>
          </cell>
          <cell r="K69" t="str">
            <v>M</v>
          </cell>
          <cell r="L69" t="str">
            <v>ME</v>
          </cell>
          <cell r="M69" t="str">
            <v>J</v>
          </cell>
          <cell r="N69" t="str">
            <v>V</v>
          </cell>
        </row>
        <row r="70">
          <cell r="A70" t="str">
            <v>TNT</v>
          </cell>
          <cell r="F70" t="str">
            <v>I02</v>
          </cell>
          <cell r="G70" t="str">
            <v>LV KNOKKE</v>
          </cell>
          <cell r="J70" t="str">
            <v>L</v>
          </cell>
          <cell r="K70" t="str">
            <v>M</v>
          </cell>
          <cell r="M70" t="str">
            <v>J</v>
          </cell>
          <cell r="N70" t="str">
            <v>V</v>
          </cell>
        </row>
        <row r="71">
          <cell r="A71" t="str">
            <v>TNT</v>
          </cell>
          <cell r="F71" t="str">
            <v>I03</v>
          </cell>
          <cell r="G71" t="str">
            <v>LV ANVERS</v>
          </cell>
          <cell r="J71" t="str">
            <v>L</v>
          </cell>
          <cell r="K71" t="str">
            <v>M</v>
          </cell>
          <cell r="L71" t="str">
            <v>ME</v>
          </cell>
          <cell r="M71" t="str">
            <v>J</v>
          </cell>
          <cell r="N71" t="str">
            <v>V</v>
          </cell>
        </row>
        <row r="72">
          <cell r="A72" t="str">
            <v>TNT</v>
          </cell>
          <cell r="F72" t="str">
            <v>I04</v>
          </cell>
          <cell r="G72" t="str">
            <v>LV Luxembourg</v>
          </cell>
          <cell r="J72" t="str">
            <v>L</v>
          </cell>
          <cell r="K72" t="str">
            <v>M</v>
          </cell>
          <cell r="L72" t="str">
            <v>ME</v>
          </cell>
          <cell r="M72" t="str">
            <v>J</v>
          </cell>
          <cell r="N72" t="str">
            <v>V</v>
          </cell>
        </row>
        <row r="73">
          <cell r="A73" t="str">
            <v>TNT</v>
          </cell>
          <cell r="F73" t="str">
            <v>I21</v>
          </cell>
          <cell r="G73" t="str">
            <v>LV AMSTERDAM</v>
          </cell>
          <cell r="J73" t="str">
            <v>L</v>
          </cell>
          <cell r="K73" t="str">
            <v>M</v>
          </cell>
          <cell r="L73" t="str">
            <v>ME</v>
          </cell>
          <cell r="M73" t="str">
            <v>J</v>
          </cell>
          <cell r="N73" t="str">
            <v>V</v>
          </cell>
        </row>
        <row r="74">
          <cell r="A74" t="str">
            <v>TNT</v>
          </cell>
          <cell r="F74" t="str">
            <v>I22</v>
          </cell>
          <cell r="G74" t="str">
            <v>LV BIJENKORF</v>
          </cell>
          <cell r="J74" t="str">
            <v>L</v>
          </cell>
          <cell r="K74" t="str">
            <v>M</v>
          </cell>
          <cell r="L74" t="str">
            <v>ME</v>
          </cell>
          <cell r="M74" t="str">
            <v>J</v>
          </cell>
          <cell r="N74" t="str">
            <v>V</v>
          </cell>
        </row>
        <row r="75">
          <cell r="A75" t="str">
            <v>TNT</v>
          </cell>
          <cell r="F75" t="str">
            <v>G01</v>
          </cell>
          <cell r="G75" t="str">
            <v>LV VIENNE</v>
          </cell>
          <cell r="J75" t="str">
            <v>L</v>
          </cell>
          <cell r="K75" t="str">
            <v>M</v>
          </cell>
          <cell r="L75" t="str">
            <v>ME</v>
          </cell>
          <cell r="M75" t="str">
            <v>J</v>
          </cell>
          <cell r="N75" t="str">
            <v>V</v>
          </cell>
        </row>
        <row r="76">
          <cell r="A76" t="str">
            <v>TNT</v>
          </cell>
          <cell r="F76" t="str">
            <v>G02</v>
          </cell>
          <cell r="G76" t="str">
            <v>LV SALZBOURG</v>
          </cell>
          <cell r="J76" t="str">
            <v>L</v>
          </cell>
          <cell r="K76" t="str">
            <v>M</v>
          </cell>
          <cell r="L76" t="str">
            <v>ME</v>
          </cell>
          <cell r="M76" t="str">
            <v>J</v>
          </cell>
          <cell r="N76" t="str">
            <v>V</v>
          </cell>
        </row>
        <row r="77">
          <cell r="A77" t="str">
            <v>TNT</v>
          </cell>
          <cell r="F77" t="str">
            <v>G03</v>
          </cell>
          <cell r="G77" t="str">
            <v>LV KITZBUHEL</v>
          </cell>
          <cell r="J77" t="str">
            <v>L</v>
          </cell>
          <cell r="K77" t="str">
            <v>M</v>
          </cell>
          <cell r="L77" t="str">
            <v>ME</v>
          </cell>
          <cell r="M77" t="str">
            <v>J</v>
          </cell>
          <cell r="N77" t="str">
            <v>V</v>
          </cell>
        </row>
        <row r="78">
          <cell r="A78" t="str">
            <v>TNT</v>
          </cell>
          <cell r="F78" t="str">
            <v>J10</v>
          </cell>
          <cell r="G78" t="str">
            <v>KADEWE BERLIN</v>
          </cell>
          <cell r="J78" t="str">
            <v>L</v>
          </cell>
          <cell r="K78" t="str">
            <v>M</v>
          </cell>
          <cell r="L78" t="str">
            <v>ME</v>
          </cell>
          <cell r="M78" t="str">
            <v>J</v>
          </cell>
          <cell r="N78" t="str">
            <v>V</v>
          </cell>
        </row>
        <row r="79">
          <cell r="A79" t="str">
            <v>TNT</v>
          </cell>
          <cell r="F79" t="str">
            <v>J07</v>
          </cell>
          <cell r="G79" t="str">
            <v>LV COLOGNE</v>
          </cell>
          <cell r="J79" t="str">
            <v>L</v>
          </cell>
          <cell r="K79" t="str">
            <v>M</v>
          </cell>
          <cell r="L79" t="str">
            <v>ME</v>
          </cell>
          <cell r="M79" t="str">
            <v>J</v>
          </cell>
          <cell r="N79" t="str">
            <v>V</v>
          </cell>
        </row>
        <row r="80">
          <cell r="A80" t="str">
            <v>TNT</v>
          </cell>
          <cell r="F80" t="str">
            <v>J02</v>
          </cell>
          <cell r="G80" t="str">
            <v>LV MUNICH</v>
          </cell>
          <cell r="J80" t="str">
            <v>L</v>
          </cell>
          <cell r="K80" t="str">
            <v>M</v>
          </cell>
          <cell r="L80" t="str">
            <v>ME</v>
          </cell>
          <cell r="M80" t="str">
            <v>J</v>
          </cell>
          <cell r="N80" t="str">
            <v>V</v>
          </cell>
        </row>
        <row r="81">
          <cell r="A81" t="str">
            <v>TNT</v>
          </cell>
          <cell r="F81" t="str">
            <v>J01</v>
          </cell>
          <cell r="G81" t="str">
            <v>LV DUSSELDORF</v>
          </cell>
          <cell r="J81" t="str">
            <v>L</v>
          </cell>
          <cell r="K81" t="str">
            <v>M</v>
          </cell>
          <cell r="L81" t="str">
            <v>ME</v>
          </cell>
          <cell r="M81" t="str">
            <v>J</v>
          </cell>
          <cell r="N81" t="str">
            <v>V</v>
          </cell>
        </row>
        <row r="82">
          <cell r="A82" t="str">
            <v>TNT</v>
          </cell>
          <cell r="F82" t="str">
            <v>J05</v>
          </cell>
          <cell r="G82" t="str">
            <v>LV HAMBOURG</v>
          </cell>
          <cell r="J82" t="str">
            <v>L</v>
          </cell>
          <cell r="K82" t="str">
            <v>M</v>
          </cell>
          <cell r="L82" t="str">
            <v>ME</v>
          </cell>
          <cell r="M82" t="str">
            <v>J</v>
          </cell>
          <cell r="N82" t="str">
            <v>V</v>
          </cell>
        </row>
        <row r="83">
          <cell r="A83" t="str">
            <v>TNT</v>
          </cell>
          <cell r="F83" t="str">
            <v>J03</v>
          </cell>
          <cell r="G83" t="str">
            <v>LV FRANCFORT</v>
          </cell>
          <cell r="J83" t="str">
            <v>L</v>
          </cell>
          <cell r="K83" t="str">
            <v>M</v>
          </cell>
          <cell r="L83" t="str">
            <v>ME</v>
          </cell>
          <cell r="M83" t="str">
            <v>J</v>
          </cell>
          <cell r="N83" t="str">
            <v>V</v>
          </cell>
        </row>
        <row r="84">
          <cell r="A84" t="str">
            <v>TNT</v>
          </cell>
          <cell r="F84" t="str">
            <v>J04</v>
          </cell>
          <cell r="G84" t="str">
            <v>LV BERLIN</v>
          </cell>
          <cell r="J84" t="str">
            <v>L</v>
          </cell>
          <cell r="K84" t="str">
            <v>M</v>
          </cell>
          <cell r="L84" t="str">
            <v>ME</v>
          </cell>
          <cell r="M84" t="str">
            <v>J</v>
          </cell>
          <cell r="N84" t="str">
            <v>V</v>
          </cell>
        </row>
        <row r="85">
          <cell r="A85" t="str">
            <v>TNT</v>
          </cell>
          <cell r="F85" t="str">
            <v>J09</v>
          </cell>
          <cell r="G85" t="str">
            <v>LV STUTTGART</v>
          </cell>
          <cell r="J85" t="str">
            <v>L</v>
          </cell>
          <cell r="K85" t="str">
            <v>M</v>
          </cell>
          <cell r="L85" t="str">
            <v>ME</v>
          </cell>
          <cell r="M85" t="str">
            <v>J</v>
          </cell>
          <cell r="N85" t="str">
            <v>V</v>
          </cell>
        </row>
        <row r="86">
          <cell r="A86" t="str">
            <v>TNT</v>
          </cell>
          <cell r="F86" t="str">
            <v>J12</v>
          </cell>
          <cell r="G86" t="str">
            <v>LV OBERPOLLINGER</v>
          </cell>
          <cell r="J86" t="str">
            <v>L</v>
          </cell>
          <cell r="K86" t="str">
            <v>M</v>
          </cell>
          <cell r="L86" t="str">
            <v>ME</v>
          </cell>
          <cell r="M86" t="str">
            <v>J</v>
          </cell>
          <cell r="N86" t="str">
            <v>V</v>
          </cell>
        </row>
        <row r="87">
          <cell r="A87" t="str">
            <v>Schenker Air</v>
          </cell>
          <cell r="F87" t="str">
            <v>P41</v>
          </cell>
          <cell r="G87" t="str">
            <v xml:space="preserve">LV TEL AVIV    </v>
          </cell>
          <cell r="K87" t="str">
            <v>M</v>
          </cell>
          <cell r="M87" t="str">
            <v>J</v>
          </cell>
        </row>
        <row r="88">
          <cell r="A88" t="str">
            <v>TNT</v>
          </cell>
          <cell r="F88" t="str">
            <v>Q51</v>
          </cell>
          <cell r="G88" t="str">
            <v>LV STOCKHOLM</v>
          </cell>
          <cell r="J88" t="str">
            <v>L</v>
          </cell>
          <cell r="K88" t="str">
            <v>M</v>
          </cell>
          <cell r="L88" t="str">
            <v>ME</v>
          </cell>
          <cell r="M88" t="str">
            <v>J</v>
          </cell>
          <cell r="N88" t="str">
            <v>V</v>
          </cell>
        </row>
        <row r="89">
          <cell r="A89" t="str">
            <v>TNT</v>
          </cell>
          <cell r="F89" t="str">
            <v>Q01</v>
          </cell>
          <cell r="G89" t="str">
            <v>LV COPENHAGUE</v>
          </cell>
          <cell r="J89" t="str">
            <v>L</v>
          </cell>
          <cell r="K89" t="str">
            <v>M</v>
          </cell>
          <cell r="L89" t="str">
            <v>ME</v>
          </cell>
          <cell r="M89" t="str">
            <v>J</v>
          </cell>
          <cell r="N89" t="str">
            <v>V</v>
          </cell>
        </row>
        <row r="90">
          <cell r="A90" t="str">
            <v>TNT</v>
          </cell>
          <cell r="F90" t="str">
            <v>Q31</v>
          </cell>
          <cell r="G90" t="str">
            <v>LV HELSINKI</v>
          </cell>
          <cell r="J90" t="str">
            <v>L</v>
          </cell>
          <cell r="K90" t="str">
            <v>M</v>
          </cell>
          <cell r="L90" t="str">
            <v>ME</v>
          </cell>
          <cell r="M90" t="str">
            <v>J</v>
          </cell>
          <cell r="N90" t="str">
            <v>V</v>
          </cell>
        </row>
        <row r="91">
          <cell r="A91" t="str">
            <v>TNT</v>
          </cell>
          <cell r="F91" t="str">
            <v>Q21</v>
          </cell>
          <cell r="G91" t="str">
            <v>LV OSLO</v>
          </cell>
          <cell r="J91" t="str">
            <v>L</v>
          </cell>
          <cell r="K91" t="str">
            <v>M</v>
          </cell>
          <cell r="L91" t="str">
            <v>ME</v>
          </cell>
          <cell r="M91" t="str">
            <v>J</v>
          </cell>
          <cell r="N91" t="str">
            <v>V</v>
          </cell>
        </row>
        <row r="92">
          <cell r="A92" t="str">
            <v>TNT</v>
          </cell>
          <cell r="F92" t="str">
            <v>G31</v>
          </cell>
          <cell r="G92" t="str">
            <v>LV BUDAPEST</v>
          </cell>
          <cell r="J92" t="str">
            <v>L</v>
          </cell>
          <cell r="K92" t="str">
            <v>M</v>
          </cell>
          <cell r="L92" t="str">
            <v>ME</v>
          </cell>
          <cell r="N92" t="str">
            <v>V</v>
          </cell>
        </row>
        <row r="93">
          <cell r="A93" t="str">
            <v>TNT</v>
          </cell>
          <cell r="F93" t="str">
            <v>G21</v>
          </cell>
          <cell r="G93" t="str">
            <v>LV PRAGUE</v>
          </cell>
          <cell r="J93" t="str">
            <v>L</v>
          </cell>
          <cell r="K93" t="str">
            <v>M</v>
          </cell>
          <cell r="L93" t="str">
            <v>ME</v>
          </cell>
          <cell r="M93" t="str">
            <v>J</v>
          </cell>
          <cell r="N93" t="str">
            <v>V</v>
          </cell>
        </row>
        <row r="94">
          <cell r="A94" t="str">
            <v>ARCESE</v>
          </cell>
          <cell r="F94" t="str">
            <v>G41</v>
          </cell>
          <cell r="G94" t="str">
            <v>LV BUCAREST</v>
          </cell>
          <cell r="J94" t="str">
            <v>L</v>
          </cell>
          <cell r="K94" t="str">
            <v>M</v>
          </cell>
          <cell r="M94" t="str">
            <v>J</v>
          </cell>
        </row>
        <row r="95">
          <cell r="A95" t="str">
            <v>Schenker Air</v>
          </cell>
          <cell r="F95" t="str">
            <v>S52</v>
          </cell>
          <cell r="G95" t="str">
            <v>LV ISTANBUL2</v>
          </cell>
          <cell r="K95" t="str">
            <v>M</v>
          </cell>
          <cell r="N95" t="str">
            <v>V</v>
          </cell>
        </row>
        <row r="96">
          <cell r="A96" t="str">
            <v>Schenker Air</v>
          </cell>
          <cell r="F96" t="str">
            <v>S51</v>
          </cell>
          <cell r="G96" t="str">
            <v>LV ISTANBUL</v>
          </cell>
          <cell r="J96" t="str">
            <v>L</v>
          </cell>
          <cell r="K96" t="str">
            <v>M</v>
          </cell>
          <cell r="L96" t="str">
            <v>ME</v>
          </cell>
          <cell r="N96" t="str">
            <v>V</v>
          </cell>
        </row>
        <row r="97">
          <cell r="A97" t="str">
            <v>Schenker Air</v>
          </cell>
          <cell r="F97" t="str">
            <v>S53</v>
          </cell>
          <cell r="G97" t="str">
            <v>LV ISTANBUL3</v>
          </cell>
          <cell r="J97" t="str">
            <v>L</v>
          </cell>
          <cell r="K97" t="str">
            <v>M</v>
          </cell>
          <cell r="L97" t="str">
            <v>ME</v>
          </cell>
          <cell r="N97" t="str">
            <v>V</v>
          </cell>
        </row>
        <row r="98">
          <cell r="A98" t="str">
            <v>Schenker Air</v>
          </cell>
          <cell r="F98" t="str">
            <v>S54</v>
          </cell>
          <cell r="G98" t="str">
            <v>LV ISTANBUL4 ZORLU</v>
          </cell>
          <cell r="J98" t="str">
            <v>L</v>
          </cell>
          <cell r="K98" t="str">
            <v>M</v>
          </cell>
          <cell r="L98" t="str">
            <v>ME</v>
          </cell>
          <cell r="N98" t="str">
            <v>V</v>
          </cell>
        </row>
        <row r="99">
          <cell r="A99" t="str">
            <v>TNT</v>
          </cell>
          <cell r="F99" t="str">
            <v>S04</v>
          </cell>
          <cell r="G99" t="str">
            <v>LV MYKONOS</v>
          </cell>
          <cell r="J99" t="str">
            <v>L</v>
          </cell>
          <cell r="K99" t="str">
            <v>M</v>
          </cell>
          <cell r="L99" t="str">
            <v>ME</v>
          </cell>
          <cell r="M99" t="str">
            <v>J</v>
          </cell>
          <cell r="N99" t="str">
            <v>V</v>
          </cell>
        </row>
        <row r="100">
          <cell r="A100" t="str">
            <v>TNT</v>
          </cell>
          <cell r="F100" t="str">
            <v>S01</v>
          </cell>
          <cell r="G100" t="str">
            <v>LV ATHENES</v>
          </cell>
          <cell r="J100" t="str">
            <v>L</v>
          </cell>
          <cell r="K100" t="str">
            <v>M</v>
          </cell>
          <cell r="L100" t="str">
            <v>ME</v>
          </cell>
          <cell r="M100" t="str">
            <v>J</v>
          </cell>
          <cell r="N100" t="str">
            <v>V</v>
          </cell>
        </row>
        <row r="101">
          <cell r="A101" t="str">
            <v>Schenker Air</v>
          </cell>
          <cell r="F101" t="str">
            <v>P31</v>
          </cell>
          <cell r="G101" t="str">
            <v>LV MARRAKECH</v>
          </cell>
          <cell r="H101" t="str">
            <v>SAMEDI/MARDI</v>
          </cell>
          <cell r="J101" t="str">
            <v>L</v>
          </cell>
          <cell r="L101" t="str">
            <v>ME</v>
          </cell>
        </row>
        <row r="102">
          <cell r="A102" t="str">
            <v>Schenker Air</v>
          </cell>
          <cell r="F102" t="str">
            <v>P33</v>
          </cell>
          <cell r="G102" t="str">
            <v>LV CASABLANCA MALL</v>
          </cell>
          <cell r="H102" t="str">
            <v>SAMEDI/MARDI</v>
          </cell>
          <cell r="J102" t="str">
            <v>L</v>
          </cell>
          <cell r="L102" t="str">
            <v>ME</v>
          </cell>
        </row>
        <row r="103">
          <cell r="A103" t="str">
            <v>ARCESE</v>
          </cell>
          <cell r="F103" t="str">
            <v>K01</v>
          </cell>
          <cell r="G103" t="str">
            <v>LV MADRID</v>
          </cell>
          <cell r="J103" t="str">
            <v>L</v>
          </cell>
          <cell r="K103" t="str">
            <v>M</v>
          </cell>
          <cell r="L103" t="str">
            <v>ME</v>
          </cell>
          <cell r="M103" t="str">
            <v>J</v>
          </cell>
          <cell r="N103" t="str">
            <v>V</v>
          </cell>
        </row>
        <row r="104">
          <cell r="A104" t="str">
            <v>ARCESE</v>
          </cell>
          <cell r="F104" t="str">
            <v>K03</v>
          </cell>
          <cell r="G104" t="str">
            <v>LV VALENCE</v>
          </cell>
          <cell r="J104" t="str">
            <v>L</v>
          </cell>
          <cell r="K104" t="str">
            <v>M</v>
          </cell>
          <cell r="L104" t="str">
            <v>ME</v>
          </cell>
          <cell r="M104" t="str">
            <v>J</v>
          </cell>
          <cell r="N104" t="str">
            <v>V</v>
          </cell>
        </row>
        <row r="105">
          <cell r="A105" t="str">
            <v>ARCESE</v>
          </cell>
          <cell r="F105" t="str">
            <v>K04</v>
          </cell>
          <cell r="G105" t="str">
            <v>LV BARCELONA 2</v>
          </cell>
          <cell r="J105" t="str">
            <v>L</v>
          </cell>
          <cell r="K105" t="str">
            <v>M</v>
          </cell>
          <cell r="L105" t="str">
            <v>ME</v>
          </cell>
          <cell r="M105" t="str">
            <v>J</v>
          </cell>
          <cell r="N105" t="str">
            <v>V</v>
          </cell>
        </row>
        <row r="106">
          <cell r="A106" t="str">
            <v>ARCESE</v>
          </cell>
          <cell r="F106" t="str">
            <v>K06</v>
          </cell>
          <cell r="G106" t="str">
            <v>LV MADRID 2</v>
          </cell>
          <cell r="J106" t="str">
            <v>L</v>
          </cell>
          <cell r="K106" t="str">
            <v>M</v>
          </cell>
          <cell r="L106" t="str">
            <v>ME</v>
          </cell>
          <cell r="M106" t="str">
            <v>J</v>
          </cell>
          <cell r="N106" t="str">
            <v>V</v>
          </cell>
        </row>
        <row r="107">
          <cell r="A107" t="str">
            <v>ARCESE</v>
          </cell>
          <cell r="F107" t="str">
            <v>K08</v>
          </cell>
          <cell r="G107" t="str">
            <v xml:space="preserve">LV BARCELONE 3 </v>
          </cell>
          <cell r="J107" t="str">
            <v>L</v>
          </cell>
          <cell r="K107" t="str">
            <v>M</v>
          </cell>
          <cell r="L107" t="str">
            <v>ME</v>
          </cell>
          <cell r="M107" t="str">
            <v>J</v>
          </cell>
          <cell r="N107" t="str">
            <v>V</v>
          </cell>
        </row>
        <row r="108">
          <cell r="A108" t="str">
            <v>ARCESE</v>
          </cell>
          <cell r="F108" t="str">
            <v>K05</v>
          </cell>
          <cell r="G108" t="str">
            <v xml:space="preserve">LV PUERTO BANUS </v>
          </cell>
          <cell r="J108" t="str">
            <v>L</v>
          </cell>
          <cell r="K108" t="str">
            <v>M</v>
          </cell>
          <cell r="L108" t="str">
            <v>ME</v>
          </cell>
          <cell r="M108" t="str">
            <v>J</v>
          </cell>
          <cell r="N108" t="str">
            <v>V</v>
          </cell>
        </row>
        <row r="109">
          <cell r="A109" t="str">
            <v>ARCESE</v>
          </cell>
          <cell r="F109" t="str">
            <v>K10</v>
          </cell>
          <cell r="G109" t="str">
            <v>LV PALMA DE MAJORCA</v>
          </cell>
          <cell r="J109" t="str">
            <v>L</v>
          </cell>
          <cell r="K109" t="str">
            <v>M</v>
          </cell>
          <cell r="L109" t="str">
            <v>ME</v>
          </cell>
          <cell r="M109" t="str">
            <v>J</v>
          </cell>
          <cell r="N109" t="str">
            <v>V</v>
          </cell>
        </row>
        <row r="110">
          <cell r="A110" t="str">
            <v>ARCESE</v>
          </cell>
          <cell r="F110" t="str">
            <v>E02</v>
          </cell>
          <cell r="G110" t="str">
            <v>LV LISBONNE 2</v>
          </cell>
          <cell r="J110" t="str">
            <v>L</v>
          </cell>
          <cell r="K110" t="str">
            <v>M</v>
          </cell>
          <cell r="L110" t="str">
            <v>ME</v>
          </cell>
          <cell r="M110" t="str">
            <v>J</v>
          </cell>
          <cell r="N110" t="str">
            <v>V</v>
          </cell>
        </row>
        <row r="111">
          <cell r="A111" t="str">
            <v>ARCESE</v>
          </cell>
          <cell r="F111" t="str">
            <v>H07</v>
          </cell>
          <cell r="G111" t="str">
            <v>LV TURIN</v>
          </cell>
          <cell r="J111" t="str">
            <v>L</v>
          </cell>
          <cell r="K111" t="str">
            <v>M</v>
          </cell>
          <cell r="L111" t="str">
            <v>ME</v>
          </cell>
          <cell r="M111" t="str">
            <v>J</v>
          </cell>
          <cell r="N111" t="str">
            <v>V</v>
          </cell>
        </row>
        <row r="112">
          <cell r="A112" t="str">
            <v>ARCESE</v>
          </cell>
          <cell r="F112" t="str">
            <v>H01</v>
          </cell>
          <cell r="G112" t="str">
            <v>LV MILAN</v>
          </cell>
          <cell r="J112" t="str">
            <v>L</v>
          </cell>
          <cell r="K112" t="str">
            <v>M</v>
          </cell>
          <cell r="L112" t="str">
            <v>ME</v>
          </cell>
          <cell r="M112" t="str">
            <v>J</v>
          </cell>
          <cell r="N112" t="str">
            <v>V</v>
          </cell>
        </row>
        <row r="113">
          <cell r="A113" t="str">
            <v>ARCESE</v>
          </cell>
          <cell r="F113" t="str">
            <v>H04</v>
          </cell>
          <cell r="G113" t="str">
            <v>LV ROME 1</v>
          </cell>
          <cell r="J113" t="str">
            <v>L</v>
          </cell>
          <cell r="K113" t="str">
            <v>M</v>
          </cell>
          <cell r="L113" t="str">
            <v>ME</v>
          </cell>
          <cell r="M113" t="str">
            <v>J</v>
          </cell>
          <cell r="N113" t="str">
            <v>V</v>
          </cell>
        </row>
        <row r="114">
          <cell r="A114" t="str">
            <v>ARCESE</v>
          </cell>
          <cell r="F114" t="str">
            <v>H02</v>
          </cell>
          <cell r="G114" t="str">
            <v>LV FLORENCE</v>
          </cell>
          <cell r="J114" t="str">
            <v>L</v>
          </cell>
          <cell r="K114" t="str">
            <v>M</v>
          </cell>
          <cell r="L114" t="str">
            <v>ME</v>
          </cell>
          <cell r="M114" t="str">
            <v>J</v>
          </cell>
          <cell r="N114" t="str">
            <v>V</v>
          </cell>
        </row>
        <row r="115">
          <cell r="A115" t="str">
            <v>ARCESE</v>
          </cell>
          <cell r="F115" t="str">
            <v>H03</v>
          </cell>
          <cell r="G115" t="str">
            <v>LV VENISE</v>
          </cell>
          <cell r="J115" t="str">
            <v>L</v>
          </cell>
          <cell r="K115" t="str">
            <v>M</v>
          </cell>
          <cell r="L115" t="str">
            <v>ME</v>
          </cell>
          <cell r="M115" t="str">
            <v>J</v>
          </cell>
          <cell r="N115" t="str">
            <v>V</v>
          </cell>
        </row>
        <row r="116">
          <cell r="A116" t="str">
            <v>ARCESE</v>
          </cell>
          <cell r="F116" t="str">
            <v>H05</v>
          </cell>
          <cell r="G116" t="str">
            <v>LV BARI</v>
          </cell>
          <cell r="J116" t="str">
            <v>L</v>
          </cell>
          <cell r="K116" t="str">
            <v>M</v>
          </cell>
          <cell r="L116" t="str">
            <v>ME</v>
          </cell>
          <cell r="M116" t="str">
            <v>J</v>
          </cell>
          <cell r="N116" t="str">
            <v>V</v>
          </cell>
        </row>
        <row r="117">
          <cell r="A117" t="str">
            <v>ARCESE</v>
          </cell>
          <cell r="F117" t="str">
            <v>H06</v>
          </cell>
          <cell r="G117" t="str">
            <v>LV BOLOGNE</v>
          </cell>
          <cell r="J117" t="str">
            <v>L</v>
          </cell>
          <cell r="K117" t="str">
            <v>M</v>
          </cell>
          <cell r="L117" t="str">
            <v>ME</v>
          </cell>
          <cell r="M117" t="str">
            <v>J</v>
          </cell>
          <cell r="N117" t="str">
            <v>V</v>
          </cell>
        </row>
        <row r="118">
          <cell r="A118" t="str">
            <v>ARCESE</v>
          </cell>
          <cell r="F118" t="str">
            <v>H08</v>
          </cell>
          <cell r="G118" t="str">
            <v>LV NAPLES</v>
          </cell>
          <cell r="J118" t="str">
            <v>L</v>
          </cell>
          <cell r="K118" t="str">
            <v>M</v>
          </cell>
          <cell r="L118" t="str">
            <v>ME</v>
          </cell>
          <cell r="M118" t="str">
            <v>J</v>
          </cell>
          <cell r="N118" t="str">
            <v>V</v>
          </cell>
        </row>
        <row r="119">
          <cell r="A119" t="str">
            <v>ARCESE</v>
          </cell>
          <cell r="F119" t="str">
            <v>H09</v>
          </cell>
          <cell r="G119" t="str">
            <v>LV GENES</v>
          </cell>
          <cell r="J119" t="str">
            <v>L</v>
          </cell>
          <cell r="K119" t="str">
            <v>M</v>
          </cell>
          <cell r="L119" t="str">
            <v>ME</v>
          </cell>
          <cell r="M119" t="str">
            <v>J</v>
          </cell>
          <cell r="N119" t="str">
            <v>V</v>
          </cell>
        </row>
        <row r="120">
          <cell r="A120" t="str">
            <v>ARCESE</v>
          </cell>
          <cell r="F120" t="str">
            <v>H10</v>
          </cell>
          <cell r="G120" t="str">
            <v>LV PALERME</v>
          </cell>
          <cell r="J120" t="str">
            <v>L</v>
          </cell>
          <cell r="K120" t="str">
            <v>M</v>
          </cell>
          <cell r="L120" t="str">
            <v>ME</v>
          </cell>
          <cell r="M120" t="str">
            <v>J</v>
          </cell>
          <cell r="N120" t="str">
            <v>V</v>
          </cell>
        </row>
        <row r="121">
          <cell r="A121" t="str">
            <v>ARCESE</v>
          </cell>
          <cell r="F121" t="str">
            <v>H11</v>
          </cell>
          <cell r="G121" t="str">
            <v>LV PORTOFINO</v>
          </cell>
          <cell r="J121" t="str">
            <v>L</v>
          </cell>
          <cell r="L121" t="str">
            <v>ME</v>
          </cell>
          <cell r="N121" t="str">
            <v>V</v>
          </cell>
        </row>
        <row r="122">
          <cell r="A122" t="str">
            <v>ARCESE</v>
          </cell>
          <cell r="F122" t="str">
            <v>H12</v>
          </cell>
          <cell r="G122" t="str">
            <v>LV CAPRI</v>
          </cell>
          <cell r="J122" t="str">
            <v>L</v>
          </cell>
          <cell r="L122" t="str">
            <v>ME</v>
          </cell>
          <cell r="N122" t="str">
            <v>V</v>
          </cell>
        </row>
        <row r="123">
          <cell r="A123" t="str">
            <v>ARCESE</v>
          </cell>
          <cell r="F123" t="str">
            <v>H14</v>
          </cell>
          <cell r="G123" t="str">
            <v>LV VERONE</v>
          </cell>
          <cell r="J123" t="str">
            <v>L</v>
          </cell>
          <cell r="K123" t="str">
            <v>M</v>
          </cell>
          <cell r="L123" t="str">
            <v>ME</v>
          </cell>
          <cell r="M123" t="str">
            <v>J</v>
          </cell>
          <cell r="N123" t="str">
            <v>V</v>
          </cell>
        </row>
        <row r="124">
          <cell r="A124" t="str">
            <v>ARCESE</v>
          </cell>
          <cell r="F124" t="str">
            <v>H15</v>
          </cell>
          <cell r="G124" t="str">
            <v>LV MILAN 2</v>
          </cell>
          <cell r="J124" t="str">
            <v>L</v>
          </cell>
          <cell r="K124" t="str">
            <v>M</v>
          </cell>
          <cell r="L124" t="str">
            <v>ME</v>
          </cell>
          <cell r="M124" t="str">
            <v>J</v>
          </cell>
          <cell r="N124" t="str">
            <v>V</v>
          </cell>
        </row>
        <row r="125">
          <cell r="A125" t="str">
            <v>ARCESE</v>
          </cell>
          <cell r="F125" t="str">
            <v>H16</v>
          </cell>
          <cell r="G125" t="str">
            <v>LV PORTO CERVO</v>
          </cell>
          <cell r="J125" t="str">
            <v>L</v>
          </cell>
          <cell r="L125" t="str">
            <v>ME</v>
          </cell>
          <cell r="N125" t="str">
            <v>V</v>
          </cell>
        </row>
        <row r="126">
          <cell r="A126" t="str">
            <v>ARCESE</v>
          </cell>
          <cell r="F126" t="str">
            <v>H17</v>
          </cell>
          <cell r="G126" t="str">
            <v>LV MILAN 3</v>
          </cell>
          <cell r="J126" t="str">
            <v>L</v>
          </cell>
          <cell r="K126" t="str">
            <v>M</v>
          </cell>
          <cell r="L126" t="str">
            <v>ME</v>
          </cell>
          <cell r="M126" t="str">
            <v>J</v>
          </cell>
          <cell r="N126" t="str">
            <v>V</v>
          </cell>
        </row>
        <row r="127">
          <cell r="A127" t="str">
            <v>ARCESE</v>
          </cell>
          <cell r="F127" t="str">
            <v>H18</v>
          </cell>
          <cell r="G127" t="str">
            <v>LV PADOUE</v>
          </cell>
          <cell r="J127" t="str">
            <v>L</v>
          </cell>
          <cell r="K127" t="str">
            <v>M</v>
          </cell>
          <cell r="L127" t="str">
            <v>ME</v>
          </cell>
          <cell r="M127" t="str">
            <v>J</v>
          </cell>
          <cell r="N127" t="str">
            <v>V</v>
          </cell>
        </row>
        <row r="128">
          <cell r="A128" t="str">
            <v>ARCESE</v>
          </cell>
          <cell r="F128" t="str">
            <v>H20</v>
          </cell>
          <cell r="G128" t="str">
            <v>LV ROME 2 SPAZIO ETOILE</v>
          </cell>
          <cell r="J128" t="str">
            <v>L</v>
          </cell>
          <cell r="K128" t="str">
            <v>M</v>
          </cell>
          <cell r="L128" t="str">
            <v>ME</v>
          </cell>
          <cell r="M128" t="str">
            <v>J</v>
          </cell>
          <cell r="N128" t="str">
            <v>V</v>
          </cell>
        </row>
        <row r="129">
          <cell r="A129" t="str">
            <v>ARCESE</v>
          </cell>
          <cell r="F129" t="str">
            <v>H21</v>
          </cell>
          <cell r="G129" t="str">
            <v>LV FORTE DEI MARMI</v>
          </cell>
          <cell r="J129" t="str">
            <v>L</v>
          </cell>
          <cell r="K129" t="str">
            <v>M</v>
          </cell>
          <cell r="L129" t="str">
            <v>ME</v>
          </cell>
          <cell r="N129" t="str">
            <v>V</v>
          </cell>
        </row>
        <row r="130">
          <cell r="A130" t="str">
            <v>ARCESE</v>
          </cell>
          <cell r="F130" t="str">
            <v>F50</v>
          </cell>
          <cell r="G130" t="str">
            <v>LV DUBLIN</v>
          </cell>
          <cell r="J130" t="str">
            <v>L</v>
          </cell>
          <cell r="K130" t="str">
            <v>M</v>
          </cell>
          <cell r="L130" t="str">
            <v>ME</v>
          </cell>
          <cell r="M130" t="str">
            <v>J</v>
          </cell>
          <cell r="N130" t="str">
            <v>V</v>
          </cell>
        </row>
        <row r="131">
          <cell r="A131" t="str">
            <v>ARCESE</v>
          </cell>
          <cell r="F131" t="str">
            <v>F01</v>
          </cell>
          <cell r="G131" t="str">
            <v>LV NEW BOND STREET</v>
          </cell>
          <cell r="J131" t="str">
            <v>L</v>
          </cell>
          <cell r="K131" t="str">
            <v>M</v>
          </cell>
          <cell r="L131" t="str">
            <v>ME</v>
          </cell>
          <cell r="M131" t="str">
            <v>J</v>
          </cell>
          <cell r="N131" t="str">
            <v>V</v>
          </cell>
        </row>
        <row r="132">
          <cell r="A132" t="str">
            <v>ARCESE</v>
          </cell>
          <cell r="F132" t="str">
            <v>F02</v>
          </cell>
          <cell r="G132" t="str">
            <v>LV SLOANE STREET</v>
          </cell>
          <cell r="J132" t="str">
            <v>L</v>
          </cell>
          <cell r="K132" t="str">
            <v>M</v>
          </cell>
          <cell r="L132" t="str">
            <v>ME</v>
          </cell>
          <cell r="M132" t="str">
            <v>J</v>
          </cell>
          <cell r="N132" t="str">
            <v>V</v>
          </cell>
        </row>
        <row r="133">
          <cell r="A133" t="str">
            <v>ARCESE</v>
          </cell>
          <cell r="F133" t="str">
            <v>F03</v>
          </cell>
          <cell r="G133" t="str">
            <v>LV HARRODS</v>
          </cell>
          <cell r="J133" t="str">
            <v>L</v>
          </cell>
          <cell r="K133" t="str">
            <v>M</v>
          </cell>
          <cell r="L133" t="str">
            <v>ME</v>
          </cell>
          <cell r="M133" t="str">
            <v>J</v>
          </cell>
          <cell r="N133" t="str">
            <v>V</v>
          </cell>
        </row>
        <row r="134">
          <cell r="A134" t="str">
            <v>ARCESE</v>
          </cell>
          <cell r="F134" t="str">
            <v>F04</v>
          </cell>
          <cell r="G134" t="str">
            <v>LV LONDON CITY</v>
          </cell>
          <cell r="J134" t="str">
            <v>L</v>
          </cell>
          <cell r="K134" t="str">
            <v>M</v>
          </cell>
          <cell r="L134" t="str">
            <v>ME</v>
          </cell>
          <cell r="M134" t="str">
            <v>J</v>
          </cell>
          <cell r="N134" t="str">
            <v>V</v>
          </cell>
        </row>
        <row r="135">
          <cell r="A135" t="str">
            <v>ARCESE</v>
          </cell>
          <cell r="F135" t="str">
            <v>F06</v>
          </cell>
          <cell r="G135" t="str">
            <v>LV SELFRIDGES MANCHESTER</v>
          </cell>
          <cell r="J135" t="str">
            <v>L</v>
          </cell>
          <cell r="K135" t="str">
            <v>M</v>
          </cell>
          <cell r="L135" t="str">
            <v>ME</v>
          </cell>
          <cell r="M135" t="str">
            <v>J</v>
          </cell>
          <cell r="N135" t="str">
            <v>V</v>
          </cell>
        </row>
        <row r="136">
          <cell r="A136" t="str">
            <v>ARCESE</v>
          </cell>
          <cell r="F136" t="str">
            <v>F05</v>
          </cell>
          <cell r="G136" t="str">
            <v>LV SELFRIDGES LONDON</v>
          </cell>
          <cell r="J136" t="str">
            <v>L</v>
          </cell>
          <cell r="K136" t="str">
            <v>M</v>
          </cell>
          <cell r="L136" t="str">
            <v>ME</v>
          </cell>
          <cell r="M136" t="str">
            <v>J</v>
          </cell>
          <cell r="N136" t="str">
            <v>V</v>
          </cell>
        </row>
        <row r="137">
          <cell r="A137" t="str">
            <v>ARCESE</v>
          </cell>
          <cell r="F137" t="str">
            <v>F07</v>
          </cell>
          <cell r="G137" t="str">
            <v>LV EDINBURGH</v>
          </cell>
          <cell r="J137" t="str">
            <v>L</v>
          </cell>
          <cell r="K137" t="str">
            <v>M</v>
          </cell>
          <cell r="L137" t="str">
            <v>ME</v>
          </cell>
          <cell r="M137" t="str">
            <v>J</v>
          </cell>
          <cell r="N137" t="str">
            <v>V</v>
          </cell>
        </row>
        <row r="138">
          <cell r="A138" t="str">
            <v>ARCESE</v>
          </cell>
          <cell r="F138" t="str">
            <v>F08</v>
          </cell>
          <cell r="G138" t="str">
            <v>LV BIRMINGHAM</v>
          </cell>
          <cell r="J138" t="str">
            <v>L</v>
          </cell>
          <cell r="K138" t="str">
            <v>M</v>
          </cell>
          <cell r="L138" t="str">
            <v>ME</v>
          </cell>
          <cell r="M138" t="str">
            <v>J</v>
          </cell>
          <cell r="N138" t="str">
            <v>V</v>
          </cell>
        </row>
        <row r="139">
          <cell r="A139" t="str">
            <v>ARCESE</v>
          </cell>
          <cell r="F139" t="str">
            <v>F09</v>
          </cell>
          <cell r="G139" t="str">
            <v>LV HARRODS 2</v>
          </cell>
          <cell r="J139" t="str">
            <v>L</v>
          </cell>
          <cell r="K139" t="str">
            <v>M</v>
          </cell>
          <cell r="L139" t="str">
            <v>ME</v>
          </cell>
          <cell r="M139" t="str">
            <v>J</v>
          </cell>
          <cell r="N139" t="str">
            <v>V</v>
          </cell>
        </row>
        <row r="140">
          <cell r="A140" t="str">
            <v>ARCESE</v>
          </cell>
          <cell r="F140" t="str">
            <v>F10</v>
          </cell>
          <cell r="G140" t="str">
            <v>LV LEEDS</v>
          </cell>
          <cell r="J140" t="str">
            <v>L</v>
          </cell>
          <cell r="K140" t="str">
            <v>M</v>
          </cell>
          <cell r="M140" t="str">
            <v>J</v>
          </cell>
        </row>
        <row r="141">
          <cell r="A141" t="str">
            <v>ARCESE</v>
          </cell>
          <cell r="F141" t="str">
            <v>F11</v>
          </cell>
          <cell r="G141" t="str">
            <v>LV WESTFIELD</v>
          </cell>
          <cell r="J141" t="str">
            <v>L</v>
          </cell>
          <cell r="K141" t="str">
            <v>M</v>
          </cell>
          <cell r="L141" t="str">
            <v>ME</v>
          </cell>
          <cell r="M141" t="str">
            <v>J</v>
          </cell>
          <cell r="N141" t="str">
            <v>V</v>
          </cell>
        </row>
        <row r="142">
          <cell r="A142" t="str">
            <v>ARCESE</v>
          </cell>
          <cell r="F142" t="str">
            <v>F12</v>
          </cell>
          <cell r="G142" t="str">
            <v>LV HARRODS MEN</v>
          </cell>
          <cell r="J142" t="str">
            <v>L</v>
          </cell>
          <cell r="K142" t="str">
            <v>M</v>
          </cell>
          <cell r="L142" t="str">
            <v>ME</v>
          </cell>
          <cell r="M142" t="str">
            <v>J</v>
          </cell>
          <cell r="N142" t="str">
            <v>V</v>
          </cell>
        </row>
        <row r="143">
          <cell r="A143" t="str">
            <v>ARCESE</v>
          </cell>
          <cell r="F143" t="str">
            <v>F13</v>
          </cell>
          <cell r="G143" t="str">
            <v>LV SELFRIDGES SHOE GALLERY</v>
          </cell>
          <cell r="J143" t="str">
            <v>L</v>
          </cell>
          <cell r="K143" t="str">
            <v>M</v>
          </cell>
          <cell r="L143" t="str">
            <v>ME</v>
          </cell>
          <cell r="M143" t="str">
            <v>J</v>
          </cell>
          <cell r="N143" t="str">
            <v>V</v>
          </cell>
        </row>
        <row r="144">
          <cell r="A144" t="str">
            <v>ARCESE</v>
          </cell>
          <cell r="F144" t="str">
            <v>F14</v>
          </cell>
          <cell r="G144" t="str">
            <v>LV HARRODS SHOES</v>
          </cell>
          <cell r="J144" t="str">
            <v>L</v>
          </cell>
          <cell r="K144" t="str">
            <v>M</v>
          </cell>
          <cell r="L144" t="str">
            <v>ME</v>
          </cell>
          <cell r="M144" t="str">
            <v>J</v>
          </cell>
          <cell r="N144" t="str">
            <v>V</v>
          </cell>
        </row>
        <row r="145">
          <cell r="A145" t="str">
            <v>ARCESE</v>
          </cell>
          <cell r="F145" t="str">
            <v>F15</v>
          </cell>
          <cell r="G145" t="str">
            <v>LV LONDON HEATHROW</v>
          </cell>
          <cell r="J145" t="str">
            <v>L</v>
          </cell>
          <cell r="K145" t="str">
            <v>M</v>
          </cell>
          <cell r="L145" t="str">
            <v>ME</v>
          </cell>
          <cell r="M145" t="str">
            <v>J</v>
          </cell>
          <cell r="N145" t="str">
            <v>V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P DEPAR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"/>
  <sheetViews>
    <sheetView tabSelected="1" topLeftCell="Z1" workbookViewId="0">
      <selection activeCell="AK9" sqref="AK9"/>
    </sheetView>
  </sheetViews>
  <sheetFormatPr baseColWidth="10" defaultRowHeight="15" x14ac:dyDescent="0.25"/>
  <cols>
    <col min="4" max="4" width="26.28515625" customWidth="1"/>
  </cols>
  <sheetData>
    <row r="1" spans="1:4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2" t="s">
        <v>37</v>
      </c>
      <c r="AM1" s="2" t="s">
        <v>38</v>
      </c>
      <c r="AN1" s="2" t="s">
        <v>39</v>
      </c>
      <c r="AO1" s="2" t="s">
        <v>40</v>
      </c>
    </row>
    <row r="2" spans="1:41" x14ac:dyDescent="0.25">
      <c r="A2" t="s">
        <v>41</v>
      </c>
      <c r="B2">
        <v>0</v>
      </c>
      <c r="C2" t="s">
        <v>42</v>
      </c>
      <c r="D2" t="s">
        <v>84</v>
      </c>
      <c r="E2" t="s">
        <v>43</v>
      </c>
      <c r="F2" t="s">
        <v>71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>
        <v>14960</v>
      </c>
      <c r="O2">
        <v>0</v>
      </c>
      <c r="P2">
        <v>0</v>
      </c>
      <c r="AA2" s="3" t="str">
        <f t="shared" ref="AA2:AA10" si="0">IF(HOUR(J2)&lt;=12,"MATIN","APRES-MIDI")</f>
        <v>MATIN</v>
      </c>
      <c r="AB2" s="4">
        <f t="shared" ref="AB2:AB10" si="1">IF(ISERROR(DATEVALUE(K2)),"",DATEVALUE(K2))</f>
        <v>42921</v>
      </c>
      <c r="AC2" s="4">
        <f t="shared" ref="AC2:AC10" si="2">IF(ISERROR(DATEVALUE(I2)),K2,DATEVALUE(I2))</f>
        <v>42919</v>
      </c>
      <c r="AD2" s="4">
        <f>IF(AC2&gt;AB2,AC2,AB2)</f>
        <v>42921</v>
      </c>
      <c r="AE2" s="5" t="str">
        <f ca="1">IF(ISBLANK(Z2),"",TODAY())</f>
        <v/>
      </c>
      <c r="AF2" s="5" t="e">
        <f>IF(OR(IFERROR(INDEX('[2]TOP DEPARTS'!$A$8:$A$180,MATCH(C2,'[2]TOP DEPARTS'!$F$8:$F$180,0),1),"")="Schenker Air",IFERROR(VLOOKUP(C2,'[2]TOP DEPARTS'!$F$6:$P$180,3,FALSE),1)&lt;&gt;1),IF(IFERROR(VLOOKUP(C2,'[2]TOP DEPARTS'!$F$6:$P$180,4,FALSE),1)&lt;&gt;1,'[2]TOP DEPARTS'!$J$7-1,""),IF(IFERROR(VLOOKUP(C2,'[2]TOP DEPARTS'!$F$6:$P$146,4,FALSE),1)&lt;&gt;1,'[2]TOP DEPARTS'!$J$7,IF(H2="FR",'[2]TOP DEPARTS'!$J$7,IF(H2="AE","",IF(H2="IT",'[2]TOP DEPARTS'!$J$7,"")))))</f>
        <v>#REF!</v>
      </c>
      <c r="AG2" s="5" t="e">
        <f>IF(OR(IFERROR(INDEX('[2]TOP DEPARTS'!$A$8:$A$180,MATCH(C2,'[2]TOP DEPARTS'!$F$8:$F$180,0),1),"")="Schenker Air",IFERROR(VLOOKUP(C2,'[2]TOP DEPARTS'!$F$6:$P$180,3,FALSE),1)&lt;&gt;1),IF(IFERROR(VLOOKUP(C2,'[2]TOP DEPARTS'!$F$6:$P$180,4,FALSE),1)&lt;&gt;1,'[2]TOP DEPARTS'!$K$7-1,""),IF(IFERROR(VLOOKUP(C2,'[2]TOP DEPARTS'!$F$6:$P$146,4,FALSE),1)&lt;&gt;1,'[2]TOP DEPARTS'!$K$7,IF(H2="FR",'[2]TOP DEPARTS'!$K$7,IF(H2="AE",'[2]TOP DEPARTS'!$K$7,IF(H2="IT",'[2]TOP DEPARTS'!$K$7,"")))))</f>
        <v>#REF!</v>
      </c>
      <c r="AH2" s="5" t="e">
        <f>IF(OR(IFERROR(INDEX('[2]TOP DEPARTS'!$A$8:$A$180,MATCH(C2,'[2]TOP DEPARTS'!$F$8:$F$180,0),1),"")="Schenker Air",IFERROR(VLOOKUP(C2,'[2]TOP DEPARTS'!$F$6:$P$180,3,FALSE),1)&lt;&gt;1),IF(IFERROR(VLOOKUP(C2,'[2]TOP DEPARTS'!$F$6:$P$180,4,FALSE),1)&lt;&gt;1,'[2]TOP DEPARTS'!$L$7-1,""),IF(IFERROR(VLOOKUP(C2,'[2]TOP DEPARTS'!$F$6:$P$146,4,FALSE),1)&lt;&gt;1,'[2]TOP DEPARTS'!$L$7,IF(H2="FR",'[2]TOP DEPARTS'!$L$7,IF(H2="AE","",IF(H2="IT",'[2]TOP DEPARTS'!$L$7,"")))))</f>
        <v>#REF!</v>
      </c>
      <c r="AI2" s="5" t="e">
        <f>IF(OR(IFERROR(INDEX('[2]TOP DEPARTS'!$A$8:$A$180,MATCH(C2,'[2]TOP DEPARTS'!$F$8:$F$180,0),1),"")="Schenker Air",IFERROR(VLOOKUP(C2,'[2]TOP DEPARTS'!$F$6:$P$180,3,FALSE),1)&lt;&gt;1),IF(IFERROR(VLOOKUP(C2,'[2]TOP DEPARTS'!$F$6:$P$180,4,FALSE),1)&lt;&gt;1,'[2]TOP DEPARTS'!$M$7-1,""),IF(IFERROR(VLOOKUP(C2,'[2]TOP DEPARTS'!$F$6:$P$146,4,FALSE),1)&lt;&gt;1,'[2]TOP DEPARTS'!$M$7,IF(H2="FR",'[2]TOP DEPARTS'!$M$7,IF(H2="AE",'[2]TOP DEPARTS'!$M$7,IF(H2="IT",'[2]TOP DEPARTS'!$M$7,"")))))</f>
        <v>#REF!</v>
      </c>
      <c r="AJ2" s="5" t="e">
        <f>IF(OR(IFERROR(INDEX('[2]TOP DEPARTS'!$A$8:$A$180,MATCH(C2,'[2]TOP DEPARTS'!$F$8:$F$180,0),1),"")="Schenker Air",IFERROR(VLOOKUP(C2,'[2]TOP DEPARTS'!$F$6:$P$180,3,FALSE),1)&lt;&gt;1),IF(IFERROR(VLOOKUP(C2,'[2]TOP DEPARTS'!$F$6:$P$180,4,FALSE),1)&lt;&gt;1,'[2]TOP DEPARTS'!$N$7-1,""),IF(IFERROR(VLOOKUP(C2,'[2]TOP DEPARTS'!$F$6:$P$146,4,FALSE),1)&lt;&gt;1,'[2]TOP DEPARTS'!$N$7,IF(H2="FR",'[2]TOP DEPARTS'!$N$7,IF(H2="AE",'[2]TOP DEPARTS'!$N$7,IF(H2="IT",'[2]TOP DEPARTS'!$N$7,"")))))</f>
        <v>#REF!</v>
      </c>
      <c r="AK2" s="5" t="str">
        <f>IF(OR(IFERROR(INDEX('[2]TOP DEPARTS'!$A$8:$A$180,MATCH(C2,'[2]TOP DEPARTS'!$F$8:$F$180,0),1),"")="Schenker Air",IFERROR(VLOOKUP(C2,'[2]TOP DEPARTS'!$F$6:$P$180,3,FALSE),1)&lt;&gt;1),IF(IFERROR(VLOOKUP(C2,'[2]TOP DEPARTS'!$F$6:$P$180,4,FALSE),1)&lt;&gt;1,'[2]TOP DEPARTS'!$O$7-1,""),IF(IFERROR(VLOOKUP(C2,'[2]TOP DEPARTS'!$F$6:$P$146,4,FALSE),1)&lt;&gt;1,'[2]TOP DEPARTS'!$O$7,IF(H2="AE","",IF(H2="IT","",IF(OR(C2="A02",C2="A03",C2="A04",C2="A05",C2="A06",C2="A07"),'[2]TOP DEPARTS'!$O$7,"")))))</f>
        <v/>
      </c>
      <c r="AL2" s="6" t="str">
        <f ca="1">IF(AE2="","",IF(AE2&lt;=AF2,AF2,IF(AE2&lt;=AG2,AG2,IF(AE2&lt;=AH2,AH2,IF(AE2&lt;=AI2,AI2,IF(AE2&lt;=AJ2,AJ2,IF(AE2&lt;=AK2,AK2,"")))))))</f>
        <v/>
      </c>
      <c r="AM2" t="str">
        <f ca="1">IF(ISERROR(SEARCH("*X3*",E2)),IF(AND(AL2="",AE2="",TODAY()&gt;_xlfn.NUMBERVALUE(AD2)),"NON CONFORME",IF(AL2&lt;=AD2,"CONFORME","CONFORME")),"CITES")</f>
        <v>CONFORME</v>
      </c>
      <c r="AN2" t="str">
        <f t="shared" ref="AN2:AN10" ca="1" si="3">IF(AM2="CITES","",IF(AND(AA2="APRES-MIDI",Z2=0),1,""))</f>
        <v/>
      </c>
      <c r="AO2" s="5" t="e">
        <f ca="1">IF(AL2&lt;&gt;"","",IF(TODAY()&lt;AF2,AF2,IF(TODAY()&lt;AG2,AG2,IF(TODAY()&lt;AH2,AH2,IF(TODAY()&lt;AI2,AI2,IF(TODAY()&lt;AJ2,AJ2,IF(TODAY()&lt;AK2,AK2,"")))))))</f>
        <v>#REF!</v>
      </c>
    </row>
    <row r="3" spans="1:41" x14ac:dyDescent="0.25">
      <c r="A3" t="s">
        <v>41</v>
      </c>
      <c r="B3">
        <v>0</v>
      </c>
      <c r="C3" t="s">
        <v>49</v>
      </c>
      <c r="D3" t="s">
        <v>78</v>
      </c>
      <c r="E3" t="s">
        <v>50</v>
      </c>
      <c r="F3" t="s">
        <v>72</v>
      </c>
      <c r="G3" t="s">
        <v>44</v>
      </c>
      <c r="H3" t="s">
        <v>51</v>
      </c>
      <c r="I3" t="s">
        <v>46</v>
      </c>
      <c r="J3" t="s">
        <v>52</v>
      </c>
      <c r="K3" s="7" t="s">
        <v>46</v>
      </c>
      <c r="L3">
        <v>29600</v>
      </c>
      <c r="O3">
        <v>0</v>
      </c>
      <c r="P3">
        <v>0</v>
      </c>
      <c r="AA3" s="3" t="str">
        <f t="shared" si="0"/>
        <v>MATIN</v>
      </c>
      <c r="AB3" s="4">
        <f t="shared" si="1"/>
        <v>42919</v>
      </c>
      <c r="AC3" s="4">
        <f t="shared" si="2"/>
        <v>42919</v>
      </c>
      <c r="AD3" s="4">
        <f t="shared" ref="AD3:AD10" si="4">IF(AC3&gt;AB3,AC3,AB3)</f>
        <v>42919</v>
      </c>
      <c r="AE3" s="5" t="str">
        <f t="shared" ref="AE3:AE10" ca="1" si="5">IF(ISBLANK(Z3),"",TODAY())</f>
        <v/>
      </c>
      <c r="AF3" s="5">
        <f>IF(OR(IFERROR(INDEX('[1]TOP DEPARTS'!$A$8:$A$180,MATCH(C3,'[1]TOP DEPARTS'!$F$8:$F$180,0),1),"")="Schenker Air",IFERROR(VLOOKUP(C3,'[1]TOP DEPARTS'!$F$6:$P$180,3,FALSE),1)&lt;&gt;1),IF(IFERROR(VLOOKUP(C3,'[1]TOP DEPARTS'!$F$6:$P$180,4,FALSE),1)&lt;&gt;1,'[1]TOP DEPARTS'!$J$7-1,""),IF(IFERROR(VLOOKUP(C3,'[1]TOP DEPARTS'!$F$6:$P$146,4,FALSE),1)&lt;&gt;1,'[1]TOP DEPARTS'!$J$7,IF(H3="FR",'[1]TOP DEPARTS'!$J$7,IF(H3="AE","",IF(H3="IT",'[1]TOP DEPARTS'!$J$7,"")))))</f>
        <v>42919</v>
      </c>
      <c r="AG3" s="5" t="e">
        <f>IF(OR(IFERROR(INDEX('[2]TOP DEPARTS'!$A$8:$A$180,MATCH(C3,'[2]TOP DEPARTS'!$F$8:$F$180,0),1),"")="Schenker Air",IFERROR(VLOOKUP(C3,'[2]TOP DEPARTS'!$F$6:$P$180,3,FALSE),1)&lt;&gt;1),IF(IFERROR(VLOOKUP(C3,'[2]TOP DEPARTS'!$F$6:$P$180,4,FALSE),1)&lt;&gt;1,'[2]TOP DEPARTS'!$K$7-1,""),IF(IFERROR(VLOOKUP(C3,'[2]TOP DEPARTS'!$F$6:$P$146,4,FALSE),1)&lt;&gt;1,'[2]TOP DEPARTS'!$K$7,IF(H3="FR",'[2]TOP DEPARTS'!$K$7,IF(H3="AE",'[2]TOP DEPARTS'!$K$7,IF(H3="IT",'[2]TOP DEPARTS'!$K$7,"")))))</f>
        <v>#REF!</v>
      </c>
      <c r="AH3" s="5" t="e">
        <f>IF(OR(IFERROR(INDEX('[2]TOP DEPARTS'!$A$8:$A$180,MATCH(C3,'[2]TOP DEPARTS'!$F$8:$F$180,0),1),"")="Schenker Air",IFERROR(VLOOKUP(C3,'[2]TOP DEPARTS'!$F$6:$P$180,3,FALSE),1)&lt;&gt;1),IF(IFERROR(VLOOKUP(C3,'[2]TOP DEPARTS'!$F$6:$P$180,4,FALSE),1)&lt;&gt;1,'[2]TOP DEPARTS'!$L$7-1,""),IF(IFERROR(VLOOKUP(C3,'[2]TOP DEPARTS'!$F$6:$P$146,4,FALSE),1)&lt;&gt;1,'[2]TOP DEPARTS'!$L$7,IF(H3="FR",'[2]TOP DEPARTS'!$L$7,IF(H3="AE","",IF(H3="IT",'[2]TOP DEPARTS'!$L$7,"")))))</f>
        <v>#REF!</v>
      </c>
      <c r="AI3" s="5" t="e">
        <f>IF(OR(IFERROR(INDEX('[2]TOP DEPARTS'!$A$8:$A$180,MATCH(C3,'[2]TOP DEPARTS'!$F$8:$F$180,0),1),"")="Schenker Air",IFERROR(VLOOKUP(C3,'[2]TOP DEPARTS'!$F$6:$P$180,3,FALSE),1)&lt;&gt;1),IF(IFERROR(VLOOKUP(C3,'[2]TOP DEPARTS'!$F$6:$P$180,4,FALSE),1)&lt;&gt;1,'[2]TOP DEPARTS'!$M$7-1,""),IF(IFERROR(VLOOKUP(C3,'[2]TOP DEPARTS'!$F$6:$P$146,4,FALSE),1)&lt;&gt;1,'[2]TOP DEPARTS'!$M$7,IF(H3="FR",'[2]TOP DEPARTS'!$M$7,IF(H3="AE",'[2]TOP DEPARTS'!$M$7,IF(H3="IT",'[2]TOP DEPARTS'!$M$7,"")))))</f>
        <v>#REF!</v>
      </c>
      <c r="AJ3" s="5" t="e">
        <f>IF(OR(IFERROR(INDEX('[2]TOP DEPARTS'!$A$8:$A$180,MATCH(C3,'[2]TOP DEPARTS'!$F$8:$F$180,0),1),"")="Schenker Air",IFERROR(VLOOKUP(C3,'[2]TOP DEPARTS'!$F$6:$P$180,3,FALSE),1)&lt;&gt;1),IF(IFERROR(VLOOKUP(C3,'[2]TOP DEPARTS'!$F$6:$P$180,4,FALSE),1)&lt;&gt;1,'[2]TOP DEPARTS'!$N$7-1,""),IF(IFERROR(VLOOKUP(C3,'[2]TOP DEPARTS'!$F$6:$P$146,4,FALSE),1)&lt;&gt;1,'[2]TOP DEPARTS'!$N$7,IF(H3="FR",'[2]TOP DEPARTS'!$N$7,IF(H3="AE",'[2]TOP DEPARTS'!$N$7,IF(H3="IT",'[2]TOP DEPARTS'!$N$7,"")))))</f>
        <v>#REF!</v>
      </c>
      <c r="AK3" s="5" t="str">
        <f>IF(OR(IFERROR(INDEX('[2]TOP DEPARTS'!$A$8:$A$180,MATCH(C3,'[2]TOP DEPARTS'!$F$8:$F$180,0),1),"")="Schenker Air",IFERROR(VLOOKUP(C3,'[2]TOP DEPARTS'!$F$6:$P$180,3,FALSE),1)&lt;&gt;1),IF(IFERROR(VLOOKUP(C3,'[2]TOP DEPARTS'!$F$6:$P$180,4,FALSE),1)&lt;&gt;1,'[2]TOP DEPARTS'!$O$7-1,""),IF(IFERROR(VLOOKUP(C3,'[2]TOP DEPARTS'!$F$6:$P$146,4,FALSE),1)&lt;&gt;1,'[2]TOP DEPARTS'!$O$7,IF(H3="AE","",IF(H3="IT","",IF(OR(C3="A02",C3="A03",C3="A04",C3="A05",C3="A06",C3="A07"),'[2]TOP DEPARTS'!$O$7,"")))))</f>
        <v/>
      </c>
      <c r="AL3" s="6" t="str">
        <f t="shared" ref="AL3:AL10" ca="1" si="6">IF(AE3="","",IF(AE3&lt;=AF3,AF3,IF(AE3&lt;=AG3,AG3,IF(AE3&lt;=AH3,AH3,IF(AE3&lt;=AI3,AI3,IF(AE3&lt;=AJ3,AJ3,IF(AE3&lt;=AK3,AK3,"")))))))</f>
        <v/>
      </c>
      <c r="AM3" t="str">
        <f t="shared" ref="AM3:AM10" ca="1" si="7">IF(ISERROR(SEARCH("*X3*",E3)),IF(AND(AL3="",AE3="",TODAY()&gt;_xlfn.NUMBERVALUE(AD3)),"NON CONFORME",IF(AL3&lt;=AD3,"CONFORME","CONFORME")),"CITES")</f>
        <v>CONFORME</v>
      </c>
      <c r="AN3" t="str">
        <f t="shared" ca="1" si="3"/>
        <v/>
      </c>
      <c r="AO3" s="5" t="e">
        <f t="shared" ref="AO3:AO10" ca="1" si="8">IF(AL3&lt;&gt;"","",IF(TODAY()&lt;AF3,AF3,IF(TODAY()&lt;AG3,AG3,IF(TODAY()&lt;AH3,AH3,IF(TODAY()&lt;AI3,AI3,IF(TODAY()&lt;AJ3,AJ3,IF(TODAY()&lt;AK3,AK3,"")))))))</f>
        <v>#REF!</v>
      </c>
    </row>
    <row r="4" spans="1:41" x14ac:dyDescent="0.25">
      <c r="A4" t="s">
        <v>41</v>
      </c>
      <c r="B4">
        <v>0</v>
      </c>
      <c r="C4" t="s">
        <v>49</v>
      </c>
      <c r="D4" t="s">
        <v>79</v>
      </c>
      <c r="E4" t="s">
        <v>53</v>
      </c>
      <c r="F4" t="s">
        <v>69</v>
      </c>
      <c r="G4" t="s">
        <v>44</v>
      </c>
      <c r="H4" t="s">
        <v>51</v>
      </c>
      <c r="I4" t="s">
        <v>46</v>
      </c>
      <c r="J4" t="s">
        <v>54</v>
      </c>
      <c r="K4" t="s">
        <v>46</v>
      </c>
      <c r="L4">
        <v>2000</v>
      </c>
      <c r="O4">
        <v>0</v>
      </c>
      <c r="P4">
        <v>0</v>
      </c>
      <c r="AA4" s="3" t="str">
        <f t="shared" si="0"/>
        <v>MATIN</v>
      </c>
      <c r="AB4" s="4">
        <f t="shared" si="1"/>
        <v>42919</v>
      </c>
      <c r="AC4" s="4">
        <f t="shared" si="2"/>
        <v>42919</v>
      </c>
      <c r="AD4" s="4">
        <f t="shared" si="4"/>
        <v>42919</v>
      </c>
      <c r="AE4" s="5" t="str">
        <f t="shared" ca="1" si="5"/>
        <v/>
      </c>
      <c r="AF4" s="5">
        <f>IF(OR(IFERROR(INDEX('[1]TOP DEPARTS'!$A$8:$A$180,MATCH(C4,'[1]TOP DEPARTS'!$F$8:$F$180,0),1),"")="Schenker Air",IFERROR(VLOOKUP(C4,'[1]TOP DEPARTS'!$F$6:$P$180,3,FALSE),1)&lt;&gt;1),IF(IFERROR(VLOOKUP(C4,'[1]TOP DEPARTS'!$F$6:$P$180,4,FALSE),1)&lt;&gt;1,'[1]TOP DEPARTS'!$J$7-1,""),IF(IFERROR(VLOOKUP(C4,'[1]TOP DEPARTS'!$F$6:$P$146,4,FALSE),1)&lt;&gt;1,'[1]TOP DEPARTS'!$J$7,IF(H4="FR",'[1]TOP DEPARTS'!$J$7,IF(H4="AE","",IF(H4="IT",'[1]TOP DEPARTS'!$J$7,"")))))</f>
        <v>42919</v>
      </c>
      <c r="AG4" s="5" t="e">
        <f>IF(OR(IFERROR(INDEX('[2]TOP DEPARTS'!$A$8:$A$180,MATCH(C4,'[2]TOP DEPARTS'!$F$8:$F$180,0),1),"")="Schenker Air",IFERROR(VLOOKUP(C4,'[2]TOP DEPARTS'!$F$6:$P$180,3,FALSE),1)&lt;&gt;1),IF(IFERROR(VLOOKUP(C4,'[2]TOP DEPARTS'!$F$6:$P$180,4,FALSE),1)&lt;&gt;1,'[2]TOP DEPARTS'!$K$7-1,""),IF(IFERROR(VLOOKUP(C4,'[2]TOP DEPARTS'!$F$6:$P$146,4,FALSE),1)&lt;&gt;1,'[2]TOP DEPARTS'!$K$7,IF(H4="FR",'[2]TOP DEPARTS'!$K$7,IF(H4="AE",'[2]TOP DEPARTS'!$K$7,IF(H4="IT",'[2]TOP DEPARTS'!$K$7,"")))))</f>
        <v>#REF!</v>
      </c>
      <c r="AH4" s="5" t="e">
        <f>IF(OR(IFERROR(INDEX('[2]TOP DEPARTS'!$A$8:$A$180,MATCH(C4,'[2]TOP DEPARTS'!$F$8:$F$180,0),1),"")="Schenker Air",IFERROR(VLOOKUP(C4,'[2]TOP DEPARTS'!$F$6:$P$180,3,FALSE),1)&lt;&gt;1),IF(IFERROR(VLOOKUP(C4,'[2]TOP DEPARTS'!$F$6:$P$180,4,FALSE),1)&lt;&gt;1,'[2]TOP DEPARTS'!$L$7-1,""),IF(IFERROR(VLOOKUP(C4,'[2]TOP DEPARTS'!$F$6:$P$146,4,FALSE),1)&lt;&gt;1,'[2]TOP DEPARTS'!$L$7,IF(H4="FR",'[2]TOP DEPARTS'!$L$7,IF(H4="AE","",IF(H4="IT",'[2]TOP DEPARTS'!$L$7,"")))))</f>
        <v>#REF!</v>
      </c>
      <c r="AI4" s="5" t="e">
        <f>IF(OR(IFERROR(INDEX('[2]TOP DEPARTS'!$A$8:$A$180,MATCH(C4,'[2]TOP DEPARTS'!$F$8:$F$180,0),1),"")="Schenker Air",IFERROR(VLOOKUP(C4,'[2]TOP DEPARTS'!$F$6:$P$180,3,FALSE),1)&lt;&gt;1),IF(IFERROR(VLOOKUP(C4,'[2]TOP DEPARTS'!$F$6:$P$180,4,FALSE),1)&lt;&gt;1,'[2]TOP DEPARTS'!$M$7-1,""),IF(IFERROR(VLOOKUP(C4,'[2]TOP DEPARTS'!$F$6:$P$146,4,FALSE),1)&lt;&gt;1,'[2]TOP DEPARTS'!$M$7,IF(H4="FR",'[2]TOP DEPARTS'!$M$7,IF(H4="AE",'[2]TOP DEPARTS'!$M$7,IF(H4="IT",'[2]TOP DEPARTS'!$M$7,"")))))</f>
        <v>#REF!</v>
      </c>
      <c r="AJ4" s="5" t="e">
        <f>IF(OR(IFERROR(INDEX('[2]TOP DEPARTS'!$A$8:$A$180,MATCH(C4,'[2]TOP DEPARTS'!$F$8:$F$180,0),1),"")="Schenker Air",IFERROR(VLOOKUP(C4,'[2]TOP DEPARTS'!$F$6:$P$180,3,FALSE),1)&lt;&gt;1),IF(IFERROR(VLOOKUP(C4,'[2]TOP DEPARTS'!$F$6:$P$180,4,FALSE),1)&lt;&gt;1,'[2]TOP DEPARTS'!$N$7-1,""),IF(IFERROR(VLOOKUP(C4,'[2]TOP DEPARTS'!$F$6:$P$146,4,FALSE),1)&lt;&gt;1,'[2]TOP DEPARTS'!$N$7,IF(H4="FR",'[2]TOP DEPARTS'!$N$7,IF(H4="AE",'[2]TOP DEPARTS'!$N$7,IF(H4="IT",'[2]TOP DEPARTS'!$N$7,"")))))</f>
        <v>#REF!</v>
      </c>
      <c r="AK4" s="5" t="str">
        <f>IF(OR(IFERROR(INDEX('[2]TOP DEPARTS'!$A$8:$A$180,MATCH(C4,'[2]TOP DEPARTS'!$F$8:$F$180,0),1),"")="Schenker Air",IFERROR(VLOOKUP(C4,'[2]TOP DEPARTS'!$F$6:$P$180,3,FALSE),1)&lt;&gt;1),IF(IFERROR(VLOOKUP(C4,'[2]TOP DEPARTS'!$F$6:$P$180,4,FALSE),1)&lt;&gt;1,'[2]TOP DEPARTS'!$O$7-1,""),IF(IFERROR(VLOOKUP(C4,'[2]TOP DEPARTS'!$F$6:$P$146,4,FALSE),1)&lt;&gt;1,'[2]TOP DEPARTS'!$O$7,IF(H4="AE","",IF(H4="IT","",IF(OR(C4="A02",C4="A03",C4="A04",C4="A05",C4="A06",C4="A07"),'[2]TOP DEPARTS'!$O$7,"")))))</f>
        <v/>
      </c>
      <c r="AL4" s="6" t="str">
        <f t="shared" ca="1" si="6"/>
        <v/>
      </c>
      <c r="AM4" t="str">
        <f t="shared" ca="1" si="7"/>
        <v>CONFORME</v>
      </c>
      <c r="AN4" t="str">
        <f t="shared" ca="1" si="3"/>
        <v/>
      </c>
      <c r="AO4" s="5" t="e">
        <f t="shared" ca="1" si="8"/>
        <v>#REF!</v>
      </c>
    </row>
    <row r="5" spans="1:41" x14ac:dyDescent="0.25">
      <c r="A5" t="s">
        <v>41</v>
      </c>
      <c r="B5">
        <v>0</v>
      </c>
      <c r="C5" t="s">
        <v>55</v>
      </c>
      <c r="D5" t="s">
        <v>80</v>
      </c>
      <c r="E5" t="s">
        <v>56</v>
      </c>
      <c r="F5" t="s">
        <v>73</v>
      </c>
      <c r="G5" t="s">
        <v>44</v>
      </c>
      <c r="H5" t="s">
        <v>51</v>
      </c>
      <c r="I5" t="s">
        <v>46</v>
      </c>
      <c r="J5" t="s">
        <v>54</v>
      </c>
      <c r="K5" t="s">
        <v>46</v>
      </c>
      <c r="L5">
        <v>155460</v>
      </c>
      <c r="O5">
        <v>0</v>
      </c>
      <c r="P5">
        <v>0</v>
      </c>
      <c r="AA5" s="3" t="str">
        <f t="shared" si="0"/>
        <v>MATIN</v>
      </c>
      <c r="AB5" s="4">
        <f t="shared" si="1"/>
        <v>42919</v>
      </c>
      <c r="AC5" s="4">
        <f t="shared" si="2"/>
        <v>42919</v>
      </c>
      <c r="AD5" s="4">
        <f t="shared" si="4"/>
        <v>42919</v>
      </c>
      <c r="AE5" s="5" t="str">
        <f t="shared" ca="1" si="5"/>
        <v/>
      </c>
      <c r="AF5" s="5">
        <f>IF(OR(IFERROR(INDEX('[1]TOP DEPARTS'!$A$8:$A$180,MATCH(C5,'[1]TOP DEPARTS'!$F$8:$F$180,0),1),"")="Schenker Air",IFERROR(VLOOKUP(C5,'[1]TOP DEPARTS'!$F$6:$P$180,3,FALSE),1)&lt;&gt;1),IF(IFERROR(VLOOKUP(C5,'[1]TOP DEPARTS'!$F$6:$P$180,4,FALSE),1)&lt;&gt;1,'[1]TOP DEPARTS'!$J$7-1,""),IF(IFERROR(VLOOKUP(C5,'[1]TOP DEPARTS'!$F$6:$P$146,4,FALSE),1)&lt;&gt;1,'[1]TOP DEPARTS'!$J$7,IF(H5="FR",'[1]TOP DEPARTS'!$J$7,IF(H5="AE","",IF(H5="IT",'[1]TOP DEPARTS'!$J$7,"")))))</f>
        <v>42919</v>
      </c>
      <c r="AG5" s="5" t="e">
        <f>IF(OR(IFERROR(INDEX('[2]TOP DEPARTS'!$A$8:$A$180,MATCH(C5,'[2]TOP DEPARTS'!$F$8:$F$180,0),1),"")="Schenker Air",IFERROR(VLOOKUP(C5,'[2]TOP DEPARTS'!$F$6:$P$180,3,FALSE),1)&lt;&gt;1),IF(IFERROR(VLOOKUP(C5,'[2]TOP DEPARTS'!$F$6:$P$180,4,FALSE),1)&lt;&gt;1,'[2]TOP DEPARTS'!$K$7-1,""),IF(IFERROR(VLOOKUP(C5,'[2]TOP DEPARTS'!$F$6:$P$146,4,FALSE),1)&lt;&gt;1,'[2]TOP DEPARTS'!$K$7,IF(H5="FR",'[2]TOP DEPARTS'!$K$7,IF(H5="AE",'[2]TOP DEPARTS'!$K$7,IF(H5="IT",'[2]TOP DEPARTS'!$K$7,"")))))</f>
        <v>#REF!</v>
      </c>
      <c r="AH5" s="5" t="e">
        <f>IF(OR(IFERROR(INDEX('[2]TOP DEPARTS'!$A$8:$A$180,MATCH(C5,'[2]TOP DEPARTS'!$F$8:$F$180,0),1),"")="Schenker Air",IFERROR(VLOOKUP(C5,'[2]TOP DEPARTS'!$F$6:$P$180,3,FALSE),1)&lt;&gt;1),IF(IFERROR(VLOOKUP(C5,'[2]TOP DEPARTS'!$F$6:$P$180,4,FALSE),1)&lt;&gt;1,'[2]TOP DEPARTS'!$L$7-1,""),IF(IFERROR(VLOOKUP(C5,'[2]TOP DEPARTS'!$F$6:$P$146,4,FALSE),1)&lt;&gt;1,'[2]TOP DEPARTS'!$L$7,IF(H5="FR",'[2]TOP DEPARTS'!$L$7,IF(H5="AE","",IF(H5="IT",'[2]TOP DEPARTS'!$L$7,"")))))</f>
        <v>#REF!</v>
      </c>
      <c r="AI5" s="5" t="e">
        <f>IF(OR(IFERROR(INDEX('[2]TOP DEPARTS'!$A$8:$A$180,MATCH(C5,'[2]TOP DEPARTS'!$F$8:$F$180,0),1),"")="Schenker Air",IFERROR(VLOOKUP(C5,'[2]TOP DEPARTS'!$F$6:$P$180,3,FALSE),1)&lt;&gt;1),IF(IFERROR(VLOOKUP(C5,'[2]TOP DEPARTS'!$F$6:$P$180,4,FALSE),1)&lt;&gt;1,'[2]TOP DEPARTS'!$M$7-1,""),IF(IFERROR(VLOOKUP(C5,'[2]TOP DEPARTS'!$F$6:$P$146,4,FALSE),1)&lt;&gt;1,'[2]TOP DEPARTS'!$M$7,IF(H5="FR",'[2]TOP DEPARTS'!$M$7,IF(H5="AE",'[2]TOP DEPARTS'!$M$7,IF(H5="IT",'[2]TOP DEPARTS'!$M$7,"")))))</f>
        <v>#REF!</v>
      </c>
      <c r="AJ5" s="5" t="e">
        <f>IF(OR(IFERROR(INDEX('[2]TOP DEPARTS'!$A$8:$A$180,MATCH(C5,'[2]TOP DEPARTS'!$F$8:$F$180,0),1),"")="Schenker Air",IFERROR(VLOOKUP(C5,'[2]TOP DEPARTS'!$F$6:$P$180,3,FALSE),1)&lt;&gt;1),IF(IFERROR(VLOOKUP(C5,'[2]TOP DEPARTS'!$F$6:$P$180,4,FALSE),1)&lt;&gt;1,'[2]TOP DEPARTS'!$N$7-1,""),IF(IFERROR(VLOOKUP(C5,'[2]TOP DEPARTS'!$F$6:$P$146,4,FALSE),1)&lt;&gt;1,'[2]TOP DEPARTS'!$N$7,IF(H5="FR",'[2]TOP DEPARTS'!$N$7,IF(H5="AE",'[2]TOP DEPARTS'!$N$7,IF(H5="IT",'[2]TOP DEPARTS'!$N$7,"")))))</f>
        <v>#REF!</v>
      </c>
      <c r="AK5" s="5" t="str">
        <f>IF(OR(IFERROR(INDEX('[2]TOP DEPARTS'!$A$8:$A$180,MATCH(C5,'[2]TOP DEPARTS'!$F$8:$F$180,0),1),"")="Schenker Air",IFERROR(VLOOKUP(C5,'[2]TOP DEPARTS'!$F$6:$P$180,3,FALSE),1)&lt;&gt;1),IF(IFERROR(VLOOKUP(C5,'[2]TOP DEPARTS'!$F$6:$P$180,4,FALSE),1)&lt;&gt;1,'[2]TOP DEPARTS'!$O$7-1,""),IF(IFERROR(VLOOKUP(C5,'[2]TOP DEPARTS'!$F$6:$P$146,4,FALSE),1)&lt;&gt;1,'[2]TOP DEPARTS'!$O$7,IF(H5="AE","",IF(H5="IT","",IF(OR(C5="A02",C5="A03",C5="A04",C5="A05",C5="A06",C5="A07"),'[2]TOP DEPARTS'!$O$7,"")))))</f>
        <v/>
      </c>
      <c r="AL5" s="6" t="str">
        <f t="shared" ca="1" si="6"/>
        <v/>
      </c>
      <c r="AM5" t="str">
        <f t="shared" ca="1" si="7"/>
        <v>CONFORME</v>
      </c>
      <c r="AN5" t="str">
        <f t="shared" ca="1" si="3"/>
        <v/>
      </c>
      <c r="AO5" s="5" t="e">
        <f t="shared" ca="1" si="8"/>
        <v>#REF!</v>
      </c>
    </row>
    <row r="6" spans="1:41" x14ac:dyDescent="0.25">
      <c r="A6" t="s">
        <v>41</v>
      </c>
      <c r="B6">
        <v>0</v>
      </c>
      <c r="C6" t="s">
        <v>55</v>
      </c>
      <c r="D6" t="s">
        <v>81</v>
      </c>
      <c r="E6" t="s">
        <v>57</v>
      </c>
      <c r="F6" t="s">
        <v>74</v>
      </c>
      <c r="G6" t="s">
        <v>44</v>
      </c>
      <c r="H6" t="s">
        <v>51</v>
      </c>
      <c r="I6" t="s">
        <v>46</v>
      </c>
      <c r="J6" t="s">
        <v>54</v>
      </c>
      <c r="K6" t="s">
        <v>46</v>
      </c>
      <c r="L6">
        <v>26100</v>
      </c>
      <c r="O6">
        <v>0</v>
      </c>
      <c r="P6">
        <v>0</v>
      </c>
      <c r="AA6" s="3" t="str">
        <f t="shared" si="0"/>
        <v>MATIN</v>
      </c>
      <c r="AB6" s="4">
        <f t="shared" si="1"/>
        <v>42919</v>
      </c>
      <c r="AC6" s="4">
        <f t="shared" si="2"/>
        <v>42919</v>
      </c>
      <c r="AD6" s="4">
        <f t="shared" si="4"/>
        <v>42919</v>
      </c>
      <c r="AE6" s="5" t="str">
        <f t="shared" ca="1" si="5"/>
        <v/>
      </c>
      <c r="AF6" s="5">
        <f>IF(OR(IFERROR(INDEX('[1]TOP DEPARTS'!$A$8:$A$180,MATCH(C6,'[1]TOP DEPARTS'!$F$8:$F$180,0),1),"")="Schenker Air",IFERROR(VLOOKUP(C6,'[1]TOP DEPARTS'!$F$6:$P$180,3,FALSE),1)&lt;&gt;1),IF(IFERROR(VLOOKUP(C6,'[1]TOP DEPARTS'!$F$6:$P$180,4,FALSE),1)&lt;&gt;1,'[1]TOP DEPARTS'!$J$7-1,""),IF(IFERROR(VLOOKUP(C6,'[1]TOP DEPARTS'!$F$6:$P$146,4,FALSE),1)&lt;&gt;1,'[1]TOP DEPARTS'!$J$7,IF(H6="FR",'[1]TOP DEPARTS'!$J$7,IF(H6="AE","",IF(H6="IT",'[1]TOP DEPARTS'!$J$7,"")))))</f>
        <v>42919</v>
      </c>
      <c r="AG6" s="5" t="e">
        <f>IF(OR(IFERROR(INDEX('[2]TOP DEPARTS'!$A$8:$A$180,MATCH(C6,'[2]TOP DEPARTS'!$F$8:$F$180,0),1),"")="Schenker Air",IFERROR(VLOOKUP(C6,'[2]TOP DEPARTS'!$F$6:$P$180,3,FALSE),1)&lt;&gt;1),IF(IFERROR(VLOOKUP(C6,'[2]TOP DEPARTS'!$F$6:$P$180,4,FALSE),1)&lt;&gt;1,'[2]TOP DEPARTS'!$K$7-1,""),IF(IFERROR(VLOOKUP(C6,'[2]TOP DEPARTS'!$F$6:$P$146,4,FALSE),1)&lt;&gt;1,'[2]TOP DEPARTS'!$K$7,IF(H6="FR",'[2]TOP DEPARTS'!$K$7,IF(H6="AE",'[2]TOP DEPARTS'!$K$7,IF(H6="IT",'[2]TOP DEPARTS'!$K$7,"")))))</f>
        <v>#REF!</v>
      </c>
      <c r="AH6" s="5" t="e">
        <f>IF(OR(IFERROR(INDEX('[2]TOP DEPARTS'!$A$8:$A$180,MATCH(C6,'[2]TOP DEPARTS'!$F$8:$F$180,0),1),"")="Schenker Air",IFERROR(VLOOKUP(C6,'[2]TOP DEPARTS'!$F$6:$P$180,3,FALSE),1)&lt;&gt;1),IF(IFERROR(VLOOKUP(C6,'[2]TOP DEPARTS'!$F$6:$P$180,4,FALSE),1)&lt;&gt;1,'[2]TOP DEPARTS'!$L$7-1,""),IF(IFERROR(VLOOKUP(C6,'[2]TOP DEPARTS'!$F$6:$P$146,4,FALSE),1)&lt;&gt;1,'[2]TOP DEPARTS'!$L$7,IF(H6="FR",'[2]TOP DEPARTS'!$L$7,IF(H6="AE","",IF(H6="IT",'[2]TOP DEPARTS'!$L$7,"")))))</f>
        <v>#REF!</v>
      </c>
      <c r="AI6" s="5" t="e">
        <f>IF(OR(IFERROR(INDEX('[2]TOP DEPARTS'!$A$8:$A$180,MATCH(C6,'[2]TOP DEPARTS'!$F$8:$F$180,0),1),"")="Schenker Air",IFERROR(VLOOKUP(C6,'[2]TOP DEPARTS'!$F$6:$P$180,3,FALSE),1)&lt;&gt;1),IF(IFERROR(VLOOKUP(C6,'[2]TOP DEPARTS'!$F$6:$P$180,4,FALSE),1)&lt;&gt;1,'[2]TOP DEPARTS'!$M$7-1,""),IF(IFERROR(VLOOKUP(C6,'[2]TOP DEPARTS'!$F$6:$P$146,4,FALSE),1)&lt;&gt;1,'[2]TOP DEPARTS'!$M$7,IF(H6="FR",'[2]TOP DEPARTS'!$M$7,IF(H6="AE",'[2]TOP DEPARTS'!$M$7,IF(H6="IT",'[2]TOP DEPARTS'!$M$7,"")))))</f>
        <v>#REF!</v>
      </c>
      <c r="AJ6" s="5" t="e">
        <f>IF(OR(IFERROR(INDEX('[2]TOP DEPARTS'!$A$8:$A$180,MATCH(C6,'[2]TOP DEPARTS'!$F$8:$F$180,0),1),"")="Schenker Air",IFERROR(VLOOKUP(C6,'[2]TOP DEPARTS'!$F$6:$P$180,3,FALSE),1)&lt;&gt;1),IF(IFERROR(VLOOKUP(C6,'[2]TOP DEPARTS'!$F$6:$P$180,4,FALSE),1)&lt;&gt;1,'[2]TOP DEPARTS'!$N$7-1,""),IF(IFERROR(VLOOKUP(C6,'[2]TOP DEPARTS'!$F$6:$P$146,4,FALSE),1)&lt;&gt;1,'[2]TOP DEPARTS'!$N$7,IF(H6="FR",'[2]TOP DEPARTS'!$N$7,IF(H6="AE",'[2]TOP DEPARTS'!$N$7,IF(H6="IT",'[2]TOP DEPARTS'!$N$7,"")))))</f>
        <v>#REF!</v>
      </c>
      <c r="AK6" s="5" t="str">
        <f>IF(OR(IFERROR(INDEX('[2]TOP DEPARTS'!$A$8:$A$180,MATCH(C6,'[2]TOP DEPARTS'!$F$8:$F$180,0),1),"")="Schenker Air",IFERROR(VLOOKUP(C6,'[2]TOP DEPARTS'!$F$6:$P$180,3,FALSE),1)&lt;&gt;1),IF(IFERROR(VLOOKUP(C6,'[2]TOP DEPARTS'!$F$6:$P$180,4,FALSE),1)&lt;&gt;1,'[2]TOP DEPARTS'!$O$7-1,""),IF(IFERROR(VLOOKUP(C6,'[2]TOP DEPARTS'!$F$6:$P$146,4,FALSE),1)&lt;&gt;1,'[2]TOP DEPARTS'!$O$7,IF(H6="AE","",IF(H6="IT","",IF(OR(C6="A02",C6="A03",C6="A04",C6="A05",C6="A06",C6="A07"),'[2]TOP DEPARTS'!$O$7,"")))))</f>
        <v/>
      </c>
      <c r="AL6" s="6" t="str">
        <f t="shared" ca="1" si="6"/>
        <v/>
      </c>
      <c r="AM6" t="str">
        <f t="shared" ca="1" si="7"/>
        <v>CONFORME</v>
      </c>
      <c r="AN6" t="str">
        <f t="shared" ca="1" si="3"/>
        <v/>
      </c>
      <c r="AO6" s="5" t="e">
        <f t="shared" ca="1" si="8"/>
        <v>#REF!</v>
      </c>
    </row>
    <row r="7" spans="1:41" x14ac:dyDescent="0.25">
      <c r="A7" t="s">
        <v>41</v>
      </c>
      <c r="B7">
        <v>1834302</v>
      </c>
      <c r="C7" t="s">
        <v>58</v>
      </c>
      <c r="D7" t="s">
        <v>82</v>
      </c>
      <c r="E7" t="s">
        <v>59</v>
      </c>
      <c r="F7" t="s">
        <v>75</v>
      </c>
      <c r="G7" t="s">
        <v>44</v>
      </c>
      <c r="H7" t="s">
        <v>51</v>
      </c>
      <c r="K7" t="s">
        <v>60</v>
      </c>
      <c r="N7">
        <v>0</v>
      </c>
      <c r="O7">
        <v>0</v>
      </c>
      <c r="P7">
        <v>1</v>
      </c>
      <c r="AA7" s="3" t="str">
        <f t="shared" si="0"/>
        <v>MATIN</v>
      </c>
      <c r="AB7" s="4">
        <f t="shared" si="1"/>
        <v>42789</v>
      </c>
      <c r="AC7" s="4" t="str">
        <f t="shared" si="2"/>
        <v>23/02/2017</v>
      </c>
      <c r="AD7" s="4" t="str">
        <f t="shared" si="4"/>
        <v>23/02/2017</v>
      </c>
      <c r="AE7" s="5" t="str">
        <f t="shared" ca="1" si="5"/>
        <v/>
      </c>
      <c r="AF7" s="5">
        <f>IF(OR(IFERROR(INDEX('[1]TOP DEPARTS'!$A$8:$A$180,MATCH(C7,'[1]TOP DEPARTS'!$F$8:$F$180,0),1),"")="Schenker Air",IFERROR(VLOOKUP(C7,'[1]TOP DEPARTS'!$F$6:$P$180,3,FALSE),1)&lt;&gt;1),IF(IFERROR(VLOOKUP(C7,'[1]TOP DEPARTS'!$F$6:$P$180,4,FALSE),1)&lt;&gt;1,'[1]TOP DEPARTS'!$J$7-1,""),IF(IFERROR(VLOOKUP(C7,'[1]TOP DEPARTS'!$F$6:$P$146,4,FALSE),1)&lt;&gt;1,'[1]TOP DEPARTS'!$J$7,IF(H7="FR",'[1]TOP DEPARTS'!$J$7,IF(H7="AE","",IF(H7="IT",'[1]TOP DEPARTS'!$J$7,"")))))</f>
        <v>42919</v>
      </c>
      <c r="AG7" s="5" t="e">
        <f>IF(OR(IFERROR(INDEX('[2]TOP DEPARTS'!$A$8:$A$180,MATCH(C7,'[2]TOP DEPARTS'!$F$8:$F$180,0),1),"")="Schenker Air",IFERROR(VLOOKUP(C7,'[2]TOP DEPARTS'!$F$6:$P$180,3,FALSE),1)&lt;&gt;1),IF(IFERROR(VLOOKUP(C7,'[2]TOP DEPARTS'!$F$6:$P$180,4,FALSE),1)&lt;&gt;1,'[2]TOP DEPARTS'!$K$7-1,""),IF(IFERROR(VLOOKUP(C7,'[2]TOP DEPARTS'!$F$6:$P$146,4,FALSE),1)&lt;&gt;1,'[2]TOP DEPARTS'!$K$7,IF(H7="FR",'[2]TOP DEPARTS'!$K$7,IF(H7="AE",'[2]TOP DEPARTS'!$K$7,IF(H7="IT",'[2]TOP DEPARTS'!$K$7,"")))))</f>
        <v>#REF!</v>
      </c>
      <c r="AH7" s="5" t="e">
        <f>IF(OR(IFERROR(INDEX('[2]TOP DEPARTS'!$A$8:$A$180,MATCH(C7,'[2]TOP DEPARTS'!$F$8:$F$180,0),1),"")="Schenker Air",IFERROR(VLOOKUP(C7,'[2]TOP DEPARTS'!$F$6:$P$180,3,FALSE),1)&lt;&gt;1),IF(IFERROR(VLOOKUP(C7,'[2]TOP DEPARTS'!$F$6:$P$180,4,FALSE),1)&lt;&gt;1,'[2]TOP DEPARTS'!$L$7-1,""),IF(IFERROR(VLOOKUP(C7,'[2]TOP DEPARTS'!$F$6:$P$146,4,FALSE),1)&lt;&gt;1,'[2]TOP DEPARTS'!$L$7,IF(H7="FR",'[2]TOP DEPARTS'!$L$7,IF(H7="AE","",IF(H7="IT",'[2]TOP DEPARTS'!$L$7,"")))))</f>
        <v>#REF!</v>
      </c>
      <c r="AI7" s="5" t="e">
        <f>IF(OR(IFERROR(INDEX('[2]TOP DEPARTS'!$A$8:$A$180,MATCH(C7,'[2]TOP DEPARTS'!$F$8:$F$180,0),1),"")="Schenker Air",IFERROR(VLOOKUP(C7,'[2]TOP DEPARTS'!$F$6:$P$180,3,FALSE),1)&lt;&gt;1),IF(IFERROR(VLOOKUP(C7,'[2]TOP DEPARTS'!$F$6:$P$180,4,FALSE),1)&lt;&gt;1,'[2]TOP DEPARTS'!$M$7-1,""),IF(IFERROR(VLOOKUP(C7,'[2]TOP DEPARTS'!$F$6:$P$146,4,FALSE),1)&lt;&gt;1,'[2]TOP DEPARTS'!$M$7,IF(H7="FR",'[2]TOP DEPARTS'!$M$7,IF(H7="AE",'[2]TOP DEPARTS'!$M$7,IF(H7="IT",'[2]TOP DEPARTS'!$M$7,"")))))</f>
        <v>#REF!</v>
      </c>
      <c r="AJ7" s="5" t="e">
        <f>IF(OR(IFERROR(INDEX('[2]TOP DEPARTS'!$A$8:$A$180,MATCH(C7,'[2]TOP DEPARTS'!$F$8:$F$180,0),1),"")="Schenker Air",IFERROR(VLOOKUP(C7,'[2]TOP DEPARTS'!$F$6:$P$180,3,FALSE),1)&lt;&gt;1),IF(IFERROR(VLOOKUP(C7,'[2]TOP DEPARTS'!$F$6:$P$180,4,FALSE),1)&lt;&gt;1,'[2]TOP DEPARTS'!$N$7-1,""),IF(IFERROR(VLOOKUP(C7,'[2]TOP DEPARTS'!$F$6:$P$146,4,FALSE),1)&lt;&gt;1,'[2]TOP DEPARTS'!$N$7,IF(H7="FR",'[2]TOP DEPARTS'!$N$7,IF(H7="AE",'[2]TOP DEPARTS'!$N$7,IF(H7="IT",'[2]TOP DEPARTS'!$N$7,"")))))</f>
        <v>#REF!</v>
      </c>
      <c r="AK7" s="5" t="str">
        <f>IF(OR(IFERROR(INDEX('[2]TOP DEPARTS'!$A$8:$A$180,MATCH(C7,'[2]TOP DEPARTS'!$F$8:$F$180,0),1),"")="Schenker Air",IFERROR(VLOOKUP(C7,'[2]TOP DEPARTS'!$F$6:$P$180,3,FALSE),1)&lt;&gt;1),IF(IFERROR(VLOOKUP(C7,'[2]TOP DEPARTS'!$F$6:$P$180,4,FALSE),1)&lt;&gt;1,'[2]TOP DEPARTS'!$O$7-1,""),IF(IFERROR(VLOOKUP(C7,'[2]TOP DEPARTS'!$F$6:$P$146,4,FALSE),1)&lt;&gt;1,'[2]TOP DEPARTS'!$O$7,IF(H7="AE","",IF(H7="IT","",IF(OR(C7="A02",C7="A03",C7="A04",C7="A05",C7="A06",C7="A07"),'[2]TOP DEPARTS'!$O$7,"")))))</f>
        <v/>
      </c>
      <c r="AL7" s="6" t="str">
        <f t="shared" ca="1" si="6"/>
        <v/>
      </c>
      <c r="AM7" t="str">
        <f t="shared" ca="1" si="7"/>
        <v>NON CONFORME</v>
      </c>
      <c r="AN7" t="str">
        <f t="shared" ca="1" si="3"/>
        <v/>
      </c>
      <c r="AO7" s="5" t="e">
        <f t="shared" ca="1" si="8"/>
        <v>#REF!</v>
      </c>
    </row>
    <row r="8" spans="1:41" x14ac:dyDescent="0.25">
      <c r="A8" t="s">
        <v>41</v>
      </c>
      <c r="B8">
        <v>1863926</v>
      </c>
      <c r="C8" t="s">
        <v>61</v>
      </c>
      <c r="D8" t="s">
        <v>74</v>
      </c>
      <c r="E8" t="s">
        <v>62</v>
      </c>
      <c r="F8" t="s">
        <v>76</v>
      </c>
      <c r="G8" t="s">
        <v>44</v>
      </c>
      <c r="H8" t="s">
        <v>45</v>
      </c>
      <c r="I8" t="s">
        <v>63</v>
      </c>
      <c r="J8" t="s">
        <v>64</v>
      </c>
      <c r="K8" t="s">
        <v>63</v>
      </c>
      <c r="N8">
        <v>0</v>
      </c>
      <c r="O8">
        <v>8000</v>
      </c>
      <c r="P8">
        <v>2</v>
      </c>
      <c r="U8">
        <v>8000</v>
      </c>
      <c r="W8">
        <v>8000</v>
      </c>
      <c r="AA8" s="3" t="str">
        <f t="shared" si="0"/>
        <v>APRES-MIDI</v>
      </c>
      <c r="AB8" s="4">
        <f t="shared" si="1"/>
        <v>42899</v>
      </c>
      <c r="AC8" s="4">
        <f t="shared" si="2"/>
        <v>42899</v>
      </c>
      <c r="AD8" s="4">
        <f t="shared" si="4"/>
        <v>42899</v>
      </c>
      <c r="AE8" s="5" t="str">
        <f t="shared" ca="1" si="5"/>
        <v/>
      </c>
      <c r="AF8" s="5">
        <f>IF(OR(IFERROR(INDEX('[1]TOP DEPARTS'!$A$8:$A$180,MATCH(C8,'[1]TOP DEPARTS'!$F$8:$F$180,0),1),"")="Schenker Air",IFERROR(VLOOKUP(C8,'[1]TOP DEPARTS'!$F$6:$P$180,3,FALSE),1)&lt;&gt;1),IF(IFERROR(VLOOKUP(C8,'[1]TOP DEPARTS'!$F$6:$P$180,4,FALSE),1)&lt;&gt;1,'[1]TOP DEPARTS'!$J$7-1,""),IF(IFERROR(VLOOKUP(C8,'[1]TOP DEPARTS'!$F$6:$P$146,4,FALSE),1)&lt;&gt;1,'[1]TOP DEPARTS'!$J$7,IF(H8="FR",'[1]TOP DEPARTS'!$J$7,IF(H8="AE","",IF(H8="IT",'[1]TOP DEPARTS'!$J$7,"")))))</f>
        <v>42919</v>
      </c>
      <c r="AG8" s="5" t="e">
        <f>IF(OR(IFERROR(INDEX('[2]TOP DEPARTS'!$A$8:$A$180,MATCH(C8,'[2]TOP DEPARTS'!$F$8:$F$180,0),1),"")="Schenker Air",IFERROR(VLOOKUP(C8,'[2]TOP DEPARTS'!$F$6:$P$180,3,FALSE),1)&lt;&gt;1),IF(IFERROR(VLOOKUP(C8,'[2]TOP DEPARTS'!$F$6:$P$180,4,FALSE),1)&lt;&gt;1,'[2]TOP DEPARTS'!$K$7-1,""),IF(IFERROR(VLOOKUP(C8,'[2]TOP DEPARTS'!$F$6:$P$146,4,FALSE),1)&lt;&gt;1,'[2]TOP DEPARTS'!$K$7,IF(H8="FR",'[2]TOP DEPARTS'!$K$7,IF(H8="AE",'[2]TOP DEPARTS'!$K$7,IF(H8="IT",'[2]TOP DEPARTS'!$K$7,"")))))</f>
        <v>#REF!</v>
      </c>
      <c r="AH8" s="5" t="e">
        <f>IF(OR(IFERROR(INDEX('[2]TOP DEPARTS'!$A$8:$A$180,MATCH(C8,'[2]TOP DEPARTS'!$F$8:$F$180,0),1),"")="Schenker Air",IFERROR(VLOOKUP(C8,'[2]TOP DEPARTS'!$F$6:$P$180,3,FALSE),1)&lt;&gt;1),IF(IFERROR(VLOOKUP(C8,'[2]TOP DEPARTS'!$F$6:$P$180,4,FALSE),1)&lt;&gt;1,'[2]TOP DEPARTS'!$L$7-1,""),IF(IFERROR(VLOOKUP(C8,'[2]TOP DEPARTS'!$F$6:$P$146,4,FALSE),1)&lt;&gt;1,'[2]TOP DEPARTS'!$L$7,IF(H8="FR",'[2]TOP DEPARTS'!$L$7,IF(H8="AE","",IF(H8="IT",'[2]TOP DEPARTS'!$L$7,"")))))</f>
        <v>#REF!</v>
      </c>
      <c r="AI8" s="5" t="e">
        <f>IF(OR(IFERROR(INDEX('[2]TOP DEPARTS'!$A$8:$A$180,MATCH(C8,'[2]TOP DEPARTS'!$F$8:$F$180,0),1),"")="Schenker Air",IFERROR(VLOOKUP(C8,'[2]TOP DEPARTS'!$F$6:$P$180,3,FALSE),1)&lt;&gt;1),IF(IFERROR(VLOOKUP(C8,'[2]TOP DEPARTS'!$F$6:$P$180,4,FALSE),1)&lt;&gt;1,'[2]TOP DEPARTS'!$M$7-1,""),IF(IFERROR(VLOOKUP(C8,'[2]TOP DEPARTS'!$F$6:$P$146,4,FALSE),1)&lt;&gt;1,'[2]TOP DEPARTS'!$M$7,IF(H8="FR",'[2]TOP DEPARTS'!$M$7,IF(H8="AE",'[2]TOP DEPARTS'!$M$7,IF(H8="IT",'[2]TOP DEPARTS'!$M$7,"")))))</f>
        <v>#REF!</v>
      </c>
      <c r="AJ8" s="5" t="e">
        <f>IF(OR(IFERROR(INDEX('[2]TOP DEPARTS'!$A$8:$A$180,MATCH(C8,'[2]TOP DEPARTS'!$F$8:$F$180,0),1),"")="Schenker Air",IFERROR(VLOOKUP(C8,'[2]TOP DEPARTS'!$F$6:$P$180,3,FALSE),1)&lt;&gt;1),IF(IFERROR(VLOOKUP(C8,'[2]TOP DEPARTS'!$F$6:$P$180,4,FALSE),1)&lt;&gt;1,'[2]TOP DEPARTS'!$N$7-1,""),IF(IFERROR(VLOOKUP(C8,'[2]TOP DEPARTS'!$F$6:$P$146,4,FALSE),1)&lt;&gt;1,'[2]TOP DEPARTS'!$N$7,IF(H8="FR",'[2]TOP DEPARTS'!$N$7,IF(H8="AE",'[2]TOP DEPARTS'!$N$7,IF(H8="IT",'[2]TOP DEPARTS'!$N$7,"")))))</f>
        <v>#REF!</v>
      </c>
      <c r="AK8" s="5" t="str">
        <f>IF(OR(IFERROR(INDEX('[2]TOP DEPARTS'!$A$8:$A$180,MATCH(C8,'[2]TOP DEPARTS'!$F$8:$F$180,0),1),"")="Schenker Air",IFERROR(VLOOKUP(C8,'[2]TOP DEPARTS'!$F$6:$P$180,3,FALSE),1)&lt;&gt;1),IF(IFERROR(VLOOKUP(C8,'[2]TOP DEPARTS'!$F$6:$P$180,4,FALSE),1)&lt;&gt;1,'[2]TOP DEPARTS'!$O$7-1,""),IF(IFERROR(VLOOKUP(C8,'[2]TOP DEPARTS'!$F$6:$P$146,4,FALSE),1)&lt;&gt;1,'[2]TOP DEPARTS'!$O$7,IF(H8="AE","",IF(H8="IT","",IF(OR(C8="A02",C8="A03",C8="A04",C8="A05",C8="A06",C8="A07"),'[2]TOP DEPARTS'!$O$7,"")))))</f>
        <v/>
      </c>
      <c r="AL8" s="6" t="str">
        <f t="shared" ca="1" si="6"/>
        <v/>
      </c>
      <c r="AM8" t="str">
        <f t="shared" ca="1" si="7"/>
        <v>NON CONFORME</v>
      </c>
      <c r="AN8">
        <f t="shared" ca="1" si="3"/>
        <v>1</v>
      </c>
      <c r="AO8" s="5" t="e">
        <f t="shared" ca="1" si="8"/>
        <v>#REF!</v>
      </c>
    </row>
    <row r="9" spans="1:41" x14ac:dyDescent="0.25">
      <c r="A9" t="s">
        <v>41</v>
      </c>
      <c r="B9">
        <v>1869104</v>
      </c>
      <c r="C9" t="s">
        <v>65</v>
      </c>
      <c r="D9" t="s">
        <v>83</v>
      </c>
      <c r="E9" t="s">
        <v>66</v>
      </c>
      <c r="F9" t="s">
        <v>77</v>
      </c>
      <c r="G9" t="s">
        <v>44</v>
      </c>
      <c r="H9" t="s">
        <v>45</v>
      </c>
      <c r="I9" t="s">
        <v>67</v>
      </c>
      <c r="J9" t="s">
        <v>68</v>
      </c>
      <c r="K9" t="s">
        <v>67</v>
      </c>
      <c r="N9">
        <v>0</v>
      </c>
      <c r="O9">
        <v>9000</v>
      </c>
      <c r="P9">
        <v>1</v>
      </c>
      <c r="Q9">
        <v>9000</v>
      </c>
      <c r="AA9" s="3" t="str">
        <f t="shared" si="0"/>
        <v>APRES-MIDI</v>
      </c>
      <c r="AB9" s="4">
        <f t="shared" si="1"/>
        <v>42916</v>
      </c>
      <c r="AC9" s="4">
        <f t="shared" si="2"/>
        <v>42916</v>
      </c>
      <c r="AD9" s="4">
        <f t="shared" si="4"/>
        <v>42916</v>
      </c>
      <c r="AE9" s="5" t="str">
        <f t="shared" ca="1" si="5"/>
        <v/>
      </c>
      <c r="AF9" s="5">
        <f>IF(OR(IFERROR(INDEX('[1]TOP DEPARTS'!$A$8:$A$180,MATCH(C9,'[1]TOP DEPARTS'!$F$8:$F$180,0),1),"")="Schenker Air",IFERROR(VLOOKUP(C9,'[1]TOP DEPARTS'!$F$6:$P$180,3,FALSE),1)&lt;&gt;1),IF(IFERROR(VLOOKUP(C9,'[1]TOP DEPARTS'!$F$6:$P$180,4,FALSE),1)&lt;&gt;1,'[1]TOP DEPARTS'!$J$7-1,""),IF(IFERROR(VLOOKUP(C9,'[1]TOP DEPARTS'!$F$6:$P$146,4,FALSE),1)&lt;&gt;1,'[1]TOP DEPARTS'!$J$7,IF(H9="FR",'[1]TOP DEPARTS'!$J$7,IF(H9="AE","",IF(H9="IT",'[1]TOP DEPARTS'!$J$7,"")))))</f>
        <v>42919</v>
      </c>
      <c r="AG9" s="5" t="e">
        <f>IF(OR(IFERROR(INDEX('[2]TOP DEPARTS'!$A$8:$A$180,MATCH(C9,'[2]TOP DEPARTS'!$F$8:$F$180,0),1),"")="Schenker Air",IFERROR(VLOOKUP(C9,'[2]TOP DEPARTS'!$F$6:$P$180,3,FALSE),1)&lt;&gt;1),IF(IFERROR(VLOOKUP(C9,'[2]TOP DEPARTS'!$F$6:$P$180,4,FALSE),1)&lt;&gt;1,'[2]TOP DEPARTS'!$K$7-1,""),IF(IFERROR(VLOOKUP(C9,'[2]TOP DEPARTS'!$F$6:$P$146,4,FALSE),1)&lt;&gt;1,'[2]TOP DEPARTS'!$K$7,IF(H9="FR",'[2]TOP DEPARTS'!$K$7,IF(H9="AE",'[2]TOP DEPARTS'!$K$7,IF(H9="IT",'[2]TOP DEPARTS'!$K$7,"")))))</f>
        <v>#REF!</v>
      </c>
      <c r="AH9" s="5" t="e">
        <f>IF(OR(IFERROR(INDEX('[2]TOP DEPARTS'!$A$8:$A$180,MATCH(C9,'[2]TOP DEPARTS'!$F$8:$F$180,0),1),"")="Schenker Air",IFERROR(VLOOKUP(C9,'[2]TOP DEPARTS'!$F$6:$P$180,3,FALSE),1)&lt;&gt;1),IF(IFERROR(VLOOKUP(C9,'[2]TOP DEPARTS'!$F$6:$P$180,4,FALSE),1)&lt;&gt;1,'[2]TOP DEPARTS'!$L$7-1,""),IF(IFERROR(VLOOKUP(C9,'[2]TOP DEPARTS'!$F$6:$P$146,4,FALSE),1)&lt;&gt;1,'[2]TOP DEPARTS'!$L$7,IF(H9="FR",'[2]TOP DEPARTS'!$L$7,IF(H9="AE","",IF(H9="IT",'[2]TOP DEPARTS'!$L$7,"")))))</f>
        <v>#REF!</v>
      </c>
      <c r="AI9" s="5" t="e">
        <f>IF(OR(IFERROR(INDEX('[2]TOP DEPARTS'!$A$8:$A$180,MATCH(C9,'[2]TOP DEPARTS'!$F$8:$F$180,0),1),"")="Schenker Air",IFERROR(VLOOKUP(C9,'[2]TOP DEPARTS'!$F$6:$P$180,3,FALSE),1)&lt;&gt;1),IF(IFERROR(VLOOKUP(C9,'[2]TOP DEPARTS'!$F$6:$P$180,4,FALSE),1)&lt;&gt;1,'[2]TOP DEPARTS'!$M$7-1,""),IF(IFERROR(VLOOKUP(C9,'[2]TOP DEPARTS'!$F$6:$P$146,4,FALSE),1)&lt;&gt;1,'[2]TOP DEPARTS'!$M$7,IF(H9="FR",'[2]TOP DEPARTS'!$M$7,IF(H9="AE",'[2]TOP DEPARTS'!$M$7,IF(H9="IT",'[2]TOP DEPARTS'!$M$7,"")))))</f>
        <v>#REF!</v>
      </c>
      <c r="AJ9" s="5" t="e">
        <f>IF(OR(IFERROR(INDEX('[2]TOP DEPARTS'!$A$8:$A$180,MATCH(C9,'[2]TOP DEPARTS'!$F$8:$F$180,0),1),"")="Schenker Air",IFERROR(VLOOKUP(C9,'[2]TOP DEPARTS'!$F$6:$P$180,3,FALSE),1)&lt;&gt;1),IF(IFERROR(VLOOKUP(C9,'[2]TOP DEPARTS'!$F$6:$P$180,4,FALSE),1)&lt;&gt;1,'[2]TOP DEPARTS'!$N$7-1,""),IF(IFERROR(VLOOKUP(C9,'[2]TOP DEPARTS'!$F$6:$P$146,4,FALSE),1)&lt;&gt;1,'[2]TOP DEPARTS'!$N$7,IF(H9="FR",'[2]TOP DEPARTS'!$N$7,IF(H9="AE",'[2]TOP DEPARTS'!$N$7,IF(H9="IT",'[2]TOP DEPARTS'!$N$7,"")))))</f>
        <v>#REF!</v>
      </c>
      <c r="AK9" s="5" t="str">
        <f>IF(OR(IFERROR(INDEX('[2]TOP DEPARTS'!$A$8:$A$180,MATCH(C9,'[2]TOP DEPARTS'!$F$8:$F$180,0),1),"")="Schenker Air",IFERROR(VLOOKUP(C9,'[2]TOP DEPARTS'!$F$6:$P$180,3,FALSE),1)&lt;&gt;1),IF(IFERROR(VLOOKUP(C9,'[2]TOP DEPARTS'!$F$6:$P$180,4,FALSE),1)&lt;&gt;1,'[2]TOP DEPARTS'!$O$7-1,""),IF(IFERROR(VLOOKUP(C9,'[2]TOP DEPARTS'!$F$6:$P$146,4,FALSE),1)&lt;&gt;1,'[2]TOP DEPARTS'!$O$7,IF(H9="AE","",IF(H9="IT","",IF(OR(C9="A02",C9="A03",C9="A04",C9="A05",C9="A06",C9="A07"),'[2]TOP DEPARTS'!$O$7,"")))))</f>
        <v/>
      </c>
      <c r="AL9" s="6" t="str">
        <f t="shared" ca="1" si="6"/>
        <v/>
      </c>
      <c r="AM9" t="str">
        <f t="shared" ca="1" si="7"/>
        <v>NON CONFORME</v>
      </c>
      <c r="AN9">
        <f t="shared" ca="1" si="3"/>
        <v>1</v>
      </c>
      <c r="AO9" s="5" t="e">
        <f t="shared" ca="1" si="8"/>
        <v>#REF!</v>
      </c>
    </row>
    <row r="10" spans="1:41" x14ac:dyDescent="0.25">
      <c r="A10" t="s">
        <v>41</v>
      </c>
      <c r="B10">
        <v>1869105</v>
      </c>
      <c r="C10" t="s">
        <v>65</v>
      </c>
      <c r="D10" t="s">
        <v>76</v>
      </c>
      <c r="E10" t="s">
        <v>70</v>
      </c>
      <c r="F10" t="s">
        <v>74</v>
      </c>
      <c r="G10" t="s">
        <v>44</v>
      </c>
      <c r="H10" t="s">
        <v>45</v>
      </c>
      <c r="I10" t="s">
        <v>67</v>
      </c>
      <c r="J10" t="s">
        <v>68</v>
      </c>
      <c r="K10" t="s">
        <v>67</v>
      </c>
      <c r="N10">
        <v>0</v>
      </c>
      <c r="O10">
        <v>69000</v>
      </c>
      <c r="P10">
        <v>2</v>
      </c>
      <c r="Q10">
        <v>30000</v>
      </c>
      <c r="Y10">
        <v>39000</v>
      </c>
      <c r="AA10" s="3" t="str">
        <f t="shared" si="0"/>
        <v>APRES-MIDI</v>
      </c>
      <c r="AB10" s="4">
        <f t="shared" si="1"/>
        <v>42916</v>
      </c>
      <c r="AC10" s="4">
        <f t="shared" si="2"/>
        <v>42916</v>
      </c>
      <c r="AD10" s="4">
        <f t="shared" si="4"/>
        <v>42916</v>
      </c>
      <c r="AE10" s="5" t="str">
        <f t="shared" ca="1" si="5"/>
        <v/>
      </c>
      <c r="AF10" s="5">
        <f>IF(OR(IFERROR(INDEX('[1]TOP DEPARTS'!$A$8:$A$180,MATCH(C10,'[1]TOP DEPARTS'!$F$8:$F$180,0),1),"")="Schenker Air",IFERROR(VLOOKUP(C10,'[1]TOP DEPARTS'!$F$6:$P$180,3,FALSE),1)&lt;&gt;1),IF(IFERROR(VLOOKUP(C10,'[1]TOP DEPARTS'!$F$6:$P$180,4,FALSE),1)&lt;&gt;1,'[1]TOP DEPARTS'!$J$7-1,""),IF(IFERROR(VLOOKUP(C10,'[1]TOP DEPARTS'!$F$6:$P$146,4,FALSE),1)&lt;&gt;1,'[1]TOP DEPARTS'!$J$7,IF(H10="FR",'[1]TOP DEPARTS'!$J$7,IF(H10="AE","",IF(H10="IT",'[1]TOP DEPARTS'!$J$7,"")))))</f>
        <v>42919</v>
      </c>
      <c r="AG10" s="5" t="e">
        <f>IF(OR(IFERROR(INDEX('[2]TOP DEPARTS'!$A$8:$A$180,MATCH(C10,'[2]TOP DEPARTS'!$F$8:$F$180,0),1),"")="Schenker Air",IFERROR(VLOOKUP(C10,'[2]TOP DEPARTS'!$F$6:$P$180,3,FALSE),1)&lt;&gt;1),IF(IFERROR(VLOOKUP(C10,'[2]TOP DEPARTS'!$F$6:$P$180,4,FALSE),1)&lt;&gt;1,'[2]TOP DEPARTS'!$K$7-1,""),IF(IFERROR(VLOOKUP(C10,'[2]TOP DEPARTS'!$F$6:$P$146,4,FALSE),1)&lt;&gt;1,'[2]TOP DEPARTS'!$K$7,IF(H10="FR",'[2]TOP DEPARTS'!$K$7,IF(H10="AE",'[2]TOP DEPARTS'!$K$7,IF(H10="IT",'[2]TOP DEPARTS'!$K$7,"")))))</f>
        <v>#REF!</v>
      </c>
      <c r="AH10" s="5" t="e">
        <f>IF(OR(IFERROR(INDEX('[2]TOP DEPARTS'!$A$8:$A$180,MATCH(C10,'[2]TOP DEPARTS'!$F$8:$F$180,0),1),"")="Schenker Air",IFERROR(VLOOKUP(C10,'[2]TOP DEPARTS'!$F$6:$P$180,3,FALSE),1)&lt;&gt;1),IF(IFERROR(VLOOKUP(C10,'[2]TOP DEPARTS'!$F$6:$P$180,4,FALSE),1)&lt;&gt;1,'[2]TOP DEPARTS'!$L$7-1,""),IF(IFERROR(VLOOKUP(C10,'[2]TOP DEPARTS'!$F$6:$P$146,4,FALSE),1)&lt;&gt;1,'[2]TOP DEPARTS'!$L$7,IF(H10="FR",'[2]TOP DEPARTS'!$L$7,IF(H10="AE","",IF(H10="IT",'[2]TOP DEPARTS'!$L$7,"")))))</f>
        <v>#REF!</v>
      </c>
      <c r="AI10" s="5" t="e">
        <f>IF(OR(IFERROR(INDEX('[2]TOP DEPARTS'!$A$8:$A$180,MATCH(C10,'[2]TOP DEPARTS'!$F$8:$F$180,0),1),"")="Schenker Air",IFERROR(VLOOKUP(C10,'[2]TOP DEPARTS'!$F$6:$P$180,3,FALSE),1)&lt;&gt;1),IF(IFERROR(VLOOKUP(C10,'[2]TOP DEPARTS'!$F$6:$P$180,4,FALSE),1)&lt;&gt;1,'[2]TOP DEPARTS'!$M$7-1,""),IF(IFERROR(VLOOKUP(C10,'[2]TOP DEPARTS'!$F$6:$P$146,4,FALSE),1)&lt;&gt;1,'[2]TOP DEPARTS'!$M$7,IF(H10="FR",'[2]TOP DEPARTS'!$M$7,IF(H10="AE",'[2]TOP DEPARTS'!$M$7,IF(H10="IT",'[2]TOP DEPARTS'!$M$7,"")))))</f>
        <v>#REF!</v>
      </c>
      <c r="AJ10" s="5" t="e">
        <f>IF(OR(IFERROR(INDEX('[2]TOP DEPARTS'!$A$8:$A$180,MATCH(C10,'[2]TOP DEPARTS'!$F$8:$F$180,0),1),"")="Schenker Air",IFERROR(VLOOKUP(C10,'[2]TOP DEPARTS'!$F$6:$P$180,3,FALSE),1)&lt;&gt;1),IF(IFERROR(VLOOKUP(C10,'[2]TOP DEPARTS'!$F$6:$P$180,4,FALSE),1)&lt;&gt;1,'[2]TOP DEPARTS'!$N$7-1,""),IF(IFERROR(VLOOKUP(C10,'[2]TOP DEPARTS'!$F$6:$P$146,4,FALSE),1)&lt;&gt;1,'[2]TOP DEPARTS'!$N$7,IF(H10="FR",'[2]TOP DEPARTS'!$N$7,IF(H10="AE",'[2]TOP DEPARTS'!$N$7,IF(H10="IT",'[2]TOP DEPARTS'!$N$7,"")))))</f>
        <v>#REF!</v>
      </c>
      <c r="AK10" s="5" t="str">
        <f>IF(OR(IFERROR(INDEX('[2]TOP DEPARTS'!$A$8:$A$180,MATCH(C10,'[2]TOP DEPARTS'!$F$8:$F$180,0),1),"")="Schenker Air",IFERROR(VLOOKUP(C10,'[2]TOP DEPARTS'!$F$6:$P$180,3,FALSE),1)&lt;&gt;1),IF(IFERROR(VLOOKUP(C10,'[2]TOP DEPARTS'!$F$6:$P$180,4,FALSE),1)&lt;&gt;1,'[2]TOP DEPARTS'!$O$7-1,""),IF(IFERROR(VLOOKUP(C10,'[2]TOP DEPARTS'!$F$6:$P$146,4,FALSE),1)&lt;&gt;1,'[2]TOP DEPARTS'!$O$7,IF(H10="AE","",IF(H10="IT","",IF(OR(C10="A02",C10="A03",C10="A04",C10="A05",C10="A06",C10="A07"),'[2]TOP DEPARTS'!$O$7,"")))))</f>
        <v/>
      </c>
      <c r="AL10" s="6" t="str">
        <f t="shared" ca="1" si="6"/>
        <v/>
      </c>
      <c r="AM10" t="str">
        <f t="shared" ca="1" si="7"/>
        <v>NON CONFORME</v>
      </c>
      <c r="AN10">
        <f t="shared" ca="1" si="3"/>
        <v>1</v>
      </c>
      <c r="AO10" s="5" t="e">
        <f t="shared" ca="1" si="8"/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2017-07-03T08:26:58Z</dcterms:created>
  <dcterms:modified xsi:type="dcterms:W3CDTF">2017-07-03T08:50:14Z</dcterms:modified>
</cp:coreProperties>
</file>