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ky\Desktop\"/>
    </mc:Choice>
  </mc:AlternateContent>
  <workbookProtection workbookAlgorithmName="SHA-512" workbookHashValue="xxgBJIlWuHipqLoDTJr8f5CC5mpiuAp7Z75U0w+DQUIZV2MedHlmElKjoF4vgCfcHtna2R9qzsALMA+fD6Y7+g==" workbookSaltValue="pyGo6DueCY/n71cWR6B59w==" workbookSpinCount="100000" lockStructure="1"/>
  <bookViews>
    <workbookView xWindow="0" yWindow="0" windowWidth="24000" windowHeight="11385" activeTab="1"/>
  </bookViews>
  <sheets>
    <sheet name="Accueil" sheetId="2" r:id="rId1"/>
    <sheet name="Livraison" sheetId="1" r:id="rId2"/>
    <sheet name="Données" sheetId="3" r:id="rId3"/>
  </sheets>
  <definedNames>
    <definedName name="List_cépages">Données!$E$1:$E$40</definedName>
    <definedName name="List_noms">Données!$C$1:$C$100</definedName>
    <definedName name="T_cépages">Tableau2[à Choisir]</definedName>
    <definedName name="T_noms">Tableau1[à choisir]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I4" i="1"/>
  <c r="J4" i="1"/>
  <c r="K4" i="1" s="1"/>
  <c r="G2" i="1" l="1"/>
  <c r="I3" i="1"/>
  <c r="J3" i="1"/>
  <c r="K3" i="1" s="1"/>
  <c r="L3" i="1"/>
  <c r="J2" i="1" l="1"/>
  <c r="K2" i="1" l="1"/>
  <c r="L2" i="1" l="1"/>
  <c r="I2" i="1"/>
</calcChain>
</file>

<file path=xl/sharedStrings.xml><?xml version="1.0" encoding="utf-8"?>
<sst xmlns="http://schemas.openxmlformats.org/spreadsheetml/2006/main" count="50" uniqueCount="47">
  <si>
    <t>Date</t>
  </si>
  <si>
    <t>Cépages</t>
  </si>
  <si>
    <t xml:space="preserve">Nom propriétaire </t>
  </si>
  <si>
    <t>M2 acquis</t>
  </si>
  <si>
    <t>Kg total acquis</t>
  </si>
  <si>
    <t>kg vendanger</t>
  </si>
  <si>
    <t>diff.kg</t>
  </si>
  <si>
    <t>Kg m2</t>
  </si>
  <si>
    <t>diff.% kg total</t>
  </si>
  <si>
    <t>Gamay</t>
  </si>
  <si>
    <t>Pinot</t>
  </si>
  <si>
    <t>Pinot Gris</t>
  </si>
  <si>
    <t>à choisir</t>
  </si>
  <si>
    <t>à Choisir</t>
  </si>
  <si>
    <t>N° du bon</t>
  </si>
  <si>
    <t>Humagne rouge</t>
  </si>
  <si>
    <t>% kg m2</t>
  </si>
  <si>
    <t>Petite arvine</t>
  </si>
  <si>
    <t>Gamaret</t>
  </si>
  <si>
    <t>Diolinoir</t>
  </si>
  <si>
    <t>Amigne</t>
  </si>
  <si>
    <t>Divico</t>
  </si>
  <si>
    <t>Garanoir</t>
  </si>
  <si>
    <t>Syrah</t>
  </si>
  <si>
    <t>Cornalin</t>
  </si>
  <si>
    <t>Païen</t>
  </si>
  <si>
    <t>Carminoir</t>
  </si>
  <si>
    <t>Pinot blanc</t>
  </si>
  <si>
    <t>Muscat</t>
  </si>
  <si>
    <t>Chasselas</t>
  </si>
  <si>
    <t>Chardonnay</t>
  </si>
  <si>
    <t>Marsanne</t>
  </si>
  <si>
    <t>Merlot</t>
  </si>
  <si>
    <t>Cabernet sauvignon</t>
  </si>
  <si>
    <t>Ancellotta</t>
  </si>
  <si>
    <t>Galotta</t>
  </si>
  <si>
    <t>Humage blanche</t>
  </si>
  <si>
    <t>Johannisberg</t>
  </si>
  <si>
    <t>Sauvignon Blanc</t>
  </si>
  <si>
    <t>Cabernet franc</t>
  </si>
  <si>
    <t>26.9.2017</t>
  </si>
  <si>
    <t>1109</t>
  </si>
  <si>
    <t>303</t>
  </si>
  <si>
    <t>15.9.2017</t>
  </si>
  <si>
    <t>398</t>
  </si>
  <si>
    <t>6679</t>
  </si>
  <si>
    <t>kg m2 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</si>
</sst>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6</xdr:row>
      <xdr:rowOff>66676</xdr:rowOff>
    </xdr:from>
    <xdr:to>
      <xdr:col>8</xdr:col>
      <xdr:colOff>683338</xdr:colOff>
      <xdr:row>14</xdr:row>
      <xdr:rowOff>76200</xdr:rowOff>
    </xdr:to>
    <xdr:pic macro="[0]!OuvreFormulaire">
      <xdr:nvPicPr>
        <xdr:cNvPr id="4" name="Image 3">
          <a:extLst>
            <a:ext uri="{FF2B5EF4-FFF2-40B4-BE49-F238E27FC236}">
              <a16:creationId xmlns:a16="http://schemas.microsoft.com/office/drawing/2014/main" id="{94CF36DE-D8D9-49C5-B50E-76E5B9C4B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0" y="1209676"/>
          <a:ext cx="2159713" cy="1533524"/>
        </a:xfrm>
        <a:prstGeom prst="rect">
          <a:avLst/>
        </a:prstGeom>
        <a:effectLst>
          <a:softEdge rad="228600"/>
        </a:effectLst>
        <a:scene3d>
          <a:camera prst="orthographicFront"/>
          <a:lightRig rig="threePt" dir="t"/>
        </a:scene3d>
        <a:sp3d prstMaterial="matte">
          <a:bevelT w="304800" prst="artDeco"/>
        </a:sp3d>
      </xdr:spPr>
    </xdr:pic>
    <xdr:clientData/>
  </xdr:twoCellAnchor>
  <xdr:oneCellAnchor>
    <xdr:from>
      <xdr:col>6</xdr:col>
      <xdr:colOff>361950</xdr:colOff>
      <xdr:row>6</xdr:row>
      <xdr:rowOff>114299</xdr:rowOff>
    </xdr:from>
    <xdr:ext cx="2019300" cy="63817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FA74EC-B31F-40EE-B00F-F7052F344EA0}"/>
            </a:ext>
          </a:extLst>
        </xdr:cNvPr>
        <xdr:cNvSpPr txBox="1"/>
      </xdr:nvSpPr>
      <xdr:spPr>
        <a:xfrm>
          <a:off x="5934075" y="1257299"/>
          <a:ext cx="2019300" cy="638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CH" sz="18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Saisies des Vendanges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C1:C100" totalsRowShown="0">
  <autoFilter ref="C1:C100"/>
  <tableColumns count="1">
    <tableColumn id="1" name="à choisi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29" totalsRowShown="0">
  <autoFilter ref="E1:E29"/>
  <sortState ref="E2:E29">
    <sortCondition ref="E1"/>
  </sortState>
  <tableColumns count="1">
    <tableColumn id="1" name="à Choisi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6" sqref="I16"/>
    </sheetView>
  </sheetViews>
  <sheetFormatPr baseColWidth="10" defaultRowHeight="15" x14ac:dyDescent="0.25"/>
  <cols>
    <col min="1" max="3" width="11.42578125" style="9"/>
    <col min="4" max="4" width="25.5703125" style="9" customWidth="1"/>
    <col min="5" max="5" width="11.42578125" style="9"/>
    <col min="6" max="6" width="12.28515625" style="9" customWidth="1"/>
    <col min="7" max="8" width="13.42578125" style="9" customWidth="1"/>
    <col min="9" max="16384" width="11.42578125" style="9"/>
  </cols>
  <sheetData>
    <row r="1" s="8" customForma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48556"/>
  <sheetViews>
    <sheetView tabSelected="1" topLeftCell="C1" workbookViewId="0">
      <pane ySplit="1" topLeftCell="A2" activePane="bottomLeft" state="frozen"/>
      <selection pane="bottomLeft" activeCell="D14" sqref="D14"/>
    </sheetView>
  </sheetViews>
  <sheetFormatPr baseColWidth="10" defaultRowHeight="15" x14ac:dyDescent="0.25"/>
  <cols>
    <col min="1" max="2" width="11.42578125" style="2"/>
    <col min="3" max="3" width="27.42578125" style="2" customWidth="1"/>
    <col min="4" max="4" width="38.5703125" style="2" customWidth="1"/>
    <col min="5" max="5" width="11.42578125" style="2"/>
    <col min="6" max="6" width="14" style="2" customWidth="1"/>
    <col min="7" max="7" width="14.85546875" style="3" customWidth="1"/>
    <col min="8" max="8" width="12.85546875" style="2" customWidth="1"/>
    <col min="9" max="9" width="11.42578125" style="2"/>
    <col min="10" max="10" width="11.42578125" style="4"/>
    <col min="11" max="11" width="11.42578125" style="5"/>
    <col min="12" max="12" width="14" style="5" customWidth="1"/>
    <col min="13" max="16384" width="11.42578125" style="2"/>
  </cols>
  <sheetData>
    <row r="1" spans="1:12" x14ac:dyDescent="0.25">
      <c r="A1" s="2" t="s">
        <v>0</v>
      </c>
      <c r="B1" s="2" t="s">
        <v>14</v>
      </c>
      <c r="C1" s="2" t="s">
        <v>1</v>
      </c>
      <c r="D1" s="2" t="s">
        <v>2</v>
      </c>
      <c r="E1" s="2" t="s">
        <v>3</v>
      </c>
      <c r="F1" s="10" t="s">
        <v>46</v>
      </c>
      <c r="G1" s="3" t="s">
        <v>4</v>
      </c>
      <c r="H1" s="2" t="s">
        <v>5</v>
      </c>
      <c r="I1" s="2" t="s">
        <v>6</v>
      </c>
      <c r="J1" s="4" t="s">
        <v>7</v>
      </c>
      <c r="K1" s="5" t="s">
        <v>16</v>
      </c>
      <c r="L1" s="5" t="s">
        <v>8</v>
      </c>
    </row>
    <row r="2" spans="1:12" x14ac:dyDescent="0.25">
      <c r="A2" s="6">
        <v>43013</v>
      </c>
      <c r="B2" s="2">
        <v>1413</v>
      </c>
      <c r="C2" s="2" t="s">
        <v>15</v>
      </c>
      <c r="D2" s="10"/>
      <c r="E2" s="2">
        <v>330</v>
      </c>
      <c r="F2" s="2">
        <v>1.2</v>
      </c>
      <c r="G2" s="3">
        <f>E2*F2</f>
        <v>396</v>
      </c>
      <c r="H2" s="2">
        <v>272</v>
      </c>
      <c r="I2" s="3">
        <f>G2-H2</f>
        <v>124</v>
      </c>
      <c r="J2" s="4">
        <f>H2/E2</f>
        <v>0.82424242424242422</v>
      </c>
      <c r="K2" s="5">
        <f>J2/F2</f>
        <v>0.68686868686868685</v>
      </c>
      <c r="L2" s="5">
        <f>(H2-G2)/G2</f>
        <v>-0.31313131313131315</v>
      </c>
    </row>
    <row r="3" spans="1:12" x14ac:dyDescent="0.25">
      <c r="A3" s="2" t="s">
        <v>40</v>
      </c>
      <c r="B3" s="2" t="s">
        <v>41</v>
      </c>
      <c r="C3" s="2" t="s">
        <v>37</v>
      </c>
      <c r="E3" s="2" t="s">
        <v>42</v>
      </c>
      <c r="F3" s="2">
        <v>1.4</v>
      </c>
      <c r="G3" s="3">
        <v>427</v>
      </c>
      <c r="H3" s="2">
        <v>409</v>
      </c>
      <c r="I3" s="3">
        <f t="shared" ref="I3" si="0">G3-H3</f>
        <v>18</v>
      </c>
      <c r="J3" s="4">
        <f t="shared" ref="J3" si="1">H3/E3</f>
        <v>1.3498349834983498</v>
      </c>
      <c r="K3" s="5">
        <f t="shared" ref="K3" si="2">J3/F3</f>
        <v>0.96416784535596423</v>
      </c>
      <c r="L3" s="5">
        <f t="shared" ref="L3" si="3">(H3-G3)/G3</f>
        <v>-4.2154566744730677E-2</v>
      </c>
    </row>
    <row r="4" spans="1:12" x14ac:dyDescent="0.25">
      <c r="A4" s="2" t="s">
        <v>43</v>
      </c>
      <c r="B4" s="2" t="s">
        <v>44</v>
      </c>
      <c r="C4" s="2" t="s">
        <v>10</v>
      </c>
      <c r="E4" s="2" t="s">
        <v>45</v>
      </c>
      <c r="F4" s="2">
        <v>1.2</v>
      </c>
      <c r="G4" s="3">
        <v>8015</v>
      </c>
      <c r="H4" s="2">
        <v>3125</v>
      </c>
      <c r="I4" s="3">
        <f>G4-H4</f>
        <v>4890</v>
      </c>
      <c r="J4" s="4">
        <f>H4/E4</f>
        <v>0.46788441383440632</v>
      </c>
      <c r="K4" s="5">
        <f>J4/F4</f>
        <v>0.38990367819533861</v>
      </c>
      <c r="L4" s="5">
        <f>(H4-G4)/G4</f>
        <v>-0.61010605115408612</v>
      </c>
    </row>
    <row r="5" spans="1:12" x14ac:dyDescent="0.25">
      <c r="I5" s="3"/>
    </row>
    <row r="6" spans="1:12" x14ac:dyDescent="0.25">
      <c r="I6" s="3"/>
    </row>
    <row r="7" spans="1:12" x14ac:dyDescent="0.25">
      <c r="I7" s="3"/>
    </row>
    <row r="8" spans="1:12" x14ac:dyDescent="0.25">
      <c r="I8" s="3"/>
    </row>
    <row r="9" spans="1:12" x14ac:dyDescent="0.25">
      <c r="I9" s="3"/>
    </row>
    <row r="10" spans="1:12" x14ac:dyDescent="0.25">
      <c r="I10" s="3"/>
    </row>
    <row r="11" spans="1:12" x14ac:dyDescent="0.25">
      <c r="I11" s="3"/>
    </row>
    <row r="1048556" spans="1:5" x14ac:dyDescent="0.25">
      <c r="A1048556" s="6">
        <v>43013</v>
      </c>
      <c r="B1048556" s="2">
        <v>1413</v>
      </c>
      <c r="E1048556" s="3"/>
    </row>
  </sheetData>
  <pageMargins left="0.7" right="0.7" top="0.75" bottom="0.75" header="0.3" footer="0.3"/>
  <pageSetup paperSize="9" orientation="portrait" horizontalDpi="300" verticalDpi="300" r:id="rId1"/>
  <ignoredErrors>
    <ignoredError sqref="B3:B4 E3:E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00"/>
  <sheetViews>
    <sheetView workbookViewId="0">
      <selection activeCell="G26" sqref="G26"/>
    </sheetView>
  </sheetViews>
  <sheetFormatPr baseColWidth="10" defaultRowHeight="15" x14ac:dyDescent="0.25"/>
  <cols>
    <col min="1" max="2" width="11.42578125" style="1"/>
    <col min="3" max="3" width="32.28515625" style="1" customWidth="1"/>
    <col min="4" max="4" width="11.42578125" style="1" customWidth="1"/>
    <col min="5" max="5" width="20.85546875" style="1" customWidth="1"/>
    <col min="6" max="16384" width="11.42578125" style="1"/>
  </cols>
  <sheetData>
    <row r="1" spans="3:5" x14ac:dyDescent="0.25">
      <c r="C1" s="1" t="s">
        <v>12</v>
      </c>
      <c r="E1" s="1" t="s">
        <v>13</v>
      </c>
    </row>
    <row r="2" spans="3:5" x14ac:dyDescent="0.25">
      <c r="E2" s="1" t="s">
        <v>20</v>
      </c>
    </row>
    <row r="3" spans="3:5" x14ac:dyDescent="0.25">
      <c r="E3" s="1" t="s">
        <v>34</v>
      </c>
    </row>
    <row r="4" spans="3:5" x14ac:dyDescent="0.25">
      <c r="E4" s="7" t="s">
        <v>39</v>
      </c>
    </row>
    <row r="5" spans="3:5" x14ac:dyDescent="0.25">
      <c r="E5" s="1" t="s">
        <v>33</v>
      </c>
    </row>
    <row r="6" spans="3:5" x14ac:dyDescent="0.25">
      <c r="E6" s="1" t="s">
        <v>26</v>
      </c>
    </row>
    <row r="7" spans="3:5" x14ac:dyDescent="0.25">
      <c r="E7" s="1" t="s">
        <v>30</v>
      </c>
    </row>
    <row r="8" spans="3:5" x14ac:dyDescent="0.25">
      <c r="E8" s="1" t="s">
        <v>29</v>
      </c>
    </row>
    <row r="9" spans="3:5" x14ac:dyDescent="0.25">
      <c r="E9" s="1" t="s">
        <v>24</v>
      </c>
    </row>
    <row r="10" spans="3:5" x14ac:dyDescent="0.25">
      <c r="E10" s="1" t="s">
        <v>19</v>
      </c>
    </row>
    <row r="11" spans="3:5" x14ac:dyDescent="0.25">
      <c r="E11" s="1" t="s">
        <v>21</v>
      </c>
    </row>
    <row r="12" spans="3:5" x14ac:dyDescent="0.25">
      <c r="E12" s="1" t="s">
        <v>35</v>
      </c>
    </row>
    <row r="13" spans="3:5" x14ac:dyDescent="0.25">
      <c r="E13" s="1" t="s">
        <v>18</v>
      </c>
    </row>
    <row r="14" spans="3:5" x14ac:dyDescent="0.25">
      <c r="E14" s="1" t="s">
        <v>9</v>
      </c>
    </row>
    <row r="15" spans="3:5" x14ac:dyDescent="0.25">
      <c r="E15" s="1" t="s">
        <v>22</v>
      </c>
    </row>
    <row r="16" spans="3:5" x14ac:dyDescent="0.25">
      <c r="E16" s="7" t="s">
        <v>36</v>
      </c>
    </row>
    <row r="17" spans="5:5" x14ac:dyDescent="0.25">
      <c r="E17" s="1" t="s">
        <v>15</v>
      </c>
    </row>
    <row r="18" spans="5:5" x14ac:dyDescent="0.25">
      <c r="E18" s="7" t="s">
        <v>37</v>
      </c>
    </row>
    <row r="19" spans="5:5" x14ac:dyDescent="0.25">
      <c r="E19" s="1" t="s">
        <v>31</v>
      </c>
    </row>
    <row r="20" spans="5:5" x14ac:dyDescent="0.25">
      <c r="E20" s="1" t="s">
        <v>32</v>
      </c>
    </row>
    <row r="21" spans="5:5" x14ac:dyDescent="0.25">
      <c r="E21" s="1" t="s">
        <v>28</v>
      </c>
    </row>
    <row r="22" spans="5:5" x14ac:dyDescent="0.25">
      <c r="E22" s="1" t="s">
        <v>25</v>
      </c>
    </row>
    <row r="23" spans="5:5" x14ac:dyDescent="0.25">
      <c r="E23" s="1" t="s">
        <v>17</v>
      </c>
    </row>
    <row r="24" spans="5:5" x14ac:dyDescent="0.25">
      <c r="E24" s="1" t="s">
        <v>10</v>
      </c>
    </row>
    <row r="25" spans="5:5" x14ac:dyDescent="0.25">
      <c r="E25" s="1" t="s">
        <v>27</v>
      </c>
    </row>
    <row r="26" spans="5:5" x14ac:dyDescent="0.25">
      <c r="E26" s="1" t="s">
        <v>11</v>
      </c>
    </row>
    <row r="27" spans="5:5" x14ac:dyDescent="0.25">
      <c r="E27" s="7" t="s">
        <v>38</v>
      </c>
    </row>
    <row r="28" spans="5:5" x14ac:dyDescent="0.25">
      <c r="E28" s="1" t="s">
        <v>23</v>
      </c>
    </row>
    <row r="100" spans="3:3" x14ac:dyDescent="0.25">
      <c r="C100" s="7"/>
    </row>
  </sheetData>
  <dataValidations count="1">
    <dataValidation type="list" allowBlank="1" showInputMessage="1" showErrorMessage="1" sqref="C1:C5">
      <formula1>$C$1:$C$5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Livraison</vt:lpstr>
      <vt:lpstr>Données</vt:lpstr>
      <vt:lpstr>List_cépages</vt:lpstr>
      <vt:lpstr>List_noms</vt:lpstr>
      <vt:lpstr>T_cépages</vt:lpstr>
      <vt:lpstr>T_noms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Lucky</cp:lastModifiedBy>
  <dcterms:created xsi:type="dcterms:W3CDTF">2017-10-09T19:34:56Z</dcterms:created>
  <dcterms:modified xsi:type="dcterms:W3CDTF">2017-10-22T14:27:24Z</dcterms:modified>
</cp:coreProperties>
</file>