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D:\vba\forum\"/>
    </mc:Choice>
  </mc:AlternateContent>
  <bookViews>
    <workbookView xWindow="0" yWindow="0" windowWidth="24000" windowHeight="9435" firstSheet="1" activeTab="1"/>
  </bookViews>
  <sheets>
    <sheet name="Feuil1" sheetId="18" state="hidden" r:id="rId1"/>
    <sheet name="Hors contrat 2020" sheetId="1" r:id="rId2"/>
    <sheet name="Suivi Hors Contrat 2020" sheetId="19" r:id="rId3"/>
    <sheet name=" Suivi contractuel 2020" sheetId="20" r:id="rId4"/>
    <sheet name="Support" sheetId="2" r:id="rId5"/>
  </sheets>
  <definedNames>
    <definedName name="_xlnm.Print_Area" localSheetId="1">'Hors contrat 2020'!$D$1:$J$20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21" i="1" l="1"/>
  <c r="I21" i="1"/>
  <c r="C21" i="1"/>
  <c r="P21" i="1"/>
  <c r="D36" i="19" l="1"/>
  <c r="E36" i="19"/>
  <c r="F36" i="19"/>
  <c r="G36" i="19"/>
  <c r="H36" i="19"/>
  <c r="I36" i="19"/>
  <c r="J36" i="19"/>
  <c r="K36" i="19"/>
  <c r="L36" i="19"/>
  <c r="M36" i="19"/>
  <c r="N36" i="19"/>
  <c r="C36" i="19"/>
  <c r="P27" i="19"/>
  <c r="P28" i="19"/>
  <c r="P29" i="19"/>
  <c r="P30" i="19"/>
  <c r="P31" i="19"/>
  <c r="P32" i="19"/>
  <c r="P33" i="19"/>
  <c r="P34" i="19"/>
  <c r="O24" i="20" l="1"/>
  <c r="O22" i="20"/>
  <c r="O20" i="20"/>
  <c r="O18" i="20"/>
  <c r="O16" i="20"/>
  <c r="O14" i="20"/>
  <c r="O12" i="20"/>
  <c r="O10" i="20"/>
  <c r="O8" i="20"/>
  <c r="O6" i="20"/>
  <c r="O4" i="20"/>
  <c r="O2" i="20"/>
  <c r="O27" i="20" s="1"/>
  <c r="D52" i="19" l="1"/>
  <c r="E52" i="19"/>
  <c r="F52" i="19"/>
  <c r="G52" i="19"/>
  <c r="H52" i="19"/>
  <c r="I52" i="19"/>
  <c r="J52" i="19"/>
  <c r="K52" i="19"/>
  <c r="L52" i="19"/>
  <c r="M52" i="19"/>
  <c r="N52" i="19"/>
  <c r="C52" i="19"/>
  <c r="D55" i="19" l="1"/>
  <c r="E55" i="19"/>
  <c r="F55" i="19"/>
  <c r="G55" i="19"/>
  <c r="H55" i="19"/>
  <c r="I55" i="19"/>
  <c r="J55" i="19"/>
  <c r="K55" i="19"/>
  <c r="L55" i="19"/>
  <c r="M55" i="19"/>
  <c r="N55" i="19"/>
  <c r="C55" i="19"/>
  <c r="D48" i="19"/>
  <c r="E48" i="19"/>
  <c r="F48" i="19"/>
  <c r="G48" i="19"/>
  <c r="H48" i="19"/>
  <c r="I48" i="19"/>
  <c r="J48" i="19"/>
  <c r="K48" i="19"/>
  <c r="L48" i="19"/>
  <c r="M48" i="19"/>
  <c r="N48" i="19"/>
  <c r="C48" i="19"/>
  <c r="D42" i="19"/>
  <c r="E42" i="19"/>
  <c r="F42" i="19"/>
  <c r="G42" i="19"/>
  <c r="H42" i="19"/>
  <c r="I42" i="19"/>
  <c r="J42" i="19"/>
  <c r="K42" i="19"/>
  <c r="L42" i="19"/>
  <c r="M42" i="19"/>
  <c r="N42" i="19"/>
  <c r="C42" i="19"/>
  <c r="O2" i="19"/>
  <c r="P53" i="19"/>
  <c r="P56" i="19"/>
  <c r="D39" i="19"/>
  <c r="E39" i="19"/>
  <c r="F39" i="19"/>
  <c r="G39" i="19"/>
  <c r="H39" i="19"/>
  <c r="I39" i="19"/>
  <c r="J39" i="19"/>
  <c r="K39" i="19"/>
  <c r="L39" i="19"/>
  <c r="M39" i="19"/>
  <c r="N39" i="19"/>
  <c r="O39" i="19"/>
  <c r="C39" i="19"/>
  <c r="P55" i="19" l="1"/>
  <c r="P42" i="19"/>
  <c r="R42" i="19" s="1"/>
  <c r="P48" i="19"/>
  <c r="R48" i="19" s="1"/>
  <c r="P39" i="19"/>
  <c r="J10" i="1" l="1"/>
  <c r="J13" i="1"/>
  <c r="J14" i="1"/>
  <c r="J15" i="1"/>
  <c r="J16" i="1"/>
  <c r="J2" i="1"/>
  <c r="J3" i="1"/>
  <c r="J4" i="1"/>
  <c r="J5" i="1"/>
  <c r="J6" i="1"/>
  <c r="J7" i="1"/>
  <c r="J8" i="1"/>
  <c r="J17" i="1"/>
  <c r="J18" i="1"/>
  <c r="J19" i="1"/>
  <c r="J20" i="1"/>
  <c r="J9" i="1"/>
  <c r="J11" i="1"/>
  <c r="J12" i="1"/>
  <c r="C4" i="19" l="1" a="1"/>
  <c r="C4" i="19" s="1"/>
  <c r="F4" i="19" a="1"/>
  <c r="F4" i="19" s="1"/>
  <c r="I4" i="19" a="1"/>
  <c r="I4" i="19" s="1"/>
  <c r="D5" i="19" a="1"/>
  <c r="D5" i="19" s="1"/>
  <c r="G5" i="19" a="1"/>
  <c r="G5" i="19" s="1"/>
  <c r="J5" i="19" a="1"/>
  <c r="J5" i="19" s="1"/>
  <c r="E6" i="19" a="1"/>
  <c r="E6" i="19" s="1"/>
  <c r="H6" i="19" a="1"/>
  <c r="H6" i="19" s="1"/>
  <c r="K6" i="19" a="1"/>
  <c r="K6" i="19" s="1"/>
  <c r="N6" i="19" a="1"/>
  <c r="N6" i="19" s="1"/>
  <c r="E7" i="19" a="1"/>
  <c r="E7" i="19" s="1"/>
  <c r="L7" i="19" a="1"/>
  <c r="L7" i="19" s="1"/>
  <c r="C8" i="19" a="1"/>
  <c r="C8" i="19" s="1"/>
  <c r="F8" i="19" a="1"/>
  <c r="F8" i="19" s="1"/>
  <c r="I8" i="19" a="1"/>
  <c r="I8" i="19" s="1"/>
  <c r="D9" i="19" a="1"/>
  <c r="D9" i="19" s="1"/>
  <c r="G9" i="19" a="1"/>
  <c r="G9" i="19" s="1"/>
  <c r="J9" i="19" a="1"/>
  <c r="J9" i="19" s="1"/>
  <c r="E10" i="19" a="1"/>
  <c r="E10" i="19" s="1"/>
  <c r="H10" i="19" a="1"/>
  <c r="H10" i="19" s="1"/>
  <c r="K10" i="19" a="1"/>
  <c r="K10" i="19" s="1"/>
  <c r="N10" i="19" a="1"/>
  <c r="N10" i="19" s="1"/>
  <c r="E11" i="19" a="1"/>
  <c r="E11" i="19" s="1"/>
  <c r="L11" i="19" a="1"/>
  <c r="L11" i="19" s="1"/>
  <c r="C12" i="19" a="1"/>
  <c r="C12" i="19" s="1"/>
  <c r="F12" i="19" a="1"/>
  <c r="F12" i="19" s="1"/>
  <c r="I12" i="19" a="1"/>
  <c r="I12" i="19" s="1"/>
  <c r="D13" i="19" a="1"/>
  <c r="D13" i="19" s="1"/>
  <c r="G13" i="19" a="1"/>
  <c r="G13" i="19" s="1"/>
  <c r="J13" i="19" a="1"/>
  <c r="J13" i="19" s="1"/>
  <c r="E14" i="19" a="1"/>
  <c r="E14" i="19" s="1"/>
  <c r="H14" i="19" a="1"/>
  <c r="H14" i="19" s="1"/>
  <c r="K14" i="19" a="1"/>
  <c r="K14" i="19" s="1"/>
  <c r="N14" i="19" a="1"/>
  <c r="N14" i="19" s="1"/>
  <c r="E15" i="19" a="1"/>
  <c r="E15" i="19" s="1"/>
  <c r="L15" i="19" a="1"/>
  <c r="L15" i="19" s="1"/>
  <c r="C16" i="19" a="1"/>
  <c r="C16" i="19" s="1"/>
  <c r="F16" i="19" a="1"/>
  <c r="F16" i="19" s="1"/>
  <c r="I16" i="19" a="1"/>
  <c r="I16" i="19" s="1"/>
  <c r="D17" i="19" a="1"/>
  <c r="D17" i="19" s="1"/>
  <c r="G17" i="19" a="1"/>
  <c r="G17" i="19" s="1"/>
  <c r="J17" i="19" a="1"/>
  <c r="J17" i="19" s="1"/>
  <c r="E18" i="19" a="1"/>
  <c r="E18" i="19" s="1"/>
  <c r="H18" i="19" a="1"/>
  <c r="H18" i="19" s="1"/>
  <c r="K18" i="19" a="1"/>
  <c r="K18" i="19" s="1"/>
  <c r="N18" i="19" a="1"/>
  <c r="N18" i="19" s="1"/>
  <c r="E19" i="19" a="1"/>
  <c r="E19" i="19" s="1"/>
  <c r="L19" i="19" a="1"/>
  <c r="L19" i="19" s="1"/>
  <c r="C20" i="19" a="1"/>
  <c r="C20" i="19" s="1"/>
  <c r="F20" i="19" a="1"/>
  <c r="F20" i="19" s="1"/>
  <c r="I20" i="19" a="1"/>
  <c r="I20" i="19" s="1"/>
  <c r="D21" i="19" a="1"/>
  <c r="D21" i="19" s="1"/>
  <c r="G21" i="19" a="1"/>
  <c r="G21" i="19" s="1"/>
  <c r="J21" i="19" a="1"/>
  <c r="J21" i="19" s="1"/>
  <c r="E22" i="19" a="1"/>
  <c r="E22" i="19" s="1"/>
  <c r="I22" i="19" a="1"/>
  <c r="I22" i="19" s="1"/>
  <c r="L22" i="19" a="1"/>
  <c r="L22" i="19" s="1"/>
  <c r="D23" i="19" a="1"/>
  <c r="D23" i="19" s="1"/>
  <c r="G23" i="19" a="1"/>
  <c r="G23" i="19" s="1"/>
  <c r="J23" i="19" a="1"/>
  <c r="J23" i="19" s="1"/>
  <c r="N23" i="19" a="1"/>
  <c r="N23" i="19" s="1"/>
  <c r="K24" i="19" a="1"/>
  <c r="K24" i="19" s="1"/>
  <c r="H23" i="19" a="1"/>
  <c r="H23" i="19" s="1"/>
  <c r="L24" i="19" a="1"/>
  <c r="L24" i="19" s="1"/>
  <c r="D4" i="19" a="1"/>
  <c r="D4" i="19" s="1"/>
  <c r="G4" i="19" a="1"/>
  <c r="G4" i="19" s="1"/>
  <c r="J4" i="19" a="1"/>
  <c r="J4" i="19" s="1"/>
  <c r="M4" i="19" a="1"/>
  <c r="M4" i="19" s="1"/>
  <c r="E5" i="19" a="1"/>
  <c r="E5" i="19" s="1"/>
  <c r="H5" i="19" a="1"/>
  <c r="H5" i="19" s="1"/>
  <c r="K5" i="19" a="1"/>
  <c r="K5" i="19" s="1"/>
  <c r="N5" i="19" a="1"/>
  <c r="N5" i="19" s="1"/>
  <c r="I6" i="19" a="1"/>
  <c r="I6" i="19" s="1"/>
  <c r="L6" i="19" a="1"/>
  <c r="L6" i="19" s="1"/>
  <c r="C7" i="19" a="1"/>
  <c r="C7" i="19" s="1"/>
  <c r="F7" i="19" a="1"/>
  <c r="F7" i="19" s="1"/>
  <c r="I7" i="19" a="1"/>
  <c r="I7" i="19" s="1"/>
  <c r="D8" i="19" a="1"/>
  <c r="D8" i="19" s="1"/>
  <c r="G8" i="19" a="1"/>
  <c r="G8" i="19" s="1"/>
  <c r="J8" i="19" a="1"/>
  <c r="J8" i="19" s="1"/>
  <c r="M8" i="19" a="1"/>
  <c r="M8" i="19" s="1"/>
  <c r="E9" i="19" a="1"/>
  <c r="E9" i="19" s="1"/>
  <c r="H9" i="19" a="1"/>
  <c r="H9" i="19" s="1"/>
  <c r="K9" i="19" a="1"/>
  <c r="K9" i="19" s="1"/>
  <c r="N9" i="19" a="1"/>
  <c r="N9" i="19" s="1"/>
  <c r="I10" i="19" a="1"/>
  <c r="I10" i="19" s="1"/>
  <c r="L10" i="19" a="1"/>
  <c r="L10" i="19" s="1"/>
  <c r="C11" i="19" a="1"/>
  <c r="C11" i="19" s="1"/>
  <c r="F11" i="19" a="1"/>
  <c r="F11" i="19" s="1"/>
  <c r="I11" i="19" a="1"/>
  <c r="I11" i="19" s="1"/>
  <c r="D12" i="19" a="1"/>
  <c r="D12" i="19" s="1"/>
  <c r="G12" i="19" a="1"/>
  <c r="G12" i="19" s="1"/>
  <c r="J12" i="19" a="1"/>
  <c r="J12" i="19" s="1"/>
  <c r="M12" i="19" a="1"/>
  <c r="M12" i="19" s="1"/>
  <c r="E13" i="19" a="1"/>
  <c r="E13" i="19" s="1"/>
  <c r="H13" i="19" a="1"/>
  <c r="H13" i="19" s="1"/>
  <c r="K13" i="19" a="1"/>
  <c r="K13" i="19" s="1"/>
  <c r="N13" i="19" a="1"/>
  <c r="N13" i="19" s="1"/>
  <c r="I14" i="19" a="1"/>
  <c r="I14" i="19" s="1"/>
  <c r="L14" i="19" a="1"/>
  <c r="L14" i="19" s="1"/>
  <c r="C15" i="19" a="1"/>
  <c r="C15" i="19" s="1"/>
  <c r="F15" i="19" a="1"/>
  <c r="F15" i="19" s="1"/>
  <c r="I15" i="19" a="1"/>
  <c r="I15" i="19" s="1"/>
  <c r="D16" i="19" a="1"/>
  <c r="D16" i="19" s="1"/>
  <c r="G16" i="19" a="1"/>
  <c r="G16" i="19" s="1"/>
  <c r="J16" i="19" a="1"/>
  <c r="J16" i="19" s="1"/>
  <c r="M16" i="19" a="1"/>
  <c r="M16" i="19" s="1"/>
  <c r="E17" i="19" a="1"/>
  <c r="E17" i="19" s="1"/>
  <c r="H17" i="19" a="1"/>
  <c r="H17" i="19" s="1"/>
  <c r="K17" i="19" a="1"/>
  <c r="K17" i="19" s="1"/>
  <c r="N17" i="19" a="1"/>
  <c r="N17" i="19" s="1"/>
  <c r="I18" i="19" a="1"/>
  <c r="I18" i="19" s="1"/>
  <c r="L18" i="19" a="1"/>
  <c r="L18" i="19" s="1"/>
  <c r="C19" i="19" a="1"/>
  <c r="C19" i="19" s="1"/>
  <c r="F19" i="19" a="1"/>
  <c r="F19" i="19" s="1"/>
  <c r="I19" i="19" a="1"/>
  <c r="I19" i="19" s="1"/>
  <c r="D20" i="19" a="1"/>
  <c r="D20" i="19" s="1"/>
  <c r="G20" i="19" a="1"/>
  <c r="G20" i="19" s="1"/>
  <c r="J20" i="19" a="1"/>
  <c r="J20" i="19" s="1"/>
  <c r="M20" i="19" a="1"/>
  <c r="M20" i="19" s="1"/>
  <c r="E21" i="19" a="1"/>
  <c r="E21" i="19" s="1"/>
  <c r="H21" i="19" a="1"/>
  <c r="H21" i="19" s="1"/>
  <c r="K21" i="19" a="1"/>
  <c r="K21" i="19" s="1"/>
  <c r="N21" i="19" a="1"/>
  <c r="N21" i="19" s="1"/>
  <c r="F22" i="19" a="1"/>
  <c r="F22" i="19" s="1"/>
  <c r="M22" i="19" a="1"/>
  <c r="M22" i="19" s="1"/>
  <c r="E24" i="19" a="1"/>
  <c r="E24" i="19" s="1"/>
  <c r="H4" i="19" a="1"/>
  <c r="H4" i="19" s="1"/>
  <c r="K4" i="19" a="1"/>
  <c r="K4" i="19" s="1"/>
  <c r="N4" i="19" a="1"/>
  <c r="N4" i="19" s="1"/>
  <c r="I5" i="19" a="1"/>
  <c r="I5" i="19" s="1"/>
  <c r="L5" i="19" a="1"/>
  <c r="L5" i="19" s="1"/>
  <c r="C6" i="19" a="1"/>
  <c r="C6" i="19" s="1"/>
  <c r="F6" i="19" a="1"/>
  <c r="F6" i="19" s="1"/>
  <c r="M6" i="19" a="1"/>
  <c r="M6" i="19" s="1"/>
  <c r="D7" i="19" a="1"/>
  <c r="D7" i="19" s="1"/>
  <c r="G7" i="19" a="1"/>
  <c r="G7" i="19" s="1"/>
  <c r="J7" i="19" a="1"/>
  <c r="J7" i="19" s="1"/>
  <c r="M7" i="19" a="1"/>
  <c r="M7" i="19" s="1"/>
  <c r="H8" i="19" a="1"/>
  <c r="H8" i="19" s="1"/>
  <c r="K8" i="19" a="1"/>
  <c r="K8" i="19" s="1"/>
  <c r="N8" i="19" a="1"/>
  <c r="N8" i="19" s="1"/>
  <c r="I9" i="19" a="1"/>
  <c r="I9" i="19" s="1"/>
  <c r="L9" i="19" a="1"/>
  <c r="L9" i="19" s="1"/>
  <c r="C10" i="19" a="1"/>
  <c r="C10" i="19" s="1"/>
  <c r="F10" i="19" a="1"/>
  <c r="F10" i="19" s="1"/>
  <c r="M10" i="19" a="1"/>
  <c r="M10" i="19" s="1"/>
  <c r="D11" i="19" a="1"/>
  <c r="D11" i="19" s="1"/>
  <c r="G11" i="19" a="1"/>
  <c r="G11" i="19" s="1"/>
  <c r="J11" i="19" a="1"/>
  <c r="J11" i="19" s="1"/>
  <c r="M11" i="19" a="1"/>
  <c r="M11" i="19" s="1"/>
  <c r="H12" i="19" a="1"/>
  <c r="H12" i="19" s="1"/>
  <c r="K12" i="19" a="1"/>
  <c r="K12" i="19" s="1"/>
  <c r="N12" i="19" a="1"/>
  <c r="N12" i="19" s="1"/>
  <c r="I13" i="19" a="1"/>
  <c r="I13" i="19" s="1"/>
  <c r="L13" i="19" a="1"/>
  <c r="L13" i="19" s="1"/>
  <c r="C14" i="19" a="1"/>
  <c r="C14" i="19" s="1"/>
  <c r="F14" i="19" a="1"/>
  <c r="F14" i="19" s="1"/>
  <c r="M14" i="19" a="1"/>
  <c r="M14" i="19" s="1"/>
  <c r="D15" i="19" a="1"/>
  <c r="D15" i="19" s="1"/>
  <c r="G15" i="19" a="1"/>
  <c r="G15" i="19" s="1"/>
  <c r="J15" i="19" a="1"/>
  <c r="J15" i="19" s="1"/>
  <c r="M15" i="19" a="1"/>
  <c r="M15" i="19" s="1"/>
  <c r="H16" i="19" a="1"/>
  <c r="H16" i="19" s="1"/>
  <c r="K16" i="19" a="1"/>
  <c r="K16" i="19" s="1"/>
  <c r="N16" i="19" a="1"/>
  <c r="N16" i="19" s="1"/>
  <c r="I17" i="19" a="1"/>
  <c r="I17" i="19" s="1"/>
  <c r="L17" i="19" a="1"/>
  <c r="L17" i="19" s="1"/>
  <c r="C18" i="19" a="1"/>
  <c r="C18" i="19" s="1"/>
  <c r="F18" i="19" a="1"/>
  <c r="F18" i="19" s="1"/>
  <c r="M18" i="19" a="1"/>
  <c r="M18" i="19" s="1"/>
  <c r="D19" i="19" a="1"/>
  <c r="D19" i="19" s="1"/>
  <c r="G19" i="19" a="1"/>
  <c r="G19" i="19" s="1"/>
  <c r="J19" i="19" a="1"/>
  <c r="J19" i="19" s="1"/>
  <c r="M19" i="19" a="1"/>
  <c r="M19" i="19" s="1"/>
  <c r="H20" i="19" a="1"/>
  <c r="H20" i="19" s="1"/>
  <c r="K20" i="19" a="1"/>
  <c r="K20" i="19" s="1"/>
  <c r="N20" i="19" a="1"/>
  <c r="N20" i="19" s="1"/>
  <c r="I21" i="19" a="1"/>
  <c r="I21" i="19" s="1"/>
  <c r="L21" i="19" a="1"/>
  <c r="L21" i="19" s="1"/>
  <c r="C22" i="19" a="1"/>
  <c r="C22" i="19" s="1"/>
  <c r="G22" i="19" a="1"/>
  <c r="G22" i="19" s="1"/>
  <c r="J22" i="19" a="1"/>
  <c r="J22" i="19" s="1"/>
  <c r="N22" i="19" a="1"/>
  <c r="N22" i="19" s="1"/>
  <c r="F23" i="19" a="1"/>
  <c r="F23" i="19" s="1"/>
  <c r="L23" i="19" a="1"/>
  <c r="L23" i="19" s="1"/>
  <c r="C24" i="19" a="1"/>
  <c r="C24" i="19" s="1"/>
  <c r="F24" i="19" a="1"/>
  <c r="F24" i="19" s="1"/>
  <c r="J24" i="19" a="1"/>
  <c r="J24" i="19" s="1"/>
  <c r="E23" i="19" a="1"/>
  <c r="E23" i="19" s="1"/>
  <c r="I24" i="19" a="1"/>
  <c r="I24" i="19" s="1"/>
  <c r="E4" i="19" a="1"/>
  <c r="E4" i="19" s="1"/>
  <c r="L4" i="19" a="1"/>
  <c r="L4" i="19" s="1"/>
  <c r="C5" i="19" a="1"/>
  <c r="C5" i="19" s="1"/>
  <c r="F5" i="19" a="1"/>
  <c r="F5" i="19" s="1"/>
  <c r="M5" i="19" a="1"/>
  <c r="M5" i="19" s="1"/>
  <c r="D6" i="19" a="1"/>
  <c r="D6" i="19" s="1"/>
  <c r="G6" i="19" a="1"/>
  <c r="G6" i="19" s="1"/>
  <c r="J6" i="19" a="1"/>
  <c r="J6" i="19" s="1"/>
  <c r="H7" i="19" a="1"/>
  <c r="H7" i="19" s="1"/>
  <c r="K7" i="19" a="1"/>
  <c r="K7" i="19" s="1"/>
  <c r="N7" i="19" a="1"/>
  <c r="N7" i="19" s="1"/>
  <c r="E8" i="19" a="1"/>
  <c r="E8" i="19" s="1"/>
  <c r="L8" i="19" a="1"/>
  <c r="L8" i="19" s="1"/>
  <c r="C9" i="19" a="1"/>
  <c r="C9" i="19" s="1"/>
  <c r="F9" i="19" a="1"/>
  <c r="F9" i="19" s="1"/>
  <c r="M9" i="19" a="1"/>
  <c r="M9" i="19" s="1"/>
  <c r="D10" i="19" a="1"/>
  <c r="D10" i="19" s="1"/>
  <c r="G10" i="19" a="1"/>
  <c r="G10" i="19" s="1"/>
  <c r="J10" i="19" a="1"/>
  <c r="J10" i="19" s="1"/>
  <c r="H11" i="19" a="1"/>
  <c r="H11" i="19" s="1"/>
  <c r="K11" i="19" a="1"/>
  <c r="K11" i="19" s="1"/>
  <c r="N11" i="19" a="1"/>
  <c r="N11" i="19" s="1"/>
  <c r="E12" i="19" a="1"/>
  <c r="E12" i="19" s="1"/>
  <c r="L12" i="19" a="1"/>
  <c r="L12" i="19" s="1"/>
  <c r="C13" i="19" a="1"/>
  <c r="C13" i="19" s="1"/>
  <c r="F13" i="19" a="1"/>
  <c r="F13" i="19" s="1"/>
  <c r="M13" i="19" a="1"/>
  <c r="M13" i="19" s="1"/>
  <c r="D14" i="19" a="1"/>
  <c r="D14" i="19" s="1"/>
  <c r="G14" i="19" a="1"/>
  <c r="G14" i="19" s="1"/>
  <c r="J14" i="19" a="1"/>
  <c r="J14" i="19" s="1"/>
  <c r="H15" i="19" a="1"/>
  <c r="H15" i="19" s="1"/>
  <c r="K15" i="19" a="1"/>
  <c r="K15" i="19" s="1"/>
  <c r="N15" i="19" a="1"/>
  <c r="N15" i="19" s="1"/>
  <c r="E16" i="19" a="1"/>
  <c r="E16" i="19" s="1"/>
  <c r="L16" i="19" a="1"/>
  <c r="L16" i="19" s="1"/>
  <c r="C17" i="19" a="1"/>
  <c r="C17" i="19" s="1"/>
  <c r="F17" i="19" a="1"/>
  <c r="F17" i="19" s="1"/>
  <c r="M17" i="19" a="1"/>
  <c r="M17" i="19" s="1"/>
  <c r="D18" i="19" a="1"/>
  <c r="D18" i="19" s="1"/>
  <c r="G18" i="19" a="1"/>
  <c r="G18" i="19" s="1"/>
  <c r="J18" i="19" a="1"/>
  <c r="J18" i="19" s="1"/>
  <c r="H19" i="19" a="1"/>
  <c r="H19" i="19" s="1"/>
  <c r="K19" i="19" a="1"/>
  <c r="K19" i="19" s="1"/>
  <c r="N19" i="19" a="1"/>
  <c r="N19" i="19" s="1"/>
  <c r="E20" i="19" a="1"/>
  <c r="E20" i="19" s="1"/>
  <c r="L20" i="19" a="1"/>
  <c r="L20" i="19" s="1"/>
  <c r="C21" i="19" a="1"/>
  <c r="C21" i="19" s="1"/>
  <c r="F21" i="19" a="1"/>
  <c r="F21" i="19" s="1"/>
  <c r="M21" i="19" a="1"/>
  <c r="M21" i="19" s="1"/>
  <c r="D22" i="19" a="1"/>
  <c r="D22" i="19" s="1"/>
  <c r="H22" i="19" a="1"/>
  <c r="H22" i="19" s="1"/>
  <c r="K22" i="19" a="1"/>
  <c r="K22" i="19" s="1"/>
  <c r="C23" i="19" a="1"/>
  <c r="C23" i="19" s="1"/>
  <c r="I23" i="19" a="1"/>
  <c r="I23" i="19" s="1"/>
  <c r="M23" i="19" a="1"/>
  <c r="M23" i="19" s="1"/>
  <c r="D24" i="19" a="1"/>
  <c r="D24" i="19" s="1"/>
  <c r="G24" i="19" a="1"/>
  <c r="G24" i="19" s="1"/>
  <c r="M24" i="19" a="1"/>
  <c r="M24" i="19" s="1"/>
  <c r="H24" i="19" a="1"/>
  <c r="H24" i="19" s="1"/>
  <c r="N24" i="19" a="1"/>
  <c r="N24" i="19" s="1"/>
  <c r="K23" i="19" a="1"/>
  <c r="K23" i="19" s="1"/>
  <c r="D3" i="19" a="1"/>
  <c r="D3" i="19" s="1"/>
  <c r="G3" i="19" a="1"/>
  <c r="G3" i="19" s="1"/>
  <c r="J3" i="19" a="1"/>
  <c r="J3" i="19" s="1"/>
  <c r="L3" i="19" a="1"/>
  <c r="L3" i="19" s="1"/>
  <c r="E3" i="19" a="1"/>
  <c r="E3" i="19" s="1"/>
  <c r="M3" i="19" a="1"/>
  <c r="M3" i="19" s="1"/>
  <c r="C3" i="19" a="1"/>
  <c r="C3" i="19" s="1"/>
  <c r="F3" i="19" a="1"/>
  <c r="F3" i="19" s="1"/>
  <c r="H3" i="19" a="1"/>
  <c r="H3" i="19" s="1"/>
  <c r="K3" i="19" a="1"/>
  <c r="K3" i="19" s="1"/>
  <c r="N3" i="19" a="1"/>
  <c r="N3" i="19" s="1"/>
  <c r="I3" i="19" a="1"/>
  <c r="I3" i="19" s="1"/>
  <c r="C25" i="19" l="1"/>
  <c r="P23" i="19"/>
  <c r="P13" i="19"/>
  <c r="P11" i="19"/>
  <c r="P17" i="19"/>
  <c r="P24" i="19"/>
  <c r="P7" i="19"/>
  <c r="P21" i="19"/>
  <c r="P5" i="19"/>
  <c r="P19" i="19"/>
  <c r="P9" i="19"/>
  <c r="P22" i="19"/>
  <c r="P18" i="19"/>
  <c r="P14" i="19"/>
  <c r="P10" i="19"/>
  <c r="P6" i="19"/>
  <c r="P15" i="19"/>
  <c r="P20" i="19"/>
  <c r="P16" i="19"/>
  <c r="P12" i="19"/>
  <c r="P8" i="19"/>
  <c r="P4" i="19"/>
  <c r="P3" i="19"/>
  <c r="L25" i="19"/>
  <c r="P52" i="19"/>
  <c r="R52" i="19" s="1"/>
  <c r="F25" i="19"/>
  <c r="H25" i="19"/>
  <c r="N25" i="19"/>
  <c r="G25" i="19"/>
  <c r="J25" i="19"/>
  <c r="E25" i="19"/>
  <c r="D25" i="19"/>
  <c r="K25" i="19"/>
  <c r="I25" i="19"/>
  <c r="M25" i="19"/>
  <c r="P36" i="19" l="1"/>
  <c r="R36" i="19" s="1"/>
  <c r="P25" i="19"/>
  <c r="R25" i="19" s="1"/>
</calcChain>
</file>

<file path=xl/sharedStrings.xml><?xml version="1.0" encoding="utf-8"?>
<sst xmlns="http://schemas.openxmlformats.org/spreadsheetml/2006/main" count="374" uniqueCount="180">
  <si>
    <t>TYPE</t>
  </si>
  <si>
    <t>FOURNISSEUR</t>
  </si>
  <si>
    <t>site</t>
  </si>
  <si>
    <t>date validation devis</t>
  </si>
  <si>
    <t>descriptif travaux</t>
  </si>
  <si>
    <t>Libellé de facturation</t>
  </si>
  <si>
    <t>ht</t>
  </si>
  <si>
    <t>ttc</t>
  </si>
  <si>
    <t>facture validée NL</t>
  </si>
  <si>
    <t>facture validée FC</t>
  </si>
  <si>
    <t>date réalisation travaux</t>
  </si>
  <si>
    <t>Commentaires</t>
  </si>
  <si>
    <t>FACTURE</t>
  </si>
  <si>
    <t>VINCI</t>
  </si>
  <si>
    <t>Domaine</t>
  </si>
  <si>
    <t>Libelle de facturation</t>
  </si>
  <si>
    <t>APPAREIL ELEVATEUR</t>
  </si>
  <si>
    <t>CCM +NOM DE LA CAISSE</t>
  </si>
  <si>
    <t>CVC</t>
  </si>
  <si>
    <t>CAISSE FEDERALE</t>
  </si>
  <si>
    <t>ISS</t>
  </si>
  <si>
    <t>HF</t>
  </si>
  <si>
    <t>DIVERS</t>
  </si>
  <si>
    <t>SCI CMN</t>
  </si>
  <si>
    <t>IDVERDE</t>
  </si>
  <si>
    <t>PENALITE</t>
  </si>
  <si>
    <t>ELECTRICITE</t>
  </si>
  <si>
    <t>SCI CMN 1</t>
  </si>
  <si>
    <t>ELISE</t>
  </si>
  <si>
    <t>FICHE EVOLUTION</t>
  </si>
  <si>
    <t>ENSEIGNE</t>
  </si>
  <si>
    <t>SCI CMN 2</t>
  </si>
  <si>
    <t>PLASTAL</t>
  </si>
  <si>
    <t>SINISTRE</t>
  </si>
  <si>
    <t>GTC</t>
  </si>
  <si>
    <t>SCI RICHEBE INKERMAN</t>
  </si>
  <si>
    <t>CŒUR DES ARBRES</t>
  </si>
  <si>
    <t>BCMNE</t>
  </si>
  <si>
    <t>ENGIE (facturation globale)</t>
  </si>
  <si>
    <t>MENUISERIE</t>
  </si>
  <si>
    <t>DIRECT ENERGIE (facturation globale)</t>
  </si>
  <si>
    <t>NORD CLIMATISATION</t>
  </si>
  <si>
    <t>PORTE AUTO</t>
  </si>
  <si>
    <t>ROGER</t>
  </si>
  <si>
    <t>SERRURERIE</t>
  </si>
  <si>
    <t>CRBS</t>
  </si>
  <si>
    <t>STORE</t>
  </si>
  <si>
    <t>EURO FUITE DETECTION</t>
  </si>
  <si>
    <t>TOITURE</t>
  </si>
  <si>
    <t>AUSTRALAIR</t>
  </si>
  <si>
    <t>DALKIA</t>
  </si>
  <si>
    <t>DIRECT ENERGIE</t>
  </si>
  <si>
    <t>DIRECT ENERGIE VERT</t>
  </si>
  <si>
    <t xml:space="preserve">ENGIE </t>
  </si>
  <si>
    <t>GAZELEC PERONNE</t>
  </si>
  <si>
    <t>FIOUL</t>
  </si>
  <si>
    <t>COMPIEGNE</t>
  </si>
  <si>
    <t>PLOMBERIE</t>
  </si>
  <si>
    <t>RIDEAU METALLIQUE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</si>
  <si>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</si>
  <si>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</si>
  <si>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</si>
  <si>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</si>
  <si>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</si>
  <si>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</si>
  <si>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</si>
  <si>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</si>
  <si>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</si>
  <si>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</si>
  <si>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</si>
  <si>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</si>
  <si>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BUDGET ENSEIGNE</t>
  </si>
  <si>
    <t>DEPENSE ENSEIGNE</t>
  </si>
  <si>
    <t>LILLE</t>
  </si>
  <si>
    <t>ESPACES VERTS</t>
  </si>
  <si>
    <t>NETTOYAGE</t>
  </si>
  <si>
    <t>CURAGE</t>
  </si>
  <si>
    <t>HORS CONTRAT</t>
  </si>
  <si>
    <t>BUDGET  CAISSE FEDERALE</t>
  </si>
  <si>
    <t>BUDGET  SCI</t>
  </si>
  <si>
    <t>BUDGET</t>
  </si>
  <si>
    <t>THELIA</t>
  </si>
  <si>
    <t>DECHETS</t>
  </si>
  <si>
    <t>ODEUR</t>
  </si>
  <si>
    <t>PEINTURE/SOL/PLAFOND</t>
  </si>
  <si>
    <t>GREEN OFFICE</t>
  </si>
  <si>
    <t>IRIS BLEU</t>
  </si>
  <si>
    <t>AVOIR</t>
  </si>
  <si>
    <t>ENERGIE</t>
  </si>
  <si>
    <t>DOMAINE</t>
  </si>
  <si>
    <t>MAINTENANCE TECHNIQUE</t>
  </si>
  <si>
    <t>PROPRETE</t>
  </si>
  <si>
    <t>ENGIE (gaz)</t>
  </si>
  <si>
    <t>SCI CMN 3</t>
  </si>
  <si>
    <t>EAU</t>
  </si>
  <si>
    <t>HORS CONTRAT ELEC</t>
  </si>
  <si>
    <t>BAIL ACTEA</t>
  </si>
  <si>
    <t>DELTADORE</t>
  </si>
  <si>
    <t>DI</t>
  </si>
  <si>
    <t>VITROPHANIE</t>
  </si>
  <si>
    <t>LILLE RIHOUR</t>
  </si>
  <si>
    <t>ABBEVILLE</t>
  </si>
  <si>
    <t>REMPLACEMENT SERRURE ELECTRIQUE PORTAIL N°2</t>
  </si>
  <si>
    <t>REMPLACEMENT SERRURE MOTORIS22 KEL</t>
  </si>
  <si>
    <t>SAMSIC</t>
  </si>
  <si>
    <t>PMR</t>
  </si>
  <si>
    <t>facture validée CH</t>
  </si>
  <si>
    <t>LOOS RME ELEC</t>
  </si>
  <si>
    <t>PORTE SECTIONNELLE / BARRIERE</t>
  </si>
  <si>
    <t>facture validée SD</t>
  </si>
  <si>
    <t>Colonne2</t>
  </si>
  <si>
    <t xml:space="preserve">REMPLACEMENT </t>
  </si>
  <si>
    <t>FOURMIES</t>
  </si>
  <si>
    <t>AMIENS</t>
  </si>
  <si>
    <t>LILLE SAINT MAURICE</t>
  </si>
  <si>
    <t>BOULOGNE SUR MER</t>
  </si>
  <si>
    <t>TAPIS A LAMES</t>
  </si>
  <si>
    <t>BERCK</t>
  </si>
  <si>
    <t>REMPLACEMENT MOTEUR</t>
  </si>
  <si>
    <t>VALENCIENNES</t>
  </si>
  <si>
    <t>FACTURE DE REGULARISATION (DI 51784) PORTE BLOQUE</t>
  </si>
  <si>
    <t xml:space="preserve">LA MADELIENE </t>
  </si>
  <si>
    <t>POSE NOUVEAU BOUTON POUSSOIR</t>
  </si>
  <si>
    <t>CYSOING</t>
  </si>
  <si>
    <t>REPLACEMENT MOTEUR RIDEAUX METALLIQUE</t>
  </si>
  <si>
    <t>REMPLACEMENT GALETS SUR CHARIOTS DE ROULEMENT PORTE AUTO</t>
  </si>
  <si>
    <t>PROVIN</t>
  </si>
  <si>
    <t xml:space="preserve">REGLAGE  RADAR, TENSION </t>
  </si>
  <si>
    <t xml:space="preserve">HONDSCHOOTE </t>
  </si>
  <si>
    <t xml:space="preserve">DEVIS REGULARISATION RECALIBRAGE MOTEUR SUITE ERREUR POSITIONNEMENT </t>
  </si>
  <si>
    <t>LENS</t>
  </si>
  <si>
    <t>REPRISE ETANCHEITE TOITURE</t>
  </si>
  <si>
    <t>LAVENTIE</t>
  </si>
  <si>
    <t>REPARATION TOITURE TERRASSE</t>
  </si>
  <si>
    <t>TEMPLEUVE</t>
  </si>
  <si>
    <t>REMPLACEMENT VASQUE ET MITIGEUR</t>
  </si>
  <si>
    <t>FOURNITURE ET POSE DE 2 RECEPTEURS  ET PARAMETRAGE 5 EMETTEURS</t>
  </si>
  <si>
    <t>GRAVELINES</t>
  </si>
  <si>
    <t>ARMENTIERES HOUSSOYE</t>
  </si>
  <si>
    <t>REMPLACEMENT 2 PANNEAUX SUR LE BAS DE LA POSRTE SECTIONNELLES</t>
  </si>
  <si>
    <t>REMPLACEMENT REMISE EN PLACE ELEASTIQUE CO48</t>
  </si>
  <si>
    <t>FACTURE REGULARISATION REMPLACEMENT REMISE EN PLACE ELEASTIQUE CO48</t>
  </si>
  <si>
    <t>HF VINCI</t>
  </si>
  <si>
    <t>HF ISS</t>
  </si>
  <si>
    <t>SINISTRE VINCI</t>
  </si>
  <si>
    <t>SINISTRE ISS</t>
  </si>
  <si>
    <t>TOTAL DEPENSE  CAISSE FEDERALE</t>
  </si>
  <si>
    <t>TOTAL DEPENSE  SCI</t>
  </si>
  <si>
    <t>TOTAL DEPENSE (Péronne, Loos, ...)</t>
  </si>
  <si>
    <t>SITE</t>
  </si>
  <si>
    <t xml:space="preserve">Total
 Dépense </t>
  </si>
  <si>
    <t>Total 
Budget</t>
  </si>
  <si>
    <t>Budget 
Restant</t>
  </si>
  <si>
    <t>TOTAL DEPENSE DECHETS</t>
  </si>
  <si>
    <t>TOTAL DEPENSE PROPRETE</t>
  </si>
  <si>
    <t>TOTAL DEPENSE ESPACES VERTS</t>
  </si>
  <si>
    <t>DIVERS VINCI</t>
  </si>
  <si>
    <t>DIVERS  ISS</t>
  </si>
  <si>
    <t>DIVERS VINVI</t>
  </si>
  <si>
    <t>DIVERS ISS</t>
  </si>
  <si>
    <t>Budget 
rectifié</t>
  </si>
  <si>
    <t>(FACTURE 3/12/19) INSTALLATION PRISE ET POSE CABLE ELECTRIQUE</t>
  </si>
  <si>
    <t>(FACTURE 6/12/19) REGULARISATION TOITURE</t>
  </si>
  <si>
    <t>(FACTURE 6/12/19) FOURNITURE ET PARAMETRAGE 2 EMETTEURS</t>
  </si>
  <si>
    <t>(FACTURE 6/12/19) REMPLACEMENT VITRAGE TREMPE  ET EMALIT SUITE VENDALISME</t>
  </si>
  <si>
    <t>(FACTURE 6/12/19) REPARATION ETANCHEITE TERRASE</t>
  </si>
  <si>
    <t>Prestataire</t>
  </si>
  <si>
    <t>Entité</t>
  </si>
  <si>
    <t>Budget 2019</t>
  </si>
  <si>
    <t>Validé Piefou</t>
  </si>
  <si>
    <t>SCI</t>
  </si>
  <si>
    <t>ARRAS CMNE NORMAND INFO VOIX DU NORD</t>
  </si>
  <si>
    <t>CAISSE FEDERALE + Polyvalent</t>
  </si>
  <si>
    <t>CHAMPAGNE</t>
  </si>
  <si>
    <t>Contrat général + siège</t>
  </si>
  <si>
    <t>ENGIE</t>
  </si>
  <si>
    <t>Gaz</t>
  </si>
  <si>
    <t>facturation globale C5</t>
  </si>
  <si>
    <t>Compteur vert Arras C2 C4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</si>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</sst>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#,##0\ &quot;€&quot;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scheme val="minor"/>
    </font>
    <font>
      <b/>
      <sz val="11"/>
      <color theme="1"/>
      <name val="Calibri"/>
      <scheme val="minor"/>
    </font>
    <font>
      <sz val="11"/>
      <color theme="5" tint="-0.249977111117893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4" fillId="4" borderId="0" applyNumberFormat="0" applyBorder="0" applyAlignment="0" applyProtection="0"/>
  </cellStyleXfs>
  <cellXfs count="145">
    <xf numFmtId="0" fontId="0" fillId="0" borderId="0" xfId="0"/>
    <xf numFmtId="0" fontId="0" fillId="0" borderId="1" xfId="0" applyFont="1" applyFill="1" applyBorder="1" applyAlignment="1">
      <alignment horizontal="left"/>
    </xf>
    <xf numFmtId="14" fontId="0" fillId="0" borderId="1" xfId="0" applyNumberFormat="1" applyFont="1" applyFill="1" applyBorder="1" applyAlignment="1">
      <alignment horizontal="left"/>
    </xf>
    <xf numFmtId="14" fontId="1" fillId="0" borderId="1" xfId="0" applyNumberFormat="1" applyFont="1" applyFill="1" applyBorder="1"/>
    <xf numFmtId="0" fontId="1" fillId="0" borderId="1" xfId="0" applyFont="1" applyFill="1" applyBorder="1"/>
    <xf numFmtId="165" fontId="0" fillId="0" borderId="0" xfId="0" applyNumberFormat="1"/>
    <xf numFmtId="0" fontId="1" fillId="0" borderId="0" xfId="0" applyFont="1"/>
    <xf numFmtId="14" fontId="5" fillId="0" borderId="1" xfId="0" applyNumberFormat="1" applyFont="1" applyFill="1" applyBorder="1"/>
    <xf numFmtId="14" fontId="7" fillId="0" borderId="1" xfId="0" applyNumberFormat="1" applyFont="1" applyFill="1" applyBorder="1"/>
    <xf numFmtId="0" fontId="0" fillId="0" borderId="0" xfId="0" applyFill="1"/>
    <xf numFmtId="14" fontId="0" fillId="0" borderId="0" xfId="0" applyNumberFormat="1"/>
    <xf numFmtId="0" fontId="0" fillId="0" borderId="0" xfId="0" applyFill="1" applyBorder="1"/>
    <xf numFmtId="0" fontId="0" fillId="0" borderId="0" xfId="0" applyFont="1" applyFill="1"/>
    <xf numFmtId="0" fontId="0" fillId="0" borderId="0" xfId="0" applyAlignment="1">
      <alignment horizontal="center" vertical="center"/>
    </xf>
    <xf numFmtId="0" fontId="0" fillId="0" borderId="1" xfId="0" applyFill="1" applyBorder="1"/>
    <xf numFmtId="0" fontId="0" fillId="0" borderId="1" xfId="0" applyFont="1" applyFill="1" applyBorder="1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/>
    <xf numFmtId="14" fontId="3" fillId="0" borderId="1" xfId="0" applyNumberFormat="1" applyFont="1" applyFill="1" applyBorder="1"/>
    <xf numFmtId="14" fontId="9" fillId="0" borderId="1" xfId="0" applyNumberFormat="1" applyFont="1" applyFill="1" applyBorder="1"/>
    <xf numFmtId="14" fontId="11" fillId="0" borderId="1" xfId="0" applyNumberFormat="1" applyFont="1" applyFill="1" applyBorder="1"/>
    <xf numFmtId="164" fontId="0" fillId="0" borderId="1" xfId="0" applyNumberFormat="1" applyFill="1" applyBorder="1" applyAlignment="1">
      <alignment horizontal="center"/>
    </xf>
    <xf numFmtId="164" fontId="0" fillId="0" borderId="1" xfId="0" applyNumberFormat="1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14" fontId="0" fillId="0" borderId="1" xfId="0" applyNumberFormat="1" applyFont="1" applyFill="1" applyBorder="1" applyAlignment="1">
      <alignment horizontal="center"/>
    </xf>
    <xf numFmtId="14" fontId="6" fillId="0" borderId="1" xfId="0" applyNumberFormat="1" applyFont="1" applyFill="1" applyBorder="1" applyAlignment="1">
      <alignment horizontal="center"/>
    </xf>
    <xf numFmtId="14" fontId="8" fillId="0" borderId="1" xfId="0" applyNumberFormat="1" applyFont="1" applyFill="1" applyBorder="1" applyAlignment="1">
      <alignment horizontal="center"/>
    </xf>
    <xf numFmtId="14" fontId="10" fillId="0" borderId="1" xfId="0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center"/>
    </xf>
    <xf numFmtId="164" fontId="4" fillId="0" borderId="1" xfId="0" applyNumberFormat="1" applyFont="1" applyFill="1" applyBorder="1" applyAlignment="1">
      <alignment horizontal="center"/>
    </xf>
    <xf numFmtId="164" fontId="6" fillId="0" borderId="1" xfId="0" applyNumberFormat="1" applyFont="1" applyFill="1" applyBorder="1" applyAlignment="1">
      <alignment horizontal="center"/>
    </xf>
    <xf numFmtId="164" fontId="8" fillId="0" borderId="1" xfId="0" applyNumberFormat="1" applyFont="1" applyFill="1" applyBorder="1" applyAlignment="1">
      <alignment horizontal="center"/>
    </xf>
    <xf numFmtId="164" fontId="10" fillId="0" borderId="1" xfId="0" applyNumberFormat="1" applyFont="1" applyFill="1" applyBorder="1" applyAlignment="1">
      <alignment horizontal="center"/>
    </xf>
    <xf numFmtId="0" fontId="0" fillId="0" borderId="1" xfId="0" applyFont="1" applyBorder="1"/>
    <xf numFmtId="0" fontId="1" fillId="0" borderId="1" xfId="0" applyFont="1" applyBorder="1"/>
    <xf numFmtId="0" fontId="1" fillId="5" borderId="1" xfId="0" applyFont="1" applyFill="1" applyBorder="1"/>
    <xf numFmtId="14" fontId="4" fillId="0" borderId="1" xfId="0" applyNumberFormat="1" applyFont="1" applyFill="1" applyBorder="1" applyAlignment="1">
      <alignment horizontal="left"/>
    </xf>
    <xf numFmtId="0" fontId="0" fillId="5" borderId="3" xfId="0" applyFont="1" applyFill="1" applyBorder="1"/>
    <xf numFmtId="0" fontId="0" fillId="0" borderId="0" xfId="0" applyFont="1" applyFill="1" applyBorder="1"/>
    <xf numFmtId="0" fontId="0" fillId="0" borderId="1" xfId="0" applyBorder="1"/>
    <xf numFmtId="3" fontId="0" fillId="0" borderId="1" xfId="0" applyNumberFormat="1" applyBorder="1"/>
    <xf numFmtId="3" fontId="0" fillId="0" borderId="0" xfId="0" applyNumberFormat="1"/>
    <xf numFmtId="3" fontId="1" fillId="0" borderId="1" xfId="0" applyNumberFormat="1" applyFont="1" applyBorder="1"/>
    <xf numFmtId="3" fontId="1" fillId="0" borderId="1" xfId="0" applyNumberFormat="1" applyFont="1" applyFill="1" applyBorder="1"/>
    <xf numFmtId="44" fontId="1" fillId="0" borderId="1" xfId="1" applyFont="1" applyBorder="1"/>
    <xf numFmtId="44" fontId="1" fillId="0" borderId="1" xfId="1" applyFont="1" applyFill="1" applyBorder="1"/>
    <xf numFmtId="44" fontId="0" fillId="0" borderId="1" xfId="1" applyFont="1" applyBorder="1"/>
    <xf numFmtId="0" fontId="1" fillId="4" borderId="1" xfId="2" applyFont="1" applyBorder="1"/>
    <xf numFmtId="44" fontId="1" fillId="4" borderId="1" xfId="2" applyNumberFormat="1" applyFont="1" applyBorder="1"/>
    <xf numFmtId="0" fontId="1" fillId="0" borderId="5" xfId="0" applyFont="1" applyFill="1" applyBorder="1"/>
    <xf numFmtId="44" fontId="1" fillId="0" borderId="5" xfId="1" applyFont="1" applyBorder="1"/>
    <xf numFmtId="3" fontId="1" fillId="0" borderId="5" xfId="0" applyNumberFormat="1" applyFont="1" applyFill="1" applyBorder="1"/>
    <xf numFmtId="0" fontId="1" fillId="0" borderId="5" xfId="0" applyFont="1" applyBorder="1"/>
    <xf numFmtId="44" fontId="1" fillId="0" borderId="7" xfId="1" applyFont="1" applyBorder="1"/>
    <xf numFmtId="44" fontId="1" fillId="3" borderId="7" xfId="1" applyFont="1" applyFill="1" applyBorder="1"/>
    <xf numFmtId="44" fontId="1" fillId="0" borderId="7" xfId="1" applyFont="1" applyFill="1" applyBorder="1"/>
    <xf numFmtId="0" fontId="1" fillId="0" borderId="7" xfId="0" applyFont="1" applyBorder="1"/>
    <xf numFmtId="0" fontId="0" fillId="0" borderId="8" xfId="0" applyFont="1" applyFill="1" applyBorder="1"/>
    <xf numFmtId="0" fontId="1" fillId="4" borderId="10" xfId="2" applyFont="1" applyBorder="1"/>
    <xf numFmtId="44" fontId="1" fillId="4" borderId="10" xfId="2" applyNumberFormat="1" applyFont="1" applyBorder="1"/>
    <xf numFmtId="3" fontId="1" fillId="0" borderId="10" xfId="0" applyNumberFormat="1" applyFont="1" applyBorder="1"/>
    <xf numFmtId="0" fontId="1" fillId="0" borderId="10" xfId="0" applyFont="1" applyBorder="1"/>
    <xf numFmtId="0" fontId="0" fillId="0" borderId="8" xfId="0" applyFont="1" applyBorder="1"/>
    <xf numFmtId="0" fontId="0" fillId="0" borderId="11" xfId="0" applyFont="1" applyFill="1" applyBorder="1"/>
    <xf numFmtId="0" fontId="0" fillId="0" borderId="4" xfId="0" applyFill="1" applyBorder="1"/>
    <xf numFmtId="44" fontId="0" fillId="0" borderId="4" xfId="1" applyFont="1" applyBorder="1"/>
    <xf numFmtId="3" fontId="0" fillId="0" borderId="4" xfId="0" applyNumberFormat="1" applyBorder="1"/>
    <xf numFmtId="0" fontId="0" fillId="0" borderId="4" xfId="0" applyBorder="1"/>
    <xf numFmtId="0" fontId="1" fillId="0" borderId="6" xfId="0" applyFont="1" applyFill="1" applyBorder="1"/>
    <xf numFmtId="0" fontId="1" fillId="0" borderId="7" xfId="0" applyFont="1" applyFill="1" applyBorder="1"/>
    <xf numFmtId="3" fontId="1" fillId="0" borderId="7" xfId="0" applyNumberFormat="1" applyFont="1" applyFill="1" applyBorder="1"/>
    <xf numFmtId="3" fontId="1" fillId="0" borderId="13" xfId="0" applyNumberFormat="1" applyFont="1" applyBorder="1"/>
    <xf numFmtId="0" fontId="1" fillId="5" borderId="5" xfId="0" applyFont="1" applyFill="1" applyBorder="1"/>
    <xf numFmtId="44" fontId="1" fillId="4" borderId="10" xfId="1" applyFont="1" applyFill="1" applyBorder="1"/>
    <xf numFmtId="0" fontId="1" fillId="5" borderId="12" xfId="0" applyFont="1" applyFill="1" applyBorder="1"/>
    <xf numFmtId="0" fontId="1" fillId="4" borderId="8" xfId="2" applyFont="1" applyBorder="1"/>
    <xf numFmtId="0" fontId="1" fillId="0" borderId="8" xfId="0" applyFont="1" applyBorder="1"/>
    <xf numFmtId="44" fontId="1" fillId="0" borderId="10" xfId="1" applyFont="1" applyBorder="1"/>
    <xf numFmtId="0" fontId="1" fillId="0" borderId="9" xfId="0" applyFont="1" applyFill="1" applyBorder="1"/>
    <xf numFmtId="3" fontId="1" fillId="0" borderId="5" xfId="0" applyNumberFormat="1" applyFont="1" applyBorder="1"/>
    <xf numFmtId="44" fontId="1" fillId="0" borderId="10" xfId="0" applyNumberFormat="1" applyFont="1" applyBorder="1"/>
    <xf numFmtId="3" fontId="1" fillId="0" borderId="1" xfId="1" applyNumberFormat="1" applyFont="1" applyBorder="1"/>
    <xf numFmtId="3" fontId="1" fillId="0" borderId="1" xfId="1" applyNumberFormat="1" applyFont="1" applyFill="1" applyBorder="1"/>
    <xf numFmtId="0" fontId="1" fillId="0" borderId="12" xfId="0" applyFont="1" applyFill="1" applyBorder="1"/>
    <xf numFmtId="44" fontId="1" fillId="0" borderId="5" xfId="1" applyFont="1" applyFill="1" applyBorder="1"/>
    <xf numFmtId="0" fontId="1" fillId="0" borderId="0" xfId="0" applyFont="1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14" fontId="0" fillId="0" borderId="0" xfId="0" applyNumberFormat="1" applyFill="1"/>
    <xf numFmtId="0" fontId="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3" fontId="0" fillId="0" borderId="4" xfId="0" applyNumberFormat="1" applyBorder="1" applyAlignment="1">
      <alignment horizontal="center" vertical="center" wrapText="1"/>
    </xf>
    <xf numFmtId="44" fontId="1" fillId="0" borderId="14" xfId="1" applyFont="1" applyBorder="1"/>
    <xf numFmtId="0" fontId="1" fillId="5" borderId="15" xfId="0" applyFont="1" applyFill="1" applyBorder="1"/>
    <xf numFmtId="0" fontId="1" fillId="5" borderId="14" xfId="0" applyFont="1" applyFill="1" applyBorder="1"/>
    <xf numFmtId="44" fontId="1" fillId="3" borderId="14" xfId="1" applyFont="1" applyFill="1" applyBorder="1"/>
    <xf numFmtId="44" fontId="1" fillId="0" borderId="14" xfId="1" applyFont="1" applyFill="1" applyBorder="1"/>
    <xf numFmtId="3" fontId="1" fillId="0" borderId="14" xfId="0" applyNumberFormat="1" applyFont="1" applyBorder="1"/>
    <xf numFmtId="0" fontId="1" fillId="0" borderId="14" xfId="0" applyFont="1" applyBorder="1"/>
    <xf numFmtId="164" fontId="0" fillId="0" borderId="1" xfId="1" applyNumberFormat="1" applyFont="1" applyBorder="1"/>
    <xf numFmtId="0" fontId="0" fillId="0" borderId="13" xfId="0" applyBorder="1"/>
    <xf numFmtId="0" fontId="0" fillId="0" borderId="16" xfId="0" applyBorder="1"/>
    <xf numFmtId="0" fontId="0" fillId="0" borderId="9" xfId="0" applyBorder="1"/>
    <xf numFmtId="0" fontId="15" fillId="2" borderId="2" xfId="0" applyFont="1" applyFill="1" applyBorder="1" applyAlignment="1">
      <alignment horizontal="left"/>
    </xf>
    <xf numFmtId="164" fontId="15" fillId="2" borderId="1" xfId="0" applyNumberFormat="1" applyFont="1" applyFill="1" applyBorder="1" applyAlignment="1">
      <alignment horizontal="center"/>
    </xf>
    <xf numFmtId="0" fontId="15" fillId="2" borderId="1" xfId="0" applyFont="1" applyFill="1" applyBorder="1"/>
    <xf numFmtId="0" fontId="16" fillId="0" borderId="1" xfId="0" applyFont="1" applyFill="1" applyBorder="1"/>
    <xf numFmtId="0" fontId="0" fillId="0" borderId="0" xfId="0" applyAlignment="1">
      <alignment horizontal="center"/>
    </xf>
    <xf numFmtId="14" fontId="0" fillId="0" borderId="1" xfId="0" applyNumberFormat="1" applyFont="1" applyBorder="1"/>
    <xf numFmtId="14" fontId="1" fillId="0" borderId="1" xfId="0" applyNumberFormat="1" applyFont="1" applyBorder="1"/>
    <xf numFmtId="14" fontId="13" fillId="0" borderId="1" xfId="0" applyNumberFormat="1" applyFont="1" applyBorder="1"/>
    <xf numFmtId="0" fontId="1" fillId="0" borderId="0" xfId="0" applyFont="1" applyAlignment="1">
      <alignment horizontal="center"/>
    </xf>
    <xf numFmtId="164" fontId="12" fillId="0" borderId="1" xfId="0" applyNumberFormat="1" applyFont="1" applyBorder="1"/>
    <xf numFmtId="164" fontId="13" fillId="0" borderId="1" xfId="0" applyNumberFormat="1" applyFont="1" applyBorder="1"/>
    <xf numFmtId="165" fontId="1" fillId="0" borderId="0" xfId="0" applyNumberFormat="1" applyFont="1"/>
    <xf numFmtId="0" fontId="0" fillId="0" borderId="0" xfId="0" applyAlignment="1">
      <alignment horizontal="right"/>
    </xf>
    <xf numFmtId="164" fontId="1" fillId="0" borderId="1" xfId="0" applyNumberFormat="1" applyFont="1" applyBorder="1"/>
    <xf numFmtId="164" fontId="0" fillId="0" borderId="1" xfId="0" applyNumberFormat="1" applyFont="1" applyBorder="1"/>
    <xf numFmtId="0" fontId="0" fillId="0" borderId="17" xfId="0" applyFont="1" applyBorder="1" applyAlignment="1">
      <alignment horizontal="right"/>
    </xf>
    <xf numFmtId="164" fontId="1" fillId="6" borderId="1" xfId="0" applyNumberFormat="1" applyFont="1" applyFill="1" applyBorder="1"/>
    <xf numFmtId="165" fontId="1" fillId="0" borderId="1" xfId="0" applyNumberFormat="1" applyFont="1" applyBorder="1"/>
    <xf numFmtId="164" fontId="1" fillId="0" borderId="1" xfId="0" applyNumberFormat="1" applyFont="1" applyFill="1" applyBorder="1"/>
    <xf numFmtId="3" fontId="1" fillId="3" borderId="1" xfId="1" applyNumberFormat="1" applyFont="1" applyFill="1" applyBorder="1"/>
    <xf numFmtId="0" fontId="18" fillId="0" borderId="8" xfId="0" applyFont="1" applyBorder="1"/>
    <xf numFmtId="0" fontId="18" fillId="0" borderId="8" xfId="0" applyFont="1" applyFill="1" applyBorder="1"/>
    <xf numFmtId="0" fontId="0" fillId="0" borderId="18" xfId="0" applyBorder="1" applyAlignment="1">
      <alignment horizontal="center" vertical="center"/>
    </xf>
    <xf numFmtId="0" fontId="0" fillId="0" borderId="19" xfId="0" applyFont="1" applyFill="1" applyBorder="1" applyAlignment="1">
      <alignment horizontal="center"/>
    </xf>
    <xf numFmtId="0" fontId="0" fillId="0" borderId="20" xfId="0" applyFill="1" applyBorder="1"/>
    <xf numFmtId="0" fontId="0" fillId="0" borderId="20" xfId="0" applyFont="1" applyFill="1" applyBorder="1" applyAlignment="1">
      <alignment horizontal="center"/>
    </xf>
    <xf numFmtId="0" fontId="0" fillId="0" borderId="20" xfId="0" applyBorder="1"/>
    <xf numFmtId="0" fontId="1" fillId="0" borderId="21" xfId="0" applyFont="1" applyBorder="1"/>
    <xf numFmtId="0" fontId="17" fillId="0" borderId="19" xfId="0" applyFont="1" applyFill="1" applyBorder="1"/>
    <xf numFmtId="0" fontId="0" fillId="0" borderId="21" xfId="0" applyBorder="1"/>
    <xf numFmtId="0" fontId="1" fillId="0" borderId="22" xfId="0" applyFont="1" applyBorder="1"/>
    <xf numFmtId="0" fontId="0" fillId="0" borderId="19" xfId="0" applyBorder="1" applyAlignment="1">
      <alignment horizontal="center" vertical="center"/>
    </xf>
    <xf numFmtId="0" fontId="0" fillId="2" borderId="0" xfId="0" applyNumberFormat="1" applyFill="1" applyBorder="1" applyAlignment="1">
      <alignment horizontal="center"/>
    </xf>
    <xf numFmtId="0" fontId="15" fillId="2" borderId="2" xfId="0" applyNumberFormat="1" applyFont="1" applyFill="1" applyBorder="1" applyAlignment="1">
      <alignment horizontal="center"/>
    </xf>
    <xf numFmtId="0" fontId="15" fillId="2" borderId="2" xfId="0" applyNumberFormat="1" applyFont="1" applyFill="1" applyBorder="1" applyAlignment="1">
      <alignment horizontal="left"/>
    </xf>
    <xf numFmtId="0" fontId="15" fillId="2" borderId="1" xfId="0" applyNumberFormat="1" applyFont="1" applyFill="1" applyBorder="1"/>
  </cellXfs>
  <cellStyles count="3">
    <cellStyle name="Monétaire" xfId="1" builtinId="4"/>
    <cellStyle name="Normal" xfId="0" builtinId="0"/>
    <cellStyle name="Satisfaisant" xfId="2" builtinId="26"/>
  </cellStyles>
  <dxfs count="8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\ &quot;€&quot;"/>
    </dxf>
    <dxf>
      <font>
        <b/>
      </font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alignment horizontal="center" vertical="bottom" textRotation="0" wrapText="0" indent="0" justifyLastLine="0" shrinkToFit="0" readingOrder="0"/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border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</font>
      <fill>
        <patternFill patternType="solid">
          <fgColor indexed="64"/>
          <bgColor theme="0"/>
        </patternFill>
      </fill>
    </dxf>
    <dxf>
      <alignment horizontal="center" vertical="center" textRotation="0" indent="0" justifyLastLine="0" shrinkToFit="0" readingOrder="0"/>
      <border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25</xdr:row>
      <xdr:rowOff>57150</xdr:rowOff>
    </xdr:from>
    <xdr:to>
      <xdr:col>5</xdr:col>
      <xdr:colOff>1724025</xdr:colOff>
      <xdr:row>29</xdr:row>
      <xdr:rowOff>161925</xdr:rowOff>
    </xdr:to>
    <xdr:sp macro="" textlink="">
      <xdr:nvSpPr>
        <xdr:cNvPr id="2" name="ZoneTexte 1"/>
        <xdr:cNvSpPr txBox="1"/>
      </xdr:nvSpPr>
      <xdr:spPr>
        <a:xfrm>
          <a:off x="1924050" y="2352675"/>
          <a:ext cx="5772150" cy="866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utliser les filtres du tableau</a:t>
          </a:r>
        </a:p>
        <a:p>
          <a:r>
            <a:rPr lang="fr-FR" sz="1100"/>
            <a:t>activer</a:t>
          </a:r>
          <a:r>
            <a:rPr lang="fr-FR" sz="1100" baseline="0"/>
            <a:t> la ligne des totaux des tableaux, les sommes seront filtrées</a:t>
          </a:r>
        </a:p>
        <a:p>
          <a:r>
            <a:rPr lang="fr-FR" sz="1100" baseline="0"/>
            <a:t>la ligne des totaux se trouve en bas du taleau, eviter les lignes vides en bas du tableau, le tableau s'agrandit automatiquement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>
    <xdr:from>
      <xdr:col>2</xdr:col>
      <xdr:colOff>0</xdr:colOff>
      <xdr:row>31</xdr:row>
      <xdr:rowOff>0</xdr:rowOff>
    </xdr:from>
    <xdr:to>
      <xdr:col>5</xdr:col>
      <xdr:colOff>419100</xdr:colOff>
      <xdr:row>35</xdr:row>
      <xdr:rowOff>38099</xdr:rowOff>
    </xdr:to>
    <xdr:grpSp>
      <xdr:nvGrpSpPr>
        <xdr:cNvPr id="17" name="Groupe 16"/>
        <xdr:cNvGrpSpPr/>
      </xdr:nvGrpSpPr>
      <xdr:grpSpPr>
        <a:xfrm>
          <a:off x="1847850" y="3438525"/>
          <a:ext cx="4543425" cy="800099"/>
          <a:chOff x="1847850" y="3438525"/>
          <a:chExt cx="4543425" cy="800099"/>
        </a:xfrm>
      </xdr:grpSpPr>
      <xdr:pic>
        <xdr:nvPicPr>
          <xdr:cNvPr id="4" name="Image 3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1847850" y="3438525"/>
            <a:ext cx="1200000" cy="695238"/>
          </a:xfrm>
          <a:prstGeom prst="rect">
            <a:avLst/>
          </a:prstGeom>
        </xdr:spPr>
      </xdr:pic>
      <xdr:cxnSp macro="">
        <xdr:nvCxnSpPr>
          <xdr:cNvPr id="6" name="Connecteur droit avec flèche 5"/>
          <xdr:cNvCxnSpPr/>
        </xdr:nvCxnSpPr>
        <xdr:spPr>
          <a:xfrm flipH="1">
            <a:off x="3114675" y="3667126"/>
            <a:ext cx="1257300" cy="314324"/>
          </a:xfrm>
          <a:prstGeom prst="straightConnector1">
            <a:avLst/>
          </a:prstGeom>
          <a:ln w="38100"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0" name="ZoneTexte 9"/>
          <xdr:cNvSpPr txBox="1"/>
        </xdr:nvSpPr>
        <xdr:spPr>
          <a:xfrm>
            <a:off x="4448175" y="3524249"/>
            <a:ext cx="1943100" cy="7143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/>
              <a:t>triangle</a:t>
            </a:r>
            <a:r>
              <a:rPr lang="fr-FR" sz="1100" baseline="0"/>
              <a:t> : pas de filtre</a:t>
            </a:r>
          </a:p>
          <a:p>
            <a:r>
              <a:rPr lang="fr-FR" sz="1100" baseline="0"/>
              <a:t>entonnoir : filtre</a:t>
            </a:r>
            <a:endParaRPr lang="fr-FR" sz="1100"/>
          </a:p>
        </xdr:txBody>
      </xdr:sp>
    </xdr:grpSp>
    <xdr:clientData/>
  </xdr:twoCellAnchor>
  <xdr:twoCellAnchor>
    <xdr:from>
      <xdr:col>1</xdr:col>
      <xdr:colOff>923925</xdr:colOff>
      <xdr:row>40</xdr:row>
      <xdr:rowOff>171450</xdr:rowOff>
    </xdr:from>
    <xdr:to>
      <xdr:col>6</xdr:col>
      <xdr:colOff>676275</xdr:colOff>
      <xdr:row>48</xdr:row>
      <xdr:rowOff>123640</xdr:rowOff>
    </xdr:to>
    <xdr:grpSp>
      <xdr:nvGrpSpPr>
        <xdr:cNvPr id="16" name="Groupe 15"/>
        <xdr:cNvGrpSpPr/>
      </xdr:nvGrpSpPr>
      <xdr:grpSpPr>
        <a:xfrm>
          <a:off x="1647825" y="5324475"/>
          <a:ext cx="7096125" cy="1476190"/>
          <a:chOff x="1647825" y="5324475"/>
          <a:chExt cx="7096125" cy="1476190"/>
        </a:xfrm>
      </xdr:grpSpPr>
      <xdr:pic>
        <xdr:nvPicPr>
          <xdr:cNvPr id="11" name="Image 10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647825" y="5324475"/>
            <a:ext cx="3304762" cy="1476190"/>
          </a:xfrm>
          <a:prstGeom prst="rect">
            <a:avLst/>
          </a:prstGeom>
        </xdr:spPr>
      </xdr:pic>
      <xdr:cxnSp macro="">
        <xdr:nvCxnSpPr>
          <xdr:cNvPr id="14" name="Connecteur droit avec flèche 13"/>
          <xdr:cNvCxnSpPr/>
        </xdr:nvCxnSpPr>
        <xdr:spPr>
          <a:xfrm flipH="1">
            <a:off x="5038725" y="5657850"/>
            <a:ext cx="1257300" cy="314324"/>
          </a:xfrm>
          <a:prstGeom prst="straightConnector1">
            <a:avLst/>
          </a:prstGeom>
          <a:ln w="38100"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5" name="ZoneTexte 14"/>
          <xdr:cNvSpPr txBox="1"/>
        </xdr:nvSpPr>
        <xdr:spPr>
          <a:xfrm>
            <a:off x="6372225" y="5400675"/>
            <a:ext cx="2371725" cy="80962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/>
              <a:t>Quand une cellule du tableau</a:t>
            </a:r>
            <a:r>
              <a:rPr lang="fr-FR" sz="1100" baseline="0"/>
              <a:t> est sélectionné, il apparait l'onglet "outils de tableau, il suffit de cocher "lignes des totaux</a:t>
            </a:r>
            <a:endParaRPr lang="fr-FR" sz="1100"/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id="6" name="Tableau6" displayName="Tableau6" ref="A1:M3" totalsRowShown="0">
  <autoFilter ref="A1:M3"/>
  <tableColumns count="13">
    <tableColumn id="1" name="TYPE"/>
    <tableColumn id="2" name="FOURNISSEUR"/>
    <tableColumn id="3" name="site"/>
    <tableColumn id="4" name="date validation devis" dataDxfId="80"/>
    <tableColumn id="5" name="Domaine"/>
    <tableColumn id="6" name="descriptif travaux"/>
    <tableColumn id="7" name="Libellé de facturation"/>
    <tableColumn id="8" name="ht"/>
    <tableColumn id="9" name="ttc"/>
    <tableColumn id="10" name="facture validée NL"/>
    <tableColumn id="11" name="facture validée FC"/>
    <tableColumn id="12" name="date réalisation travaux"/>
    <tableColumn id="13" name="Commentair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P21" totalsRowCount="1" headerRowDxfId="79" totalsRowDxfId="78">
  <autoFilter ref="A1:P20">
    <filterColumn colId="2">
      <filters>
        <filter val="PLASTAL"/>
      </filters>
    </filterColumn>
    <filterColumn colId="4">
      <filters>
        <dateGroupItem year="2020" month="1" dateTimeGrouping="month"/>
      </filters>
    </filterColumn>
    <filterColumn colId="5">
      <filters>
        <filter val="PORTE AUTO"/>
      </filters>
    </filterColumn>
  </autoFilter>
  <sortState ref="A2:P29">
    <sortCondition ref="C1:C29"/>
  </sortState>
  <tableColumns count="16">
    <tableColumn id="2" name="DI" totalsRowLabel="Total" dataDxfId="77" totalsRowDxfId="15"/>
    <tableColumn id="16" name="TYPE" dataDxfId="76" totalsRowDxfId="14"/>
    <tableColumn id="3" name="FOURNISSEUR" totalsRowFunction="count" dataDxfId="75" totalsRowDxfId="2"/>
    <tableColumn id="4" name="SITE" dataDxfId="74" totalsRowDxfId="13"/>
    <tableColumn id="5" name="date validation devis" dataDxfId="73" totalsRowDxfId="12"/>
    <tableColumn id="14" name="DOMAINE" dataDxfId="72" totalsRowDxfId="11"/>
    <tableColumn id="6" name="REMPLACEMENT " dataDxfId="71" totalsRowDxfId="10"/>
    <tableColumn id="7" name="Libellé de facturation" dataDxfId="70" totalsRowDxfId="9"/>
    <tableColumn id="8" name="ht" totalsRowFunction="sum" dataDxfId="69" totalsRowDxfId="1"/>
    <tableColumn id="9" name="ttc" totalsRowFunction="sum" dataDxfId="68" totalsRowDxfId="0">
      <calculatedColumnFormula>Tableau1[[#This Row],[ht]]*1.2</calculatedColumnFormula>
    </tableColumn>
    <tableColumn id="1" name="facture validée CH" dataDxfId="67" totalsRowDxfId="8"/>
    <tableColumn id="10" name="facture validée SD" dataDxfId="66" totalsRowDxfId="7"/>
    <tableColumn id="11" name="facture validée FC" dataDxfId="65" totalsRowDxfId="6"/>
    <tableColumn id="12" name="date réalisation travaux" dataDxfId="64" totalsRowDxfId="5"/>
    <tableColumn id="13" name="Commentaires" dataDxfId="63" totalsRowDxfId="4"/>
    <tableColumn id="15" name="Colonne2" totalsRowFunction="count" dataDxfId="62" totalsRow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A1:R56" totalsRowShown="0" headerRowDxfId="61">
  <autoFilter ref="A1:R56"/>
  <tableColumns count="18">
    <tableColumn id="1" name="DOMAINE" dataDxfId="60"/>
    <tableColumn id="2" name="HORS CONTRAT" dataDxfId="59"/>
    <tableColumn id="3" name="Janvier" dataDxfId="58"/>
    <tableColumn id="4" name="Février" dataDxfId="57"/>
    <tableColumn id="5" name="Mars" dataDxfId="56"/>
    <tableColumn id="6" name="Avril" dataDxfId="55"/>
    <tableColumn id="7" name="Mai" dataDxfId="54"/>
    <tableColumn id="8" name="Juin" dataDxfId="53"/>
    <tableColumn id="9" name="Juillet" dataDxfId="52"/>
    <tableColumn id="10" name="Août" dataDxfId="51"/>
    <tableColumn id="11" name="Septembre" dataDxfId="50"/>
    <tableColumn id="12" name="Octobre" dataDxfId="49"/>
    <tableColumn id="13" name="Novembre" dataDxfId="48"/>
    <tableColumn id="14" name="Décembre" dataDxfId="47"/>
    <tableColumn id="15" name="Total _x000a_Budget" dataDxfId="46"/>
    <tableColumn id="16" name="Total_x000a_ Dépense " dataDxfId="45">
      <calculatedColumnFormula>SUM(Tableau5[[#This Row],[Janvier]:[Décembre]])</calculatedColumnFormula>
    </tableColumn>
    <tableColumn id="17" name="Budget _x000a_rectifié" dataDxfId="44"/>
    <tableColumn id="18" name="Budget _x000a_Restant" dataDxfId="4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ableau15" displayName="Tableau15" ref="A1:O27" totalsRowCount="1" headerRowDxfId="42">
  <autoFilter ref="A1:O26"/>
  <tableColumns count="15">
    <tableColumn id="1" name="Prestataire"/>
    <tableColumn id="14" name="Entité"/>
    <tableColumn id="2" name="Janvier" dataDxfId="41" totalsRowDxfId="40"/>
    <tableColumn id="3" name="Février" dataDxfId="39" totalsRowDxfId="38"/>
    <tableColumn id="4" name="Mars" dataDxfId="37" totalsRowDxfId="36"/>
    <tableColumn id="5" name="Avril" dataDxfId="35" totalsRowDxfId="34"/>
    <tableColumn id="6" name="Mai" dataDxfId="33" totalsRowDxfId="32"/>
    <tableColumn id="7" name="Juin" dataDxfId="31" totalsRowDxfId="30"/>
    <tableColumn id="8" name="Juillet" dataDxfId="29" totalsRowDxfId="28"/>
    <tableColumn id="9" name="Août" dataDxfId="27" totalsRowDxfId="26"/>
    <tableColumn id="10" name="Septembre" dataDxfId="25" totalsRowDxfId="24"/>
    <tableColumn id="11" name="Octobre" dataDxfId="23" totalsRowDxfId="22"/>
    <tableColumn id="12" name="Novembre" dataDxfId="21" totalsRowDxfId="20"/>
    <tableColumn id="13" name="Décembre" dataDxfId="19" totalsRowDxfId="18"/>
    <tableColumn id="28" name="Budget 2019" totalsRowFunction="sum" dataDxfId="17" totalsRowDxfId="16">
      <calculatedColumnFormula>SUM(Tableau15[[#This Row],[Janvier]:[Décembre]])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2" name="Tableau2" displayName="Tableau2" ref="A1:D31" totalsRowShown="0">
  <sortState ref="A2:D26">
    <sortCondition ref="A2:A24"/>
  </sortState>
  <tableColumns count="4">
    <tableColumn id="1" name="Domaine"/>
    <tableColumn id="2" name="Libelle de facturation"/>
    <tableColumn id="3" name="FOURNISSEUR"/>
    <tableColumn id="4" name="TYPE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workbookViewId="0">
      <selection sqref="A1:M3"/>
    </sheetView>
  </sheetViews>
  <sheetFormatPr baseColWidth="10" defaultRowHeight="15" x14ac:dyDescent="0.25"/>
  <cols>
    <col min="2" max="2" width="15.7109375" customWidth="1"/>
    <col min="4" max="4" width="21.42578125" customWidth="1"/>
    <col min="6" max="6" width="18.42578125" customWidth="1"/>
    <col min="7" max="7" width="22" customWidth="1"/>
    <col min="10" max="10" width="19.140625" customWidth="1"/>
    <col min="11" max="11" width="19" customWidth="1"/>
    <col min="12" max="12" width="24" customWidth="1"/>
    <col min="13" max="13" width="16.140625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14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</row>
    <row r="2" spans="1:13" x14ac:dyDescent="0.25">
      <c r="A2" t="s">
        <v>12</v>
      </c>
      <c r="B2" t="s">
        <v>13</v>
      </c>
      <c r="C2" t="s">
        <v>100</v>
      </c>
      <c r="D2" s="10">
        <v>43532</v>
      </c>
      <c r="E2" t="s">
        <v>44</v>
      </c>
      <c r="F2" t="s">
        <v>103</v>
      </c>
      <c r="G2" t="s">
        <v>19</v>
      </c>
      <c r="H2">
        <v>2502.96</v>
      </c>
      <c r="I2">
        <v>3003.5520000000001</v>
      </c>
    </row>
    <row r="3" spans="1:13" x14ac:dyDescent="0.25">
      <c r="A3" t="s">
        <v>12</v>
      </c>
      <c r="B3" t="s">
        <v>13</v>
      </c>
      <c r="C3" t="s">
        <v>101</v>
      </c>
      <c r="D3" s="10">
        <v>43516</v>
      </c>
      <c r="E3" t="s">
        <v>44</v>
      </c>
      <c r="F3" t="s">
        <v>102</v>
      </c>
      <c r="G3" t="s">
        <v>27</v>
      </c>
      <c r="H3">
        <v>423.5</v>
      </c>
      <c r="I3">
        <v>508.2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6"/>
  <sheetViews>
    <sheetView tabSelected="1" zoomScaleNormal="100" workbookViewId="0">
      <pane ySplit="1" topLeftCell="A4" activePane="bottomLeft" state="frozen"/>
      <selection pane="bottomLeft" activeCell="G32" sqref="G32"/>
    </sheetView>
  </sheetViews>
  <sheetFormatPr baseColWidth="10" defaultColWidth="11.42578125" defaultRowHeight="15" x14ac:dyDescent="0.25"/>
  <cols>
    <col min="1" max="1" width="10.85546875" style="91" customWidth="1"/>
    <col min="2" max="2" width="16.85546875" style="91" customWidth="1"/>
    <col min="3" max="3" width="14.85546875" style="91" customWidth="1"/>
    <col min="4" max="4" width="32" style="9" customWidth="1"/>
    <col min="5" max="5" width="15" style="91" customWidth="1"/>
    <col min="6" max="6" width="31.42578125" style="92" customWidth="1"/>
    <col min="7" max="7" width="71.28515625" style="9" customWidth="1"/>
    <col min="8" max="8" width="23.42578125" style="91" customWidth="1"/>
    <col min="9" max="9" width="15.7109375" style="91" customWidth="1"/>
    <col min="10" max="10" width="18" style="91" customWidth="1"/>
    <col min="11" max="11" width="14.85546875" style="93" customWidth="1"/>
    <col min="12" max="12" width="14.42578125" style="90" customWidth="1"/>
    <col min="13" max="13" width="14.28515625" style="9" customWidth="1"/>
    <col min="14" max="14" width="24.42578125" style="9" bestFit="1" customWidth="1"/>
    <col min="15" max="15" width="16.28515625" style="9" bestFit="1" customWidth="1"/>
    <col min="16" max="16" width="19.140625" style="9" bestFit="1" customWidth="1"/>
    <col min="17" max="16384" width="11.42578125" style="9"/>
  </cols>
  <sheetData>
    <row r="1" spans="1:16" s="13" customFormat="1" ht="45.75" customHeight="1" x14ac:dyDescent="0.25">
      <c r="A1" s="17" t="s">
        <v>98</v>
      </c>
      <c r="B1" s="17" t="s">
        <v>0</v>
      </c>
      <c r="C1" s="16" t="s">
        <v>1</v>
      </c>
      <c r="D1" s="16" t="s">
        <v>149</v>
      </c>
      <c r="E1" s="18" t="s">
        <v>3</v>
      </c>
      <c r="F1" s="18" t="s">
        <v>89</v>
      </c>
      <c r="G1" s="16" t="s">
        <v>111</v>
      </c>
      <c r="H1" s="16" t="s">
        <v>5</v>
      </c>
      <c r="I1" s="17" t="s">
        <v>6</v>
      </c>
      <c r="J1" s="17" t="s">
        <v>7</v>
      </c>
      <c r="K1" s="19" t="s">
        <v>106</v>
      </c>
      <c r="L1" s="18" t="s">
        <v>109</v>
      </c>
      <c r="M1" s="18" t="s">
        <v>9</v>
      </c>
      <c r="N1" s="16" t="s">
        <v>10</v>
      </c>
      <c r="O1" s="16" t="s">
        <v>11</v>
      </c>
      <c r="P1" s="16" t="s">
        <v>110</v>
      </c>
    </row>
    <row r="2" spans="1:16" hidden="1" x14ac:dyDescent="0.25">
      <c r="A2" s="20"/>
      <c r="B2" s="25" t="s">
        <v>12</v>
      </c>
      <c r="C2" s="20" t="s">
        <v>32</v>
      </c>
      <c r="D2" s="1" t="s">
        <v>117</v>
      </c>
      <c r="E2" s="29">
        <v>43857</v>
      </c>
      <c r="F2" s="2" t="s">
        <v>58</v>
      </c>
      <c r="G2" s="2" t="s">
        <v>118</v>
      </c>
      <c r="H2" s="20" t="s">
        <v>17</v>
      </c>
      <c r="I2" s="35">
        <v>1510</v>
      </c>
      <c r="J2" s="25">
        <f>Tableau1[[#This Row],[ht]]*1.2</f>
        <v>1812</v>
      </c>
      <c r="K2" s="21"/>
      <c r="L2" s="3"/>
      <c r="M2" s="8"/>
      <c r="N2" s="14"/>
      <c r="O2" s="14"/>
      <c r="P2" s="14"/>
    </row>
    <row r="3" spans="1:16" x14ac:dyDescent="0.25">
      <c r="A3" s="20"/>
      <c r="B3" s="25" t="s">
        <v>12</v>
      </c>
      <c r="C3" s="20" t="s">
        <v>32</v>
      </c>
      <c r="D3" s="1" t="s">
        <v>119</v>
      </c>
      <c r="E3" s="29">
        <v>43857</v>
      </c>
      <c r="F3" s="2" t="s">
        <v>42</v>
      </c>
      <c r="G3" s="2" t="s">
        <v>120</v>
      </c>
      <c r="H3" s="20" t="s">
        <v>23</v>
      </c>
      <c r="I3" s="35">
        <v>364.5</v>
      </c>
      <c r="J3" s="25">
        <f>Tableau1[[#This Row],[ht]]*1.2</f>
        <v>437.4</v>
      </c>
      <c r="K3" s="21"/>
      <c r="L3" s="3"/>
      <c r="M3" s="8">
        <v>43871</v>
      </c>
      <c r="N3" s="14"/>
      <c r="O3" s="14"/>
      <c r="P3" s="14"/>
    </row>
    <row r="4" spans="1:16" x14ac:dyDescent="0.25">
      <c r="A4" s="20"/>
      <c r="B4" s="25" t="s">
        <v>12</v>
      </c>
      <c r="C4" s="20" t="s">
        <v>32</v>
      </c>
      <c r="D4" s="1" t="s">
        <v>121</v>
      </c>
      <c r="E4" s="29">
        <v>43857</v>
      </c>
      <c r="F4" s="2" t="s">
        <v>42</v>
      </c>
      <c r="G4" s="2" t="s">
        <v>122</v>
      </c>
      <c r="H4" s="20" t="s">
        <v>17</v>
      </c>
      <c r="I4" s="35">
        <v>214.7</v>
      </c>
      <c r="J4" s="25">
        <f>Tableau1[[#This Row],[ht]]*1.2</f>
        <v>257.64</v>
      </c>
      <c r="K4" s="21"/>
      <c r="L4" s="3"/>
      <c r="M4" s="8">
        <v>43871</v>
      </c>
      <c r="N4" s="14"/>
      <c r="O4" s="14"/>
      <c r="P4" s="14"/>
    </row>
    <row r="5" spans="1:16" hidden="1" x14ac:dyDescent="0.25">
      <c r="A5" s="20"/>
      <c r="B5" s="25" t="s">
        <v>12</v>
      </c>
      <c r="C5" s="20" t="s">
        <v>32</v>
      </c>
      <c r="D5" s="1" t="s">
        <v>123</v>
      </c>
      <c r="E5" s="29">
        <v>43888</v>
      </c>
      <c r="F5" s="2" t="s">
        <v>42</v>
      </c>
      <c r="G5" s="2" t="s">
        <v>124</v>
      </c>
      <c r="H5" s="20" t="s">
        <v>23</v>
      </c>
      <c r="I5" s="35">
        <v>1010</v>
      </c>
      <c r="J5" s="25">
        <f>Tableau1[[#This Row],[ht]]*1.2</f>
        <v>1212</v>
      </c>
      <c r="K5" s="21"/>
      <c r="L5" s="3"/>
      <c r="M5" s="8"/>
      <c r="N5" s="14"/>
      <c r="O5" s="14"/>
      <c r="P5" s="14"/>
    </row>
    <row r="6" spans="1:16" hidden="1" x14ac:dyDescent="0.25">
      <c r="A6" s="20"/>
      <c r="B6" s="25" t="s">
        <v>12</v>
      </c>
      <c r="C6" s="20" t="s">
        <v>32</v>
      </c>
      <c r="D6" s="1" t="s">
        <v>123</v>
      </c>
      <c r="E6" s="29">
        <v>43889</v>
      </c>
      <c r="F6" s="2" t="s">
        <v>42</v>
      </c>
      <c r="G6" s="2" t="s">
        <v>125</v>
      </c>
      <c r="H6" s="20" t="s">
        <v>23</v>
      </c>
      <c r="I6" s="35">
        <v>265</v>
      </c>
      <c r="J6" s="25">
        <f>Tableau1[[#This Row],[ht]]*1.2</f>
        <v>318</v>
      </c>
      <c r="K6" s="21"/>
      <c r="L6" s="4"/>
      <c r="M6" s="8"/>
      <c r="N6" s="14"/>
      <c r="O6" s="14"/>
      <c r="P6" s="14"/>
    </row>
    <row r="7" spans="1:16" hidden="1" x14ac:dyDescent="0.25">
      <c r="A7" s="20"/>
      <c r="B7" s="25" t="s">
        <v>12</v>
      </c>
      <c r="C7" s="20" t="s">
        <v>32</v>
      </c>
      <c r="D7" s="1" t="s">
        <v>126</v>
      </c>
      <c r="E7" s="29">
        <v>43890</v>
      </c>
      <c r="F7" s="2" t="s">
        <v>42</v>
      </c>
      <c r="G7" s="2" t="s">
        <v>127</v>
      </c>
      <c r="H7" s="20" t="s">
        <v>23</v>
      </c>
      <c r="I7" s="35">
        <v>216</v>
      </c>
      <c r="J7" s="25">
        <f>Tableau1[[#This Row],[ht]]*1.2</f>
        <v>259.2</v>
      </c>
      <c r="K7" s="21"/>
      <c r="L7" s="4"/>
      <c r="M7" s="8"/>
      <c r="N7" s="14"/>
      <c r="O7" s="14"/>
      <c r="P7" s="14"/>
    </row>
    <row r="8" spans="1:16" hidden="1" x14ac:dyDescent="0.25">
      <c r="A8" s="20"/>
      <c r="B8" s="25" t="s">
        <v>12</v>
      </c>
      <c r="C8" s="20" t="s">
        <v>32</v>
      </c>
      <c r="D8" s="1" t="s">
        <v>128</v>
      </c>
      <c r="E8" s="29">
        <v>43891</v>
      </c>
      <c r="F8" s="2" t="s">
        <v>42</v>
      </c>
      <c r="G8" s="2" t="s">
        <v>129</v>
      </c>
      <c r="H8" s="20" t="s">
        <v>23</v>
      </c>
      <c r="I8" s="35">
        <v>352.5</v>
      </c>
      <c r="J8" s="25">
        <f>Tableau1[[#This Row],[ht]]*1.2</f>
        <v>423</v>
      </c>
      <c r="K8" s="21"/>
      <c r="L8" s="3"/>
      <c r="M8" s="8"/>
      <c r="N8" s="14"/>
      <c r="O8" s="14"/>
      <c r="P8" s="14"/>
    </row>
    <row r="9" spans="1:16" ht="15" customHeight="1" x14ac:dyDescent="0.25">
      <c r="A9" s="20"/>
      <c r="B9" s="25" t="s">
        <v>12</v>
      </c>
      <c r="C9" s="20" t="s">
        <v>32</v>
      </c>
      <c r="D9" s="1" t="s">
        <v>137</v>
      </c>
      <c r="E9" s="30">
        <v>43860</v>
      </c>
      <c r="F9" s="2" t="s">
        <v>42</v>
      </c>
      <c r="G9" s="1" t="s">
        <v>141</v>
      </c>
      <c r="H9" s="20" t="s">
        <v>23</v>
      </c>
      <c r="I9" s="36">
        <v>429.5</v>
      </c>
      <c r="J9" s="25">
        <f>Tableau1[[#This Row],[ht]]*1.2</f>
        <v>515.4</v>
      </c>
      <c r="K9" s="21"/>
      <c r="L9" s="4"/>
      <c r="M9" s="23">
        <v>43871</v>
      </c>
      <c r="N9" s="14"/>
      <c r="O9" s="14"/>
      <c r="P9" s="14"/>
    </row>
    <row r="10" spans="1:16" ht="15" hidden="1" customHeight="1" x14ac:dyDescent="0.25">
      <c r="A10" s="20"/>
      <c r="B10" s="25" t="s">
        <v>12</v>
      </c>
      <c r="C10" s="20" t="s">
        <v>32</v>
      </c>
      <c r="D10" s="1" t="s">
        <v>138</v>
      </c>
      <c r="E10" s="28">
        <v>43860</v>
      </c>
      <c r="F10" s="2" t="s">
        <v>108</v>
      </c>
      <c r="G10" s="2" t="s">
        <v>139</v>
      </c>
      <c r="H10" s="20" t="s">
        <v>23</v>
      </c>
      <c r="I10" s="26">
        <v>4005.2</v>
      </c>
      <c r="J10" s="25">
        <f>Tableau1[[#This Row],[ht]]*1.2</f>
        <v>4806.24</v>
      </c>
      <c r="K10" s="21"/>
      <c r="L10" s="3"/>
      <c r="M10" s="3"/>
      <c r="N10" s="14"/>
      <c r="O10" s="14"/>
      <c r="P10" s="14"/>
    </row>
    <row r="11" spans="1:16" x14ac:dyDescent="0.25">
      <c r="A11" s="20"/>
      <c r="B11" s="25" t="s">
        <v>12</v>
      </c>
      <c r="C11" s="20" t="s">
        <v>32</v>
      </c>
      <c r="D11" s="1" t="s">
        <v>117</v>
      </c>
      <c r="E11" s="31">
        <v>43860</v>
      </c>
      <c r="F11" s="2" t="s">
        <v>42</v>
      </c>
      <c r="G11" s="1" t="s">
        <v>140</v>
      </c>
      <c r="H11" s="20" t="s">
        <v>17</v>
      </c>
      <c r="I11" s="37">
        <v>797.4</v>
      </c>
      <c r="J11" s="25">
        <f>Tableau1[[#This Row],[ht]]*1.2</f>
        <v>956.87999999999988</v>
      </c>
      <c r="K11" s="21"/>
      <c r="L11" s="3"/>
      <c r="M11" s="24"/>
      <c r="N11" s="14"/>
      <c r="O11" s="14"/>
      <c r="P11" s="14"/>
    </row>
    <row r="12" spans="1:16" s="11" customFormat="1" hidden="1" x14ac:dyDescent="0.25">
      <c r="A12" s="20">
        <v>50703</v>
      </c>
      <c r="B12" s="25" t="s">
        <v>12</v>
      </c>
      <c r="C12" s="20" t="s">
        <v>13</v>
      </c>
      <c r="D12" s="1" t="s">
        <v>112</v>
      </c>
      <c r="E12" s="28">
        <v>43831</v>
      </c>
      <c r="F12" s="2" t="s">
        <v>26</v>
      </c>
      <c r="G12" s="2" t="s">
        <v>161</v>
      </c>
      <c r="H12" s="20" t="s">
        <v>17</v>
      </c>
      <c r="I12" s="26">
        <v>337.4</v>
      </c>
      <c r="J12" s="25">
        <f>Tableau1[[#This Row],[ht]]*1.2</f>
        <v>404.87999999999994</v>
      </c>
      <c r="K12" s="21"/>
      <c r="L12" s="3"/>
      <c r="M12" s="3"/>
      <c r="N12" s="14"/>
      <c r="O12" s="14"/>
      <c r="P12" s="14"/>
    </row>
    <row r="13" spans="1:16" hidden="1" x14ac:dyDescent="0.25">
      <c r="A13" s="20">
        <v>50785</v>
      </c>
      <c r="B13" s="25" t="s">
        <v>12</v>
      </c>
      <c r="C13" s="20" t="s">
        <v>13</v>
      </c>
      <c r="D13" s="1" t="s">
        <v>113</v>
      </c>
      <c r="E13" s="28">
        <v>43831</v>
      </c>
      <c r="F13" s="2" t="s">
        <v>48</v>
      </c>
      <c r="G13" s="2" t="s">
        <v>162</v>
      </c>
      <c r="H13" s="20" t="s">
        <v>27</v>
      </c>
      <c r="I13" s="26">
        <v>970.75</v>
      </c>
      <c r="J13" s="25">
        <f>Tableau1[[#This Row],[ht]]*1.2</f>
        <v>1164.8999999999999</v>
      </c>
      <c r="K13" s="21"/>
      <c r="L13" s="4"/>
      <c r="M13" s="3"/>
      <c r="N13" s="14"/>
      <c r="O13" s="14"/>
      <c r="P13" s="14"/>
    </row>
    <row r="14" spans="1:16" ht="15" hidden="1" customHeight="1" x14ac:dyDescent="0.25">
      <c r="A14" s="20">
        <v>50857</v>
      </c>
      <c r="B14" s="25" t="s">
        <v>12</v>
      </c>
      <c r="C14" s="20" t="s">
        <v>13</v>
      </c>
      <c r="D14" s="1" t="s">
        <v>101</v>
      </c>
      <c r="E14" s="28">
        <v>43831</v>
      </c>
      <c r="F14" s="2" t="s">
        <v>108</v>
      </c>
      <c r="G14" s="2" t="s">
        <v>163</v>
      </c>
      <c r="H14" s="20" t="s">
        <v>17</v>
      </c>
      <c r="I14" s="33">
        <v>326.04000000000002</v>
      </c>
      <c r="J14" s="25">
        <f>Tableau1[[#This Row],[ht]]*1.2</f>
        <v>391.24799999999999</v>
      </c>
      <c r="K14" s="21"/>
      <c r="L14" s="3"/>
      <c r="M14" s="22"/>
      <c r="N14" s="14"/>
      <c r="O14" s="14"/>
      <c r="P14" s="14"/>
    </row>
    <row r="15" spans="1:16" hidden="1" x14ac:dyDescent="0.25">
      <c r="A15" s="20">
        <v>51290</v>
      </c>
      <c r="B15" s="25" t="s">
        <v>12</v>
      </c>
      <c r="C15" s="20" t="s">
        <v>13</v>
      </c>
      <c r="D15" s="1" t="s">
        <v>114</v>
      </c>
      <c r="E15" s="28">
        <v>43831</v>
      </c>
      <c r="F15" s="41" t="s">
        <v>144</v>
      </c>
      <c r="G15" s="2" t="s">
        <v>164</v>
      </c>
      <c r="H15" s="20" t="s">
        <v>19</v>
      </c>
      <c r="I15" s="34">
        <v>2625.9</v>
      </c>
      <c r="J15" s="25">
        <f>Tableau1[[#This Row],[ht]]*1.2</f>
        <v>3151.08</v>
      </c>
      <c r="K15" s="21"/>
      <c r="L15" s="4"/>
      <c r="M15" s="7"/>
      <c r="N15" s="14"/>
      <c r="O15" s="14"/>
      <c r="P15" s="14"/>
    </row>
    <row r="16" spans="1:16" ht="15" hidden="1" customHeight="1" x14ac:dyDescent="0.25">
      <c r="A16" s="20">
        <v>51085</v>
      </c>
      <c r="B16" s="25" t="s">
        <v>12</v>
      </c>
      <c r="C16" s="20" t="s">
        <v>13</v>
      </c>
      <c r="D16" s="1" t="s">
        <v>115</v>
      </c>
      <c r="E16" s="28">
        <v>43831</v>
      </c>
      <c r="F16" s="41" t="s">
        <v>48</v>
      </c>
      <c r="G16" s="2" t="s">
        <v>165</v>
      </c>
      <c r="H16" s="20" t="s">
        <v>31</v>
      </c>
      <c r="I16" s="34">
        <v>861.3</v>
      </c>
      <c r="J16" s="25">
        <f>Tableau1[[#This Row],[ht]]*1.2</f>
        <v>1033.56</v>
      </c>
      <c r="K16" s="21"/>
      <c r="L16" s="4"/>
      <c r="M16" s="7"/>
      <c r="N16" s="14"/>
      <c r="O16" s="14"/>
      <c r="P16" s="14"/>
    </row>
    <row r="17" spans="1:16" hidden="1" x14ac:dyDescent="0.25">
      <c r="A17" s="20">
        <v>51722</v>
      </c>
      <c r="B17" s="25" t="s">
        <v>12</v>
      </c>
      <c r="C17" s="20" t="s">
        <v>13</v>
      </c>
      <c r="D17" s="1" t="s">
        <v>130</v>
      </c>
      <c r="E17" s="29">
        <v>43889</v>
      </c>
      <c r="F17" s="2" t="s">
        <v>48</v>
      </c>
      <c r="G17" s="2" t="s">
        <v>131</v>
      </c>
      <c r="H17" s="20" t="s">
        <v>27</v>
      </c>
      <c r="I17" s="35">
        <v>557.70000000000005</v>
      </c>
      <c r="J17" s="25">
        <f>Tableau1[[#This Row],[ht]]*1.2</f>
        <v>669.24</v>
      </c>
      <c r="K17" s="21"/>
      <c r="L17" s="4"/>
      <c r="M17" s="8"/>
      <c r="N17" s="14"/>
      <c r="O17" s="14"/>
      <c r="P17" s="14"/>
    </row>
    <row r="18" spans="1:16" hidden="1" x14ac:dyDescent="0.25">
      <c r="A18" s="20">
        <v>51827</v>
      </c>
      <c r="B18" s="25" t="s">
        <v>12</v>
      </c>
      <c r="C18" s="20" t="s">
        <v>13</v>
      </c>
      <c r="D18" s="1" t="s">
        <v>132</v>
      </c>
      <c r="E18" s="29">
        <v>43889</v>
      </c>
      <c r="F18" s="2" t="s">
        <v>48</v>
      </c>
      <c r="G18" s="2" t="s">
        <v>133</v>
      </c>
      <c r="H18" s="20" t="s">
        <v>31</v>
      </c>
      <c r="I18" s="35">
        <v>610.24</v>
      </c>
      <c r="J18" s="25">
        <f>Tableau1[[#This Row],[ht]]*1.2</f>
        <v>732.28800000000001</v>
      </c>
      <c r="K18" s="21"/>
      <c r="L18" s="4"/>
      <c r="M18" s="8"/>
      <c r="N18" s="14"/>
      <c r="O18" s="14"/>
      <c r="P18" s="14"/>
    </row>
    <row r="19" spans="1:16" hidden="1" x14ac:dyDescent="0.25">
      <c r="A19" s="20">
        <v>51454</v>
      </c>
      <c r="B19" s="25" t="s">
        <v>12</v>
      </c>
      <c r="C19" s="20" t="s">
        <v>13</v>
      </c>
      <c r="D19" s="1" t="s">
        <v>134</v>
      </c>
      <c r="E19" s="29">
        <v>43918</v>
      </c>
      <c r="F19" s="2" t="s">
        <v>57</v>
      </c>
      <c r="G19" s="2" t="s">
        <v>135</v>
      </c>
      <c r="H19" s="20" t="s">
        <v>17</v>
      </c>
      <c r="I19" s="35">
        <v>442.4</v>
      </c>
      <c r="J19" s="25">
        <f>Tableau1[[#This Row],[ht]]*1.2</f>
        <v>530.88</v>
      </c>
      <c r="K19" s="21"/>
      <c r="L19" s="3"/>
      <c r="M19" s="8"/>
      <c r="N19" s="14"/>
      <c r="O19" s="14"/>
      <c r="P19" s="14"/>
    </row>
    <row r="20" spans="1:16" hidden="1" x14ac:dyDescent="0.25">
      <c r="A20" s="20">
        <v>50565</v>
      </c>
      <c r="B20" s="25" t="s">
        <v>12</v>
      </c>
      <c r="C20" s="20" t="s">
        <v>13</v>
      </c>
      <c r="D20" s="1" t="s">
        <v>113</v>
      </c>
      <c r="E20" s="29">
        <v>43918</v>
      </c>
      <c r="F20" s="2" t="s">
        <v>108</v>
      </c>
      <c r="G20" s="2" t="s">
        <v>136</v>
      </c>
      <c r="H20" s="20"/>
      <c r="I20" s="35">
        <v>852.28</v>
      </c>
      <c r="J20" s="25">
        <f>Tableau1[[#This Row],[ht]]*1.2</f>
        <v>1022.7359999999999</v>
      </c>
      <c r="K20" s="21"/>
      <c r="L20" s="3"/>
      <c r="M20" s="8"/>
      <c r="N20" s="14"/>
      <c r="O20" s="14"/>
      <c r="P20" s="14"/>
    </row>
    <row r="21" spans="1:16" x14ac:dyDescent="0.25">
      <c r="A21" s="141" t="s">
        <v>179</v>
      </c>
      <c r="B21" s="141"/>
      <c r="C21" s="27">
        <f>SUBTOTAL(103,Tableau1[FOURNISSEUR])</f>
        <v>4</v>
      </c>
      <c r="D21" s="109"/>
      <c r="E21" s="142"/>
      <c r="F21" s="143"/>
      <c r="G21" s="143"/>
      <c r="H21" s="32"/>
      <c r="I21" s="110">
        <f>SUBTOTAL(109,Tableau1[ht])</f>
        <v>1806.1</v>
      </c>
      <c r="J21" s="110">
        <f>SUBTOTAL(109,Tableau1[ttc])</f>
        <v>2167.3199999999997</v>
      </c>
      <c r="K21" s="144"/>
      <c r="L21" s="111"/>
      <c r="M21" s="144"/>
      <c r="N21" s="111"/>
      <c r="O21" s="111"/>
      <c r="P21" s="111">
        <f>SUBTOTAL(103,Tableau1[Colonne2])</f>
        <v>0</v>
      </c>
    </row>
    <row r="24" spans="1:16" s="12" customFormat="1" x14ac:dyDescent="0.25">
      <c r="A24" s="91"/>
      <c r="B24" s="91"/>
      <c r="C24" s="91"/>
      <c r="D24" s="9"/>
      <c r="E24" s="91"/>
      <c r="F24" s="92"/>
      <c r="G24" s="9"/>
      <c r="H24" s="91"/>
      <c r="I24" s="91"/>
      <c r="J24" s="91"/>
      <c r="K24" s="93"/>
      <c r="L24" s="90"/>
      <c r="M24" s="9"/>
      <c r="N24" s="9"/>
      <c r="O24" s="9"/>
      <c r="P24" s="9"/>
    </row>
    <row r="26" spans="1:16" x14ac:dyDescent="0.25">
      <c r="P26" s="12"/>
    </row>
  </sheetData>
  <dataConsolidate/>
  <pageMargins left="0.7" right="0.7" top="0.75" bottom="0.75" header="0.3" footer="0.3"/>
  <pageSetup paperSize="9" scale="74" fitToHeight="0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Support!$A$2:$A$31</xm:f>
          </x14:formula1>
          <xm:sqref>F2:F20</xm:sqref>
        </x14:dataValidation>
        <x14:dataValidation type="list" allowBlank="1" showInputMessage="1" showErrorMessage="1">
          <x14:formula1>
            <xm:f>Support!$D$2:$D$8</xm:f>
          </x14:formula1>
          <xm:sqref>B2:B20</xm:sqref>
        </x14:dataValidation>
        <x14:dataValidation type="list" allowBlank="1" showInputMessage="1" showErrorMessage="1">
          <x14:formula1>
            <xm:f>Support!$C$2:$C$27</xm:f>
          </x14:formula1>
          <xm:sqref>C2:C20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howOutlineSymbols="0"/>
  </sheetPr>
  <dimension ref="A1:T75"/>
  <sheetViews>
    <sheetView showZeros="0" showOutlineSymbols="0" zoomScale="137" zoomScaleNormal="100" workbookViewId="0">
      <selection activeCell="C4" sqref="C4"/>
    </sheetView>
  </sheetViews>
  <sheetFormatPr baseColWidth="10" defaultRowHeight="15" x14ac:dyDescent="0.25"/>
  <cols>
    <col min="1" max="1" width="30" customWidth="1"/>
    <col min="2" max="2" width="32.42578125" customWidth="1"/>
    <col min="3" max="3" width="11.85546875" bestFit="1" customWidth="1"/>
    <col min="4" max="4" width="12.85546875" bestFit="1" customWidth="1"/>
    <col min="5" max="8" width="11.85546875" bestFit="1" customWidth="1"/>
    <col min="9" max="9" width="11.7109375" customWidth="1"/>
    <col min="10" max="10" width="11.85546875" bestFit="1" customWidth="1"/>
    <col min="11" max="11" width="13" customWidth="1"/>
    <col min="12" max="12" width="11.85546875" bestFit="1" customWidth="1"/>
    <col min="13" max="13" width="12.42578125" customWidth="1"/>
    <col min="14" max="14" width="12.28515625" customWidth="1"/>
    <col min="15" max="15" width="14.28515625" customWidth="1"/>
    <col min="16" max="16" width="14.28515625" style="46" customWidth="1"/>
    <col min="17" max="17" width="14.7109375" customWidth="1"/>
    <col min="18" max="18" width="14.42578125" customWidth="1"/>
    <col min="20" max="20" width="23.140625" customWidth="1"/>
  </cols>
  <sheetData>
    <row r="1" spans="1:20" s="13" customFormat="1" ht="42" customHeight="1" thickBot="1" x14ac:dyDescent="0.3">
      <c r="A1" s="94" t="s">
        <v>89</v>
      </c>
      <c r="B1" s="95" t="s">
        <v>77</v>
      </c>
      <c r="C1" s="95" t="s">
        <v>59</v>
      </c>
      <c r="D1" s="95" t="s">
        <v>60</v>
      </c>
      <c r="E1" s="95" t="s">
        <v>61</v>
      </c>
      <c r="F1" s="95" t="s">
        <v>62</v>
      </c>
      <c r="G1" s="95" t="s">
        <v>63</v>
      </c>
      <c r="H1" s="95" t="s">
        <v>64</v>
      </c>
      <c r="I1" s="95" t="s">
        <v>65</v>
      </c>
      <c r="J1" s="95" t="s">
        <v>66</v>
      </c>
      <c r="K1" s="95" t="s">
        <v>67</v>
      </c>
      <c r="L1" s="95" t="s">
        <v>68</v>
      </c>
      <c r="M1" s="95" t="s">
        <v>69</v>
      </c>
      <c r="N1" s="95" t="s">
        <v>70</v>
      </c>
      <c r="O1" s="96" t="s">
        <v>151</v>
      </c>
      <c r="P1" s="97" t="s">
        <v>150</v>
      </c>
      <c r="Q1" s="96" t="s">
        <v>160</v>
      </c>
      <c r="R1" s="96" t="s">
        <v>152</v>
      </c>
      <c r="T1" s="131" t="s">
        <v>5</v>
      </c>
    </row>
    <row r="2" spans="1:20" s="6" customFormat="1" x14ac:dyDescent="0.25">
      <c r="A2" s="99" t="s">
        <v>90</v>
      </c>
      <c r="B2" s="100" t="s">
        <v>78</v>
      </c>
      <c r="C2" s="98">
        <v>15000</v>
      </c>
      <c r="D2" s="98">
        <v>15000</v>
      </c>
      <c r="E2" s="98">
        <v>15000</v>
      </c>
      <c r="F2" s="98">
        <v>15000</v>
      </c>
      <c r="G2" s="98">
        <v>15000</v>
      </c>
      <c r="H2" s="98">
        <v>15000</v>
      </c>
      <c r="I2" s="98">
        <v>15000</v>
      </c>
      <c r="J2" s="98">
        <v>15000</v>
      </c>
      <c r="K2" s="98">
        <v>15000</v>
      </c>
      <c r="L2" s="98">
        <v>15000</v>
      </c>
      <c r="M2" s="98">
        <v>15000</v>
      </c>
      <c r="N2" s="98">
        <v>15000</v>
      </c>
      <c r="O2" s="101">
        <f>SUM(Tableau5[[#This Row],[Janvier]:[Décembre]])</f>
        <v>180000</v>
      </c>
      <c r="P2" s="102"/>
      <c r="Q2" s="103"/>
      <c r="R2" s="104"/>
      <c r="T2" s="132" t="s">
        <v>17</v>
      </c>
    </row>
    <row r="3" spans="1:20" x14ac:dyDescent="0.25">
      <c r="A3" s="62" t="s">
        <v>16</v>
      </c>
      <c r="B3" s="15"/>
      <c r="C3" s="105">
        <f t="array" aca="1" ref="C3" ca="1">IFERROR(SUMPRODUCT(('Hors contrat 2020'!$F$2:$F$30=$A3)*(YEAR('Hors contrat 2020'!$E$2:$E$30)=YEAR(TODAY()))*(MONTH('Hors contrat 2020'!$E$2:$E$30)=COLUMN()-2)*('Hors contrat 2020'!$J$2:$J$30)),"")</f>
        <v>0</v>
      </c>
      <c r="D3" s="105">
        <f t="array" aca="1" ref="D3" ca="1">IFERROR(SUMPRODUCT(('Hors contrat 2020'!$F$2:$F$30=$A3)*(YEAR('Hors contrat 2020'!$E$2:$E$30)=YEAR(TODAY()))*(MONTH('Hors contrat 2020'!$E$2:$E$30)=COLUMN()-2)*('Hors contrat 2020'!$J$2:$J$30)),"")</f>
        <v>0</v>
      </c>
      <c r="E3" s="105">
        <f t="array" aca="1" ref="E3" ca="1">IFERROR(SUMPRODUCT(('Hors contrat 2020'!$F$2:$F$30=$A3)*(YEAR('Hors contrat 2020'!$E$2:$E$30)=YEAR(TODAY()))*(MONTH('Hors contrat 2020'!$E$2:$E$30)=COLUMN()-2)*('Hors contrat 2020'!$J$2:$J$30)),"")</f>
        <v>0</v>
      </c>
      <c r="F3" s="105">
        <f t="array" aca="1" ref="F3" ca="1">IFERROR(SUMPRODUCT(('Hors contrat 2020'!$F$2:$F$30=$A3)*(YEAR('Hors contrat 2020'!$E$2:$E$30)=YEAR(TODAY()))*(MONTH('Hors contrat 2020'!$E$2:$E$30)=COLUMN()-2)*('Hors contrat 2020'!$J$2:$J$30)),"")</f>
        <v>0</v>
      </c>
      <c r="G3" s="105">
        <f t="array" aca="1" ref="G3" ca="1">IFERROR(SUMPRODUCT(('Hors contrat 2020'!$F$2:$F$30=$A3)*(YEAR('Hors contrat 2020'!$E$2:$E$30)=YEAR(TODAY()))*(MONTH('Hors contrat 2020'!$E$2:$E$30)=COLUMN()-2)*('Hors contrat 2020'!$J$2:$J$30)),"")</f>
        <v>0</v>
      </c>
      <c r="H3" s="105">
        <f t="array" aca="1" ref="H3" ca="1">IFERROR(SUMPRODUCT(('Hors contrat 2020'!$F$2:$F$30=$A3)*(YEAR('Hors contrat 2020'!$E$2:$E$30)=YEAR(TODAY()))*(MONTH('Hors contrat 2020'!$E$2:$E$30)=COLUMN()-2)*('Hors contrat 2020'!$J$2:$J$30)),"")</f>
        <v>0</v>
      </c>
      <c r="I3" s="105">
        <f t="array" aca="1" ref="I3" ca="1">IFERROR(SUMPRODUCT(('Hors contrat 2020'!$F$2:$F$30=$A3)*(YEAR('Hors contrat 2020'!$E$2:$E$30)=YEAR(TODAY()))*(MONTH('Hors contrat 2020'!$E$2:$E$30)=COLUMN()-2)*('Hors contrat 2020'!$J$2:$J$30)),"")</f>
        <v>0</v>
      </c>
      <c r="J3" s="105">
        <f t="array" aca="1" ref="J3" ca="1">IFERROR(SUMPRODUCT(('Hors contrat 2020'!$F$2:$F$30=$A3)*(YEAR('Hors contrat 2020'!$E$2:$E$30)=YEAR(TODAY()))*(MONTH('Hors contrat 2020'!$E$2:$E$30)=COLUMN()-2)*('Hors contrat 2020'!$J$2:$J$30)),"")</f>
        <v>0</v>
      </c>
      <c r="K3" s="105">
        <f t="array" aca="1" ref="K3" ca="1">IFERROR(SUMPRODUCT(('Hors contrat 2020'!$F$2:$F$30=$A3)*(YEAR('Hors contrat 2020'!$E$2:$E$30)=YEAR(TODAY()))*(MONTH('Hors contrat 2020'!$E$2:$E$30)=COLUMN()-2)*('Hors contrat 2020'!$J$2:$J$30)),"")</f>
        <v>0</v>
      </c>
      <c r="L3" s="105">
        <f t="array" aca="1" ref="L3" ca="1">IFERROR(SUMPRODUCT(('Hors contrat 2020'!$F$2:$F$30=$A3)*(YEAR('Hors contrat 2020'!$E$2:$E$30)=YEAR(TODAY()))*(MONTH('Hors contrat 2020'!$E$2:$E$30)=COLUMN()-2)*('Hors contrat 2020'!$J$2:$J$30)),"")</f>
        <v>0</v>
      </c>
      <c r="M3" s="105">
        <f t="array" aca="1" ref="M3" ca="1">IFERROR(SUMPRODUCT(('Hors contrat 2020'!$F$2:$F$30=$A3)*(YEAR('Hors contrat 2020'!$E$2:$E$30)=YEAR(TODAY()))*(MONTH('Hors contrat 2020'!$E$2:$E$30)=COLUMN()-2)*('Hors contrat 2020'!$J$2:$J$30)),"")</f>
        <v>0</v>
      </c>
      <c r="N3" s="105">
        <f t="array" aca="1" ref="N3" ca="1">IFERROR(SUMPRODUCT(('Hors contrat 2020'!$F$2:$F$30=$A3)*(YEAR('Hors contrat 2020'!$E$2:$E$30)=YEAR(TODAY()))*(MONTH('Hors contrat 2020'!$E$2:$E$30)=COLUMN()-2)*('Hors contrat 2020'!$J$2:$J$30)),"")</f>
        <v>0</v>
      </c>
      <c r="O3" s="51"/>
      <c r="P3" s="51">
        <f ca="1">SUM(Tableau5[[#This Row],[Janvier]:[Décembre]])</f>
        <v>0</v>
      </c>
      <c r="Q3" s="45"/>
      <c r="R3" s="44"/>
      <c r="T3" s="132" t="s">
        <v>19</v>
      </c>
    </row>
    <row r="4" spans="1:20" x14ac:dyDescent="0.25">
      <c r="A4" s="62" t="s">
        <v>18</v>
      </c>
      <c r="B4" s="15"/>
      <c r="C4" s="105">
        <f t="array" aca="1" ref="C4" ca="1">IFERROR(SUMPRODUCT(('Hors contrat 2020'!$F$2:$F$30=$A4)*(YEAR('Hors contrat 2020'!$E$2:$E$30)=YEAR(TODAY()))*(MONTH('Hors contrat 2020'!$E$2:$E$30)=COLUMN()-2)*('Hors contrat 2020'!$J$2:$J$30)),"")</f>
        <v>0</v>
      </c>
      <c r="D4" s="105">
        <f t="array" aca="1" ref="D4" ca="1">IFERROR(SUMPRODUCT(('Hors contrat 2020'!$F$2:$F$30=$A4)*(YEAR('Hors contrat 2020'!$E$2:$E$30)=YEAR(TODAY()))*(MONTH('Hors contrat 2020'!$E$2:$E$30)=COLUMN()-2)*('Hors contrat 2020'!$J$2:$J$30)),"")</f>
        <v>0</v>
      </c>
      <c r="E4" s="105">
        <f t="array" aca="1" ref="E4" ca="1">IFERROR(SUMPRODUCT(('Hors contrat 2020'!$F$2:$F$30=$A4)*(YEAR('Hors contrat 2020'!$E$2:$E$30)=YEAR(TODAY()))*(MONTH('Hors contrat 2020'!$E$2:$E$30)=COLUMN()-2)*('Hors contrat 2020'!$J$2:$J$30)),"")</f>
        <v>0</v>
      </c>
      <c r="F4" s="105">
        <f t="array" aca="1" ref="F4" ca="1">IFERROR(SUMPRODUCT(('Hors contrat 2020'!$F$2:$F$30=$A4)*(YEAR('Hors contrat 2020'!$E$2:$E$30)=YEAR(TODAY()))*(MONTH('Hors contrat 2020'!$E$2:$E$30)=COLUMN()-2)*('Hors contrat 2020'!$J$2:$J$30)),"")</f>
        <v>0</v>
      </c>
      <c r="G4" s="105">
        <f t="array" aca="1" ref="G4" ca="1">IFERROR(SUMPRODUCT(('Hors contrat 2020'!$F$2:$F$30=$A4)*(YEAR('Hors contrat 2020'!$E$2:$E$30)=YEAR(TODAY()))*(MONTH('Hors contrat 2020'!$E$2:$E$30)=COLUMN()-2)*('Hors contrat 2020'!$J$2:$J$30)),"")</f>
        <v>0</v>
      </c>
      <c r="H4" s="105">
        <f t="array" aca="1" ref="H4" ca="1">IFERROR(SUMPRODUCT(('Hors contrat 2020'!$F$2:$F$30=$A4)*(YEAR('Hors contrat 2020'!$E$2:$E$30)=YEAR(TODAY()))*(MONTH('Hors contrat 2020'!$E$2:$E$30)=COLUMN()-2)*('Hors contrat 2020'!$J$2:$J$30)),"")</f>
        <v>0</v>
      </c>
      <c r="I4" s="105">
        <f t="array" aca="1" ref="I4" ca="1">IFERROR(SUMPRODUCT(('Hors contrat 2020'!$F$2:$F$30=$A4)*(YEAR('Hors contrat 2020'!$E$2:$E$30)=YEAR(TODAY()))*(MONTH('Hors contrat 2020'!$E$2:$E$30)=COLUMN()-2)*('Hors contrat 2020'!$J$2:$J$30)),"")</f>
        <v>0</v>
      </c>
      <c r="J4" s="105">
        <f t="array" aca="1" ref="J4" ca="1">IFERROR(SUMPRODUCT(('Hors contrat 2020'!$F$2:$F$30=$A4)*(YEAR('Hors contrat 2020'!$E$2:$E$30)=YEAR(TODAY()))*(MONTH('Hors contrat 2020'!$E$2:$E$30)=COLUMN()-2)*('Hors contrat 2020'!$J$2:$J$30)),"")</f>
        <v>0</v>
      </c>
      <c r="K4" s="105">
        <f t="array" aca="1" ref="K4" ca="1">IFERROR(SUMPRODUCT(('Hors contrat 2020'!$F$2:$F$30=$A4)*(YEAR('Hors contrat 2020'!$E$2:$E$30)=YEAR(TODAY()))*(MONTH('Hors contrat 2020'!$E$2:$E$30)=COLUMN()-2)*('Hors contrat 2020'!$J$2:$J$30)),"")</f>
        <v>0</v>
      </c>
      <c r="L4" s="105">
        <f t="array" aca="1" ref="L4" ca="1">IFERROR(SUMPRODUCT(('Hors contrat 2020'!$F$2:$F$30=$A4)*(YEAR('Hors contrat 2020'!$E$2:$E$30)=YEAR(TODAY()))*(MONTH('Hors contrat 2020'!$E$2:$E$30)=COLUMN()-2)*('Hors contrat 2020'!$J$2:$J$30)),"")</f>
        <v>0</v>
      </c>
      <c r="M4" s="105">
        <f t="array" aca="1" ref="M4" ca="1">IFERROR(SUMPRODUCT(('Hors contrat 2020'!$F$2:$F$30=$A4)*(YEAR('Hors contrat 2020'!$E$2:$E$30)=YEAR(TODAY()))*(MONTH('Hors contrat 2020'!$E$2:$E$30)=COLUMN()-2)*('Hors contrat 2020'!$J$2:$J$30)),"")</f>
        <v>0</v>
      </c>
      <c r="N4" s="105">
        <f t="array" aca="1" ref="N4" ca="1">IFERROR(SUMPRODUCT(('Hors contrat 2020'!$F$2:$F$30=$A4)*(YEAR('Hors contrat 2020'!$E$2:$E$30)=YEAR(TODAY()))*(MONTH('Hors contrat 2020'!$E$2:$E$30)=COLUMN()-2)*('Hors contrat 2020'!$J$2:$J$30)),"")</f>
        <v>0</v>
      </c>
      <c r="O4" s="51"/>
      <c r="P4" s="51">
        <f ca="1">SUM(Tableau5[[#This Row],[Janvier]:[Décembre]])</f>
        <v>0</v>
      </c>
      <c r="Q4" s="45"/>
      <c r="R4" s="44"/>
      <c r="T4" s="133"/>
    </row>
    <row r="5" spans="1:20" x14ac:dyDescent="0.25">
      <c r="A5" s="62" t="s">
        <v>26</v>
      </c>
      <c r="B5" s="15"/>
      <c r="C5" s="105">
        <f t="array" aca="1" ref="C5" ca="1">IFERROR(SUMPRODUCT(('Hors contrat 2020'!$F$2:$F$30=$A5)*(YEAR('Hors contrat 2020'!$E$2:$E$30)=YEAR(TODAY()))*(MONTH('Hors contrat 2020'!$E$2:$E$30)=COLUMN()-2)*('Hors contrat 2020'!$J$2:$J$30)),"")</f>
        <v>404.87999999999994</v>
      </c>
      <c r="D5" s="105">
        <f t="array" aca="1" ref="D5" ca="1">IFERROR(SUMPRODUCT(('Hors contrat 2020'!$F$2:$F$30=$A5)*(YEAR('Hors contrat 2020'!$E$2:$E$30)=YEAR(TODAY()))*(MONTH('Hors contrat 2020'!$E$2:$E$30)=COLUMN()-2)*('Hors contrat 2020'!$J$2:$J$30)),"")</f>
        <v>0</v>
      </c>
      <c r="E5" s="105">
        <f t="array" aca="1" ref="E5" ca="1">IFERROR(SUMPRODUCT(('Hors contrat 2020'!$F$2:$F$30=$A5)*(YEAR('Hors contrat 2020'!$E$2:$E$30)=YEAR(TODAY()))*(MONTH('Hors contrat 2020'!$E$2:$E$30)=COLUMN()-2)*('Hors contrat 2020'!$J$2:$J$30)),"")</f>
        <v>0</v>
      </c>
      <c r="F5" s="105">
        <f t="array" aca="1" ref="F5" ca="1">IFERROR(SUMPRODUCT(('Hors contrat 2020'!$F$2:$F$30=$A5)*(YEAR('Hors contrat 2020'!$E$2:$E$30)=YEAR(TODAY()))*(MONTH('Hors contrat 2020'!$E$2:$E$30)=COLUMN()-2)*('Hors contrat 2020'!$J$2:$J$30)),"")</f>
        <v>0</v>
      </c>
      <c r="G5" s="105">
        <f t="array" aca="1" ref="G5" ca="1">IFERROR(SUMPRODUCT(('Hors contrat 2020'!$F$2:$F$30=$A5)*(YEAR('Hors contrat 2020'!$E$2:$E$30)=YEAR(TODAY()))*(MONTH('Hors contrat 2020'!$E$2:$E$30)=COLUMN()-2)*('Hors contrat 2020'!$J$2:$J$30)),"")</f>
        <v>0</v>
      </c>
      <c r="H5" s="105">
        <f t="array" aca="1" ref="H5" ca="1">IFERROR(SUMPRODUCT(('Hors contrat 2020'!$F$2:$F$30=$A5)*(YEAR('Hors contrat 2020'!$E$2:$E$30)=YEAR(TODAY()))*(MONTH('Hors contrat 2020'!$E$2:$E$30)=COLUMN()-2)*('Hors contrat 2020'!$J$2:$J$30)),"")</f>
        <v>0</v>
      </c>
      <c r="I5" s="105">
        <f t="array" aca="1" ref="I5" ca="1">IFERROR(SUMPRODUCT(('Hors contrat 2020'!$F$2:$F$30=$A5)*(YEAR('Hors contrat 2020'!$E$2:$E$30)=YEAR(TODAY()))*(MONTH('Hors contrat 2020'!$E$2:$E$30)=COLUMN()-2)*('Hors contrat 2020'!$J$2:$J$30)),"")</f>
        <v>0</v>
      </c>
      <c r="J5" s="105">
        <f t="array" aca="1" ref="J5" ca="1">IFERROR(SUMPRODUCT(('Hors contrat 2020'!$F$2:$F$30=$A5)*(YEAR('Hors contrat 2020'!$E$2:$E$30)=YEAR(TODAY()))*(MONTH('Hors contrat 2020'!$E$2:$E$30)=COLUMN()-2)*('Hors contrat 2020'!$J$2:$J$30)),"")</f>
        <v>0</v>
      </c>
      <c r="K5" s="105">
        <f t="array" aca="1" ref="K5" ca="1">IFERROR(SUMPRODUCT(('Hors contrat 2020'!$F$2:$F$30=$A5)*(YEAR('Hors contrat 2020'!$E$2:$E$30)=YEAR(TODAY()))*(MONTH('Hors contrat 2020'!$E$2:$E$30)=COLUMN()-2)*('Hors contrat 2020'!$J$2:$J$30)),"")</f>
        <v>0</v>
      </c>
      <c r="L5" s="105">
        <f t="array" aca="1" ref="L5" ca="1">IFERROR(SUMPRODUCT(('Hors contrat 2020'!$F$2:$F$30=$A5)*(YEAR('Hors contrat 2020'!$E$2:$E$30)=YEAR(TODAY()))*(MONTH('Hors contrat 2020'!$E$2:$E$30)=COLUMN()-2)*('Hors contrat 2020'!$J$2:$J$30)),"")</f>
        <v>0</v>
      </c>
      <c r="M5" s="105">
        <f t="array" aca="1" ref="M5" ca="1">IFERROR(SUMPRODUCT(('Hors contrat 2020'!$F$2:$F$30=$A5)*(YEAR('Hors contrat 2020'!$E$2:$E$30)=YEAR(TODAY()))*(MONTH('Hors contrat 2020'!$E$2:$E$30)=COLUMN()-2)*('Hors contrat 2020'!$J$2:$J$30)),"")</f>
        <v>0</v>
      </c>
      <c r="N5" s="105">
        <f t="array" aca="1" ref="N5" ca="1">IFERROR(SUMPRODUCT(('Hors contrat 2020'!$F$2:$F$30=$A5)*(YEAR('Hors contrat 2020'!$E$2:$E$30)=YEAR(TODAY()))*(MONTH('Hors contrat 2020'!$E$2:$E$30)=COLUMN()-2)*('Hors contrat 2020'!$J$2:$J$30)),"")</f>
        <v>0</v>
      </c>
      <c r="O5" s="51"/>
      <c r="P5" s="51">
        <f ca="1">SUM(Tableau5[[#This Row],[Janvier]:[Décembre]])</f>
        <v>404.87999999999994</v>
      </c>
      <c r="Q5" s="45"/>
      <c r="R5" s="44"/>
      <c r="T5" s="133"/>
    </row>
    <row r="6" spans="1:20" x14ac:dyDescent="0.25">
      <c r="A6" s="62" t="s">
        <v>30</v>
      </c>
      <c r="B6" s="15"/>
      <c r="C6" s="105">
        <f t="array" aca="1" ref="C6" ca="1">IFERROR(SUMPRODUCT(('Hors contrat 2020'!$F$2:$F$30=$A6)*(YEAR('Hors contrat 2020'!$E$2:$E$30)=YEAR(TODAY()))*(MONTH('Hors contrat 2020'!$E$2:$E$30)=COLUMN()-2)*('Hors contrat 2020'!$J$2:$J$30)),"")</f>
        <v>0</v>
      </c>
      <c r="D6" s="105">
        <f t="array" aca="1" ref="D6" ca="1">IFERROR(SUMPRODUCT(('Hors contrat 2020'!$F$2:$F$30=$A6)*(YEAR('Hors contrat 2020'!$E$2:$E$30)=YEAR(TODAY()))*(MONTH('Hors contrat 2020'!$E$2:$E$30)=COLUMN()-2)*('Hors contrat 2020'!$J$2:$J$30)),"")</f>
        <v>0</v>
      </c>
      <c r="E6" s="105">
        <f t="array" aca="1" ref="E6" ca="1">IFERROR(SUMPRODUCT(('Hors contrat 2020'!$F$2:$F$30=$A6)*(YEAR('Hors contrat 2020'!$E$2:$E$30)=YEAR(TODAY()))*(MONTH('Hors contrat 2020'!$E$2:$E$30)=COLUMN()-2)*('Hors contrat 2020'!$J$2:$J$30)),"")</f>
        <v>0</v>
      </c>
      <c r="F6" s="105">
        <f t="array" aca="1" ref="F6" ca="1">IFERROR(SUMPRODUCT(('Hors contrat 2020'!$F$2:$F$30=$A6)*(YEAR('Hors contrat 2020'!$E$2:$E$30)=YEAR(TODAY()))*(MONTH('Hors contrat 2020'!$E$2:$E$30)=COLUMN()-2)*('Hors contrat 2020'!$J$2:$J$30)),"")</f>
        <v>0</v>
      </c>
      <c r="G6" s="105">
        <f t="array" aca="1" ref="G6" ca="1">IFERROR(SUMPRODUCT(('Hors contrat 2020'!$F$2:$F$30=$A6)*(YEAR('Hors contrat 2020'!$E$2:$E$30)=YEAR(TODAY()))*(MONTH('Hors contrat 2020'!$E$2:$E$30)=COLUMN()-2)*('Hors contrat 2020'!$J$2:$J$30)),"")</f>
        <v>0</v>
      </c>
      <c r="H6" s="105">
        <f t="array" aca="1" ref="H6" ca="1">IFERROR(SUMPRODUCT(('Hors contrat 2020'!$F$2:$F$30=$A6)*(YEAR('Hors contrat 2020'!$E$2:$E$30)=YEAR(TODAY()))*(MONTH('Hors contrat 2020'!$E$2:$E$30)=COLUMN()-2)*('Hors contrat 2020'!$J$2:$J$30)),"")</f>
        <v>0</v>
      </c>
      <c r="I6" s="105">
        <f t="array" aca="1" ref="I6" ca="1">IFERROR(SUMPRODUCT(('Hors contrat 2020'!$F$2:$F$30=$A6)*(YEAR('Hors contrat 2020'!$E$2:$E$30)=YEAR(TODAY()))*(MONTH('Hors contrat 2020'!$E$2:$E$30)=COLUMN()-2)*('Hors contrat 2020'!$J$2:$J$30)),"")</f>
        <v>0</v>
      </c>
      <c r="J6" s="105">
        <f t="array" aca="1" ref="J6" ca="1">IFERROR(SUMPRODUCT(('Hors contrat 2020'!$F$2:$F$30=$A6)*(YEAR('Hors contrat 2020'!$E$2:$E$30)=YEAR(TODAY()))*(MONTH('Hors contrat 2020'!$E$2:$E$30)=COLUMN()-2)*('Hors contrat 2020'!$J$2:$J$30)),"")</f>
        <v>0</v>
      </c>
      <c r="K6" s="105">
        <f t="array" aca="1" ref="K6" ca="1">IFERROR(SUMPRODUCT(('Hors contrat 2020'!$F$2:$F$30=$A6)*(YEAR('Hors contrat 2020'!$E$2:$E$30)=YEAR(TODAY()))*(MONTH('Hors contrat 2020'!$E$2:$E$30)=COLUMN()-2)*('Hors contrat 2020'!$J$2:$J$30)),"")</f>
        <v>0</v>
      </c>
      <c r="L6" s="105">
        <f t="array" aca="1" ref="L6" ca="1">IFERROR(SUMPRODUCT(('Hors contrat 2020'!$F$2:$F$30=$A6)*(YEAR('Hors contrat 2020'!$E$2:$E$30)=YEAR(TODAY()))*(MONTH('Hors contrat 2020'!$E$2:$E$30)=COLUMN()-2)*('Hors contrat 2020'!$J$2:$J$30)),"")</f>
        <v>0</v>
      </c>
      <c r="M6" s="105">
        <f t="array" aca="1" ref="M6" ca="1">IFERROR(SUMPRODUCT(('Hors contrat 2020'!$F$2:$F$30=$A6)*(YEAR('Hors contrat 2020'!$E$2:$E$30)=YEAR(TODAY()))*(MONTH('Hors contrat 2020'!$E$2:$E$30)=COLUMN()-2)*('Hors contrat 2020'!$J$2:$J$30)),"")</f>
        <v>0</v>
      </c>
      <c r="N6" s="105">
        <f t="array" aca="1" ref="N6" ca="1">IFERROR(SUMPRODUCT(('Hors contrat 2020'!$F$2:$F$30=$A6)*(YEAR('Hors contrat 2020'!$E$2:$E$30)=YEAR(TODAY()))*(MONTH('Hors contrat 2020'!$E$2:$E$30)=COLUMN()-2)*('Hors contrat 2020'!$J$2:$J$30)),"")</f>
        <v>0</v>
      </c>
      <c r="O6" s="51"/>
      <c r="P6" s="51">
        <f ca="1">SUM(Tableau5[[#This Row],[Janvier]:[Décembre]])</f>
        <v>0</v>
      </c>
      <c r="Q6" s="45"/>
      <c r="R6" s="44"/>
      <c r="T6" s="133"/>
    </row>
    <row r="7" spans="1:20" x14ac:dyDescent="0.25">
      <c r="A7" s="62" t="s">
        <v>34</v>
      </c>
      <c r="B7" s="15"/>
      <c r="C7" s="105">
        <f t="array" aca="1" ref="C7" ca="1">IFERROR(SUMPRODUCT(('Hors contrat 2020'!$F$2:$F$30=$A7)*(YEAR('Hors contrat 2020'!$E$2:$E$30)=YEAR(TODAY()))*(MONTH('Hors contrat 2020'!$E$2:$E$30)=COLUMN()-2)*('Hors contrat 2020'!$J$2:$J$30)),"")</f>
        <v>0</v>
      </c>
      <c r="D7" s="105">
        <f t="array" aca="1" ref="D7" ca="1">IFERROR(SUMPRODUCT(('Hors contrat 2020'!$F$2:$F$30=$A7)*(YEAR('Hors contrat 2020'!$E$2:$E$30)=YEAR(TODAY()))*(MONTH('Hors contrat 2020'!$E$2:$E$30)=COLUMN()-2)*('Hors contrat 2020'!$J$2:$J$30)),"")</f>
        <v>0</v>
      </c>
      <c r="E7" s="105">
        <f t="array" aca="1" ref="E7" ca="1">IFERROR(SUMPRODUCT(('Hors contrat 2020'!$F$2:$F$30=$A7)*(YEAR('Hors contrat 2020'!$E$2:$E$30)=YEAR(TODAY()))*(MONTH('Hors contrat 2020'!$E$2:$E$30)=COLUMN()-2)*('Hors contrat 2020'!$J$2:$J$30)),"")</f>
        <v>0</v>
      </c>
      <c r="F7" s="105">
        <f t="array" aca="1" ref="F7" ca="1">IFERROR(SUMPRODUCT(('Hors contrat 2020'!$F$2:$F$30=$A7)*(YEAR('Hors contrat 2020'!$E$2:$E$30)=YEAR(TODAY()))*(MONTH('Hors contrat 2020'!$E$2:$E$30)=COLUMN()-2)*('Hors contrat 2020'!$J$2:$J$30)),"")</f>
        <v>0</v>
      </c>
      <c r="G7" s="105">
        <f t="array" aca="1" ref="G7" ca="1">IFERROR(SUMPRODUCT(('Hors contrat 2020'!$F$2:$F$30=$A7)*(YEAR('Hors contrat 2020'!$E$2:$E$30)=YEAR(TODAY()))*(MONTH('Hors contrat 2020'!$E$2:$E$30)=COLUMN()-2)*('Hors contrat 2020'!$J$2:$J$30)),"")</f>
        <v>0</v>
      </c>
      <c r="H7" s="105">
        <f t="array" aca="1" ref="H7" ca="1">IFERROR(SUMPRODUCT(('Hors contrat 2020'!$F$2:$F$30=$A7)*(YEAR('Hors contrat 2020'!$E$2:$E$30)=YEAR(TODAY()))*(MONTH('Hors contrat 2020'!$E$2:$E$30)=COLUMN()-2)*('Hors contrat 2020'!$J$2:$J$30)),"")</f>
        <v>0</v>
      </c>
      <c r="I7" s="105">
        <f t="array" aca="1" ref="I7" ca="1">IFERROR(SUMPRODUCT(('Hors contrat 2020'!$F$2:$F$30=$A7)*(YEAR('Hors contrat 2020'!$E$2:$E$30)=YEAR(TODAY()))*(MONTH('Hors contrat 2020'!$E$2:$E$30)=COLUMN()-2)*('Hors contrat 2020'!$J$2:$J$30)),"")</f>
        <v>0</v>
      </c>
      <c r="J7" s="105">
        <f t="array" aca="1" ref="J7" ca="1">IFERROR(SUMPRODUCT(('Hors contrat 2020'!$F$2:$F$30=$A7)*(YEAR('Hors contrat 2020'!$E$2:$E$30)=YEAR(TODAY()))*(MONTH('Hors contrat 2020'!$E$2:$E$30)=COLUMN()-2)*('Hors contrat 2020'!$J$2:$J$30)),"")</f>
        <v>0</v>
      </c>
      <c r="K7" s="105">
        <f t="array" aca="1" ref="K7" ca="1">IFERROR(SUMPRODUCT(('Hors contrat 2020'!$F$2:$F$30=$A7)*(YEAR('Hors contrat 2020'!$E$2:$E$30)=YEAR(TODAY()))*(MONTH('Hors contrat 2020'!$E$2:$E$30)=COLUMN()-2)*('Hors contrat 2020'!$J$2:$J$30)),"")</f>
        <v>0</v>
      </c>
      <c r="L7" s="105">
        <f t="array" aca="1" ref="L7" ca="1">IFERROR(SUMPRODUCT(('Hors contrat 2020'!$F$2:$F$30=$A7)*(YEAR('Hors contrat 2020'!$E$2:$E$30)=YEAR(TODAY()))*(MONTH('Hors contrat 2020'!$E$2:$E$30)=COLUMN()-2)*('Hors contrat 2020'!$J$2:$J$30)),"")</f>
        <v>0</v>
      </c>
      <c r="M7" s="105">
        <f t="array" aca="1" ref="M7" ca="1">IFERROR(SUMPRODUCT(('Hors contrat 2020'!$F$2:$F$30=$A7)*(YEAR('Hors contrat 2020'!$E$2:$E$30)=YEAR(TODAY()))*(MONTH('Hors contrat 2020'!$E$2:$E$30)=COLUMN()-2)*('Hors contrat 2020'!$J$2:$J$30)),"")</f>
        <v>0</v>
      </c>
      <c r="N7" s="105">
        <f t="array" aca="1" ref="N7" ca="1">IFERROR(SUMPRODUCT(('Hors contrat 2020'!$F$2:$F$30=$A7)*(YEAR('Hors contrat 2020'!$E$2:$E$30)=YEAR(TODAY()))*(MONTH('Hors contrat 2020'!$E$2:$E$30)=COLUMN()-2)*('Hors contrat 2020'!$J$2:$J$30)),"")</f>
        <v>0</v>
      </c>
      <c r="O7" s="51"/>
      <c r="P7" s="51">
        <f ca="1">SUM(Tableau5[[#This Row],[Janvier]:[Décembre]])</f>
        <v>0</v>
      </c>
      <c r="Q7" s="45"/>
      <c r="R7" s="44"/>
      <c r="T7" s="133"/>
    </row>
    <row r="8" spans="1:20" x14ac:dyDescent="0.25">
      <c r="A8" s="62" t="s">
        <v>39</v>
      </c>
      <c r="B8" s="15"/>
      <c r="C8" s="105">
        <f t="array" aca="1" ref="C8" ca="1">IFERROR(SUMPRODUCT(('Hors contrat 2020'!$F$2:$F$30=$A8)*(YEAR('Hors contrat 2020'!$E$2:$E$30)=YEAR(TODAY()))*(MONTH('Hors contrat 2020'!$E$2:$E$30)=COLUMN()-2)*('Hors contrat 2020'!$J$2:$J$30)),"")</f>
        <v>0</v>
      </c>
      <c r="D8" s="105">
        <f t="array" aca="1" ref="D8" ca="1">IFERROR(SUMPRODUCT(('Hors contrat 2020'!$F$2:$F$30=$A8)*(YEAR('Hors contrat 2020'!$E$2:$E$30)=YEAR(TODAY()))*(MONTH('Hors contrat 2020'!$E$2:$E$30)=COLUMN()-2)*('Hors contrat 2020'!$J$2:$J$30)),"")</f>
        <v>0</v>
      </c>
      <c r="E8" s="105">
        <f t="array" aca="1" ref="E8" ca="1">IFERROR(SUMPRODUCT(('Hors contrat 2020'!$F$2:$F$30=$A8)*(YEAR('Hors contrat 2020'!$E$2:$E$30)=YEAR(TODAY()))*(MONTH('Hors contrat 2020'!$E$2:$E$30)=COLUMN()-2)*('Hors contrat 2020'!$J$2:$J$30)),"")</f>
        <v>0</v>
      </c>
      <c r="F8" s="105">
        <f t="array" aca="1" ref="F8" ca="1">IFERROR(SUMPRODUCT(('Hors contrat 2020'!$F$2:$F$30=$A8)*(YEAR('Hors contrat 2020'!$E$2:$E$30)=YEAR(TODAY()))*(MONTH('Hors contrat 2020'!$E$2:$E$30)=COLUMN()-2)*('Hors contrat 2020'!$J$2:$J$30)),"")</f>
        <v>0</v>
      </c>
      <c r="G8" s="105">
        <f t="array" aca="1" ref="G8" ca="1">IFERROR(SUMPRODUCT(('Hors contrat 2020'!$F$2:$F$30=$A8)*(YEAR('Hors contrat 2020'!$E$2:$E$30)=YEAR(TODAY()))*(MONTH('Hors contrat 2020'!$E$2:$E$30)=COLUMN()-2)*('Hors contrat 2020'!$J$2:$J$30)),"")</f>
        <v>0</v>
      </c>
      <c r="H8" s="105">
        <f t="array" aca="1" ref="H8" ca="1">IFERROR(SUMPRODUCT(('Hors contrat 2020'!$F$2:$F$30=$A8)*(YEAR('Hors contrat 2020'!$E$2:$E$30)=YEAR(TODAY()))*(MONTH('Hors contrat 2020'!$E$2:$E$30)=COLUMN()-2)*('Hors contrat 2020'!$J$2:$J$30)),"")</f>
        <v>0</v>
      </c>
      <c r="I8" s="105">
        <f t="array" aca="1" ref="I8" ca="1">IFERROR(SUMPRODUCT(('Hors contrat 2020'!$F$2:$F$30=$A8)*(YEAR('Hors contrat 2020'!$E$2:$E$30)=YEAR(TODAY()))*(MONTH('Hors contrat 2020'!$E$2:$E$30)=COLUMN()-2)*('Hors contrat 2020'!$J$2:$J$30)),"")</f>
        <v>0</v>
      </c>
      <c r="J8" s="105">
        <f t="array" aca="1" ref="J8" ca="1">IFERROR(SUMPRODUCT(('Hors contrat 2020'!$F$2:$F$30=$A8)*(YEAR('Hors contrat 2020'!$E$2:$E$30)=YEAR(TODAY()))*(MONTH('Hors contrat 2020'!$E$2:$E$30)=COLUMN()-2)*('Hors contrat 2020'!$J$2:$J$30)),"")</f>
        <v>0</v>
      </c>
      <c r="K8" s="105">
        <f t="array" aca="1" ref="K8" ca="1">IFERROR(SUMPRODUCT(('Hors contrat 2020'!$F$2:$F$30=$A8)*(YEAR('Hors contrat 2020'!$E$2:$E$30)=YEAR(TODAY()))*(MONTH('Hors contrat 2020'!$E$2:$E$30)=COLUMN()-2)*('Hors contrat 2020'!$J$2:$J$30)),"")</f>
        <v>0</v>
      </c>
      <c r="L8" s="105">
        <f t="array" aca="1" ref="L8" ca="1">IFERROR(SUMPRODUCT(('Hors contrat 2020'!$F$2:$F$30=$A8)*(YEAR('Hors contrat 2020'!$E$2:$E$30)=YEAR(TODAY()))*(MONTH('Hors contrat 2020'!$E$2:$E$30)=COLUMN()-2)*('Hors contrat 2020'!$J$2:$J$30)),"")</f>
        <v>0</v>
      </c>
      <c r="M8" s="105">
        <f t="array" aca="1" ref="M8" ca="1">IFERROR(SUMPRODUCT(('Hors contrat 2020'!$F$2:$F$30=$A8)*(YEAR('Hors contrat 2020'!$E$2:$E$30)=YEAR(TODAY()))*(MONTH('Hors contrat 2020'!$E$2:$E$30)=COLUMN()-2)*('Hors contrat 2020'!$J$2:$J$30)),"")</f>
        <v>0</v>
      </c>
      <c r="N8" s="105">
        <f t="array" aca="1" ref="N8" ca="1">IFERROR(SUMPRODUCT(('Hors contrat 2020'!$F$2:$F$30=$A8)*(YEAR('Hors contrat 2020'!$E$2:$E$30)=YEAR(TODAY()))*(MONTH('Hors contrat 2020'!$E$2:$E$30)=COLUMN()-2)*('Hors contrat 2020'!$J$2:$J$30)),"")</f>
        <v>0</v>
      </c>
      <c r="O8" s="51"/>
      <c r="P8" s="51">
        <f ca="1">SUM(Tableau5[[#This Row],[Janvier]:[Décembre]])</f>
        <v>0</v>
      </c>
      <c r="Q8" s="45"/>
      <c r="R8" s="44"/>
      <c r="T8" s="134"/>
    </row>
    <row r="9" spans="1:20" x14ac:dyDescent="0.25">
      <c r="A9" s="62" t="s">
        <v>84</v>
      </c>
      <c r="B9" s="15"/>
      <c r="C9" s="105">
        <f t="array" aca="1" ref="C9" ca="1">IFERROR(SUMPRODUCT(('Hors contrat 2020'!$F$2:$F$30=$A9)*(YEAR('Hors contrat 2020'!$E$2:$E$30)=YEAR(TODAY()))*(MONTH('Hors contrat 2020'!$E$2:$E$30)=COLUMN()-2)*('Hors contrat 2020'!$J$2:$J$30)),"")</f>
        <v>0</v>
      </c>
      <c r="D9" s="105">
        <f t="array" aca="1" ref="D9" ca="1">IFERROR(SUMPRODUCT(('Hors contrat 2020'!$F$2:$F$30=$A9)*(YEAR('Hors contrat 2020'!$E$2:$E$30)=YEAR(TODAY()))*(MONTH('Hors contrat 2020'!$E$2:$E$30)=COLUMN()-2)*('Hors contrat 2020'!$J$2:$J$30)),"")</f>
        <v>0</v>
      </c>
      <c r="E9" s="105">
        <f t="array" aca="1" ref="E9" ca="1">IFERROR(SUMPRODUCT(('Hors contrat 2020'!$F$2:$F$30=$A9)*(YEAR('Hors contrat 2020'!$E$2:$E$30)=YEAR(TODAY()))*(MONTH('Hors contrat 2020'!$E$2:$E$30)=COLUMN()-2)*('Hors contrat 2020'!$J$2:$J$30)),"")</f>
        <v>0</v>
      </c>
      <c r="F9" s="105">
        <f t="array" aca="1" ref="F9" ca="1">IFERROR(SUMPRODUCT(('Hors contrat 2020'!$F$2:$F$30=$A9)*(YEAR('Hors contrat 2020'!$E$2:$E$30)=YEAR(TODAY()))*(MONTH('Hors contrat 2020'!$E$2:$E$30)=COLUMN()-2)*('Hors contrat 2020'!$J$2:$J$30)),"")</f>
        <v>0</v>
      </c>
      <c r="G9" s="105">
        <f t="array" aca="1" ref="G9" ca="1">IFERROR(SUMPRODUCT(('Hors contrat 2020'!$F$2:$F$30=$A9)*(YEAR('Hors contrat 2020'!$E$2:$E$30)=YEAR(TODAY()))*(MONTH('Hors contrat 2020'!$E$2:$E$30)=COLUMN()-2)*('Hors contrat 2020'!$J$2:$J$30)),"")</f>
        <v>0</v>
      </c>
      <c r="H9" s="105">
        <f t="array" aca="1" ref="H9" ca="1">IFERROR(SUMPRODUCT(('Hors contrat 2020'!$F$2:$F$30=$A9)*(YEAR('Hors contrat 2020'!$E$2:$E$30)=YEAR(TODAY()))*(MONTH('Hors contrat 2020'!$E$2:$E$30)=COLUMN()-2)*('Hors contrat 2020'!$J$2:$J$30)),"")</f>
        <v>0</v>
      </c>
      <c r="I9" s="105">
        <f t="array" aca="1" ref="I9" ca="1">IFERROR(SUMPRODUCT(('Hors contrat 2020'!$F$2:$F$30=$A9)*(YEAR('Hors contrat 2020'!$E$2:$E$30)=YEAR(TODAY()))*(MONTH('Hors contrat 2020'!$E$2:$E$30)=COLUMN()-2)*('Hors contrat 2020'!$J$2:$J$30)),"")</f>
        <v>0</v>
      </c>
      <c r="J9" s="105">
        <f t="array" aca="1" ref="J9" ca="1">IFERROR(SUMPRODUCT(('Hors contrat 2020'!$F$2:$F$30=$A9)*(YEAR('Hors contrat 2020'!$E$2:$E$30)=YEAR(TODAY()))*(MONTH('Hors contrat 2020'!$E$2:$E$30)=COLUMN()-2)*('Hors contrat 2020'!$J$2:$J$30)),"")</f>
        <v>0</v>
      </c>
      <c r="K9" s="105">
        <f t="array" aca="1" ref="K9" ca="1">IFERROR(SUMPRODUCT(('Hors contrat 2020'!$F$2:$F$30=$A9)*(YEAR('Hors contrat 2020'!$E$2:$E$30)=YEAR(TODAY()))*(MONTH('Hors contrat 2020'!$E$2:$E$30)=COLUMN()-2)*('Hors contrat 2020'!$J$2:$J$30)),"")</f>
        <v>0</v>
      </c>
      <c r="L9" s="105">
        <f t="array" aca="1" ref="L9" ca="1">IFERROR(SUMPRODUCT(('Hors contrat 2020'!$F$2:$F$30=$A9)*(YEAR('Hors contrat 2020'!$E$2:$E$30)=YEAR(TODAY()))*(MONTH('Hors contrat 2020'!$E$2:$E$30)=COLUMN()-2)*('Hors contrat 2020'!$J$2:$J$30)),"")</f>
        <v>0</v>
      </c>
      <c r="M9" s="105">
        <f t="array" aca="1" ref="M9" ca="1">IFERROR(SUMPRODUCT(('Hors contrat 2020'!$F$2:$F$30=$A9)*(YEAR('Hors contrat 2020'!$E$2:$E$30)=YEAR(TODAY()))*(MONTH('Hors contrat 2020'!$E$2:$E$30)=COLUMN()-2)*('Hors contrat 2020'!$J$2:$J$30)),"")</f>
        <v>0</v>
      </c>
      <c r="N9" s="105">
        <f t="array" aca="1" ref="N9" ca="1">IFERROR(SUMPRODUCT(('Hors contrat 2020'!$F$2:$F$30=$A9)*(YEAR('Hors contrat 2020'!$E$2:$E$30)=YEAR(TODAY()))*(MONTH('Hors contrat 2020'!$E$2:$E$30)=COLUMN()-2)*('Hors contrat 2020'!$J$2:$J$30)),"")</f>
        <v>0</v>
      </c>
      <c r="O9" s="51"/>
      <c r="P9" s="51">
        <f ca="1">SUM(Tableau5[[#This Row],[Janvier]:[Décembre]])</f>
        <v>0</v>
      </c>
      <c r="Q9" s="45"/>
      <c r="R9" s="44"/>
      <c r="T9" s="134"/>
    </row>
    <row r="10" spans="1:20" x14ac:dyDescent="0.25">
      <c r="A10" s="62" t="s">
        <v>42</v>
      </c>
      <c r="B10" s="15"/>
      <c r="C10" s="105">
        <f t="array" aca="1" ref="C10" ca="1">IFERROR(SUMPRODUCT(('Hors contrat 2020'!$F$2:$F$30=$A10)*(YEAR('Hors contrat 2020'!$E$2:$E$30)=YEAR(TODAY()))*(MONTH('Hors contrat 2020'!$E$2:$E$30)=COLUMN()-2)*('Hors contrat 2020'!$J$2:$J$30)),"")</f>
        <v>2167.3199999999997</v>
      </c>
      <c r="D10" s="105">
        <f t="array" aca="1" ref="D10" ca="1">IFERROR(SUMPRODUCT(('Hors contrat 2020'!$F$2:$F$30=$A10)*(YEAR('Hors contrat 2020'!$E$2:$E$30)=YEAR(TODAY()))*(MONTH('Hors contrat 2020'!$E$2:$E$30)=COLUMN()-2)*('Hors contrat 2020'!$J$2:$J$30)),"")</f>
        <v>1789.2</v>
      </c>
      <c r="E10" s="105">
        <f t="array" aca="1" ref="E10" ca="1">IFERROR(SUMPRODUCT(('Hors contrat 2020'!$F$2:$F$30=$A10)*(YEAR('Hors contrat 2020'!$E$2:$E$30)=YEAR(TODAY()))*(MONTH('Hors contrat 2020'!$E$2:$E$30)=COLUMN()-2)*('Hors contrat 2020'!$J$2:$J$30)),"")</f>
        <v>423</v>
      </c>
      <c r="F10" s="105">
        <f t="array" aca="1" ref="F10" ca="1">IFERROR(SUMPRODUCT(('Hors contrat 2020'!$F$2:$F$30=$A10)*(YEAR('Hors contrat 2020'!$E$2:$E$30)=YEAR(TODAY()))*(MONTH('Hors contrat 2020'!$E$2:$E$30)=COLUMN()-2)*('Hors contrat 2020'!$J$2:$J$30)),"")</f>
        <v>0</v>
      </c>
      <c r="G10" s="105">
        <f t="array" aca="1" ref="G10" ca="1">IFERROR(SUMPRODUCT(('Hors contrat 2020'!$F$2:$F$30=$A10)*(YEAR('Hors contrat 2020'!$E$2:$E$30)=YEAR(TODAY()))*(MONTH('Hors contrat 2020'!$E$2:$E$30)=COLUMN()-2)*('Hors contrat 2020'!$J$2:$J$30)),"")</f>
        <v>0</v>
      </c>
      <c r="H10" s="105">
        <f t="array" aca="1" ref="H10" ca="1">IFERROR(SUMPRODUCT(('Hors contrat 2020'!$F$2:$F$30=$A10)*(YEAR('Hors contrat 2020'!$E$2:$E$30)=YEAR(TODAY()))*(MONTH('Hors contrat 2020'!$E$2:$E$30)=COLUMN()-2)*('Hors contrat 2020'!$J$2:$J$30)),"")</f>
        <v>0</v>
      </c>
      <c r="I10" s="105">
        <f t="array" aca="1" ref="I10" ca="1">IFERROR(SUMPRODUCT(('Hors contrat 2020'!$F$2:$F$30=$A10)*(YEAR('Hors contrat 2020'!$E$2:$E$30)=YEAR(TODAY()))*(MONTH('Hors contrat 2020'!$E$2:$E$30)=COLUMN()-2)*('Hors contrat 2020'!$J$2:$J$30)),"")</f>
        <v>0</v>
      </c>
      <c r="J10" s="105">
        <f t="array" aca="1" ref="J10" ca="1">IFERROR(SUMPRODUCT(('Hors contrat 2020'!$F$2:$F$30=$A10)*(YEAR('Hors contrat 2020'!$E$2:$E$30)=YEAR(TODAY()))*(MONTH('Hors contrat 2020'!$E$2:$E$30)=COLUMN()-2)*('Hors contrat 2020'!$J$2:$J$30)),"")</f>
        <v>0</v>
      </c>
      <c r="K10" s="105">
        <f t="array" aca="1" ref="K10" ca="1">IFERROR(SUMPRODUCT(('Hors contrat 2020'!$F$2:$F$30=$A10)*(YEAR('Hors contrat 2020'!$E$2:$E$30)=YEAR(TODAY()))*(MONTH('Hors contrat 2020'!$E$2:$E$30)=COLUMN()-2)*('Hors contrat 2020'!$J$2:$J$30)),"")</f>
        <v>0</v>
      </c>
      <c r="L10" s="105">
        <f t="array" aca="1" ref="L10" ca="1">IFERROR(SUMPRODUCT(('Hors contrat 2020'!$F$2:$F$30=$A10)*(YEAR('Hors contrat 2020'!$E$2:$E$30)=YEAR(TODAY()))*(MONTH('Hors contrat 2020'!$E$2:$E$30)=COLUMN()-2)*('Hors contrat 2020'!$J$2:$J$30)),"")</f>
        <v>0</v>
      </c>
      <c r="M10" s="105">
        <f t="array" aca="1" ref="M10" ca="1">IFERROR(SUMPRODUCT(('Hors contrat 2020'!$F$2:$F$30=$A10)*(YEAR('Hors contrat 2020'!$E$2:$E$30)=YEAR(TODAY()))*(MONTH('Hors contrat 2020'!$E$2:$E$30)=COLUMN()-2)*('Hors contrat 2020'!$J$2:$J$30)),"")</f>
        <v>0</v>
      </c>
      <c r="N10" s="105">
        <f t="array" aca="1" ref="N10" ca="1">IFERROR(SUMPRODUCT(('Hors contrat 2020'!$F$2:$F$30=$A10)*(YEAR('Hors contrat 2020'!$E$2:$E$30)=YEAR(TODAY()))*(MONTH('Hors contrat 2020'!$E$2:$E$30)=COLUMN()-2)*('Hors contrat 2020'!$J$2:$J$30)),"")</f>
        <v>0</v>
      </c>
      <c r="O10" s="51"/>
      <c r="P10" s="51">
        <f ca="1">SUM(Tableau5[[#This Row],[Janvier]:[Décembre]])</f>
        <v>4379.5199999999995</v>
      </c>
      <c r="Q10" s="45"/>
      <c r="R10" s="44"/>
      <c r="T10" s="135"/>
    </row>
    <row r="11" spans="1:20" x14ac:dyDescent="0.25">
      <c r="A11" s="62" t="s">
        <v>44</v>
      </c>
      <c r="B11" s="14"/>
      <c r="C11" s="105">
        <f t="array" aca="1" ref="C11" ca="1">IFERROR(SUMPRODUCT(('Hors contrat 2020'!$F$2:$F$30=$A11)*(YEAR('Hors contrat 2020'!$E$2:$E$30)=YEAR(TODAY()))*(MONTH('Hors contrat 2020'!$E$2:$E$30)=COLUMN()-2)*('Hors contrat 2020'!$J$2:$J$30)),"")</f>
        <v>0</v>
      </c>
      <c r="D11" s="105">
        <f t="array" aca="1" ref="D11" ca="1">IFERROR(SUMPRODUCT(('Hors contrat 2020'!$F$2:$F$30=$A11)*(YEAR('Hors contrat 2020'!$E$2:$E$30)=YEAR(TODAY()))*(MONTH('Hors contrat 2020'!$E$2:$E$30)=COLUMN()-2)*('Hors contrat 2020'!$J$2:$J$30)),"")</f>
        <v>0</v>
      </c>
      <c r="E11" s="105">
        <f t="array" aca="1" ref="E11" ca="1">IFERROR(SUMPRODUCT(('Hors contrat 2020'!$F$2:$F$30=$A11)*(YEAR('Hors contrat 2020'!$E$2:$E$30)=YEAR(TODAY()))*(MONTH('Hors contrat 2020'!$E$2:$E$30)=COLUMN()-2)*('Hors contrat 2020'!$J$2:$J$30)),"")</f>
        <v>0</v>
      </c>
      <c r="F11" s="105">
        <f t="array" aca="1" ref="F11" ca="1">IFERROR(SUMPRODUCT(('Hors contrat 2020'!$F$2:$F$30=$A11)*(YEAR('Hors contrat 2020'!$E$2:$E$30)=YEAR(TODAY()))*(MONTH('Hors contrat 2020'!$E$2:$E$30)=COLUMN()-2)*('Hors contrat 2020'!$J$2:$J$30)),"")</f>
        <v>0</v>
      </c>
      <c r="G11" s="105">
        <f t="array" aca="1" ref="G11" ca="1">IFERROR(SUMPRODUCT(('Hors contrat 2020'!$F$2:$F$30=$A11)*(YEAR('Hors contrat 2020'!$E$2:$E$30)=YEAR(TODAY()))*(MONTH('Hors contrat 2020'!$E$2:$E$30)=COLUMN()-2)*('Hors contrat 2020'!$J$2:$J$30)),"")</f>
        <v>0</v>
      </c>
      <c r="H11" s="105">
        <f t="array" aca="1" ref="H11" ca="1">IFERROR(SUMPRODUCT(('Hors contrat 2020'!$F$2:$F$30=$A11)*(YEAR('Hors contrat 2020'!$E$2:$E$30)=YEAR(TODAY()))*(MONTH('Hors contrat 2020'!$E$2:$E$30)=COLUMN()-2)*('Hors contrat 2020'!$J$2:$J$30)),"")</f>
        <v>0</v>
      </c>
      <c r="I11" s="105">
        <f t="array" aca="1" ref="I11" ca="1">IFERROR(SUMPRODUCT(('Hors contrat 2020'!$F$2:$F$30=$A11)*(YEAR('Hors contrat 2020'!$E$2:$E$30)=YEAR(TODAY()))*(MONTH('Hors contrat 2020'!$E$2:$E$30)=COLUMN()-2)*('Hors contrat 2020'!$J$2:$J$30)),"")</f>
        <v>0</v>
      </c>
      <c r="J11" s="105">
        <f t="array" aca="1" ref="J11" ca="1">IFERROR(SUMPRODUCT(('Hors contrat 2020'!$F$2:$F$30=$A11)*(YEAR('Hors contrat 2020'!$E$2:$E$30)=YEAR(TODAY()))*(MONTH('Hors contrat 2020'!$E$2:$E$30)=COLUMN()-2)*('Hors contrat 2020'!$J$2:$J$30)),"")</f>
        <v>0</v>
      </c>
      <c r="K11" s="105">
        <f t="array" aca="1" ref="K11" ca="1">IFERROR(SUMPRODUCT(('Hors contrat 2020'!$F$2:$F$30=$A11)*(YEAR('Hors contrat 2020'!$E$2:$E$30)=YEAR(TODAY()))*(MONTH('Hors contrat 2020'!$E$2:$E$30)=COLUMN()-2)*('Hors contrat 2020'!$J$2:$J$30)),"")</f>
        <v>0</v>
      </c>
      <c r="L11" s="105">
        <f t="array" aca="1" ref="L11" ca="1">IFERROR(SUMPRODUCT(('Hors contrat 2020'!$F$2:$F$30=$A11)*(YEAR('Hors contrat 2020'!$E$2:$E$30)=YEAR(TODAY()))*(MONTH('Hors contrat 2020'!$E$2:$E$30)=COLUMN()-2)*('Hors contrat 2020'!$J$2:$J$30)),"")</f>
        <v>0</v>
      </c>
      <c r="M11" s="105">
        <f t="array" aca="1" ref="M11" ca="1">IFERROR(SUMPRODUCT(('Hors contrat 2020'!$F$2:$F$30=$A11)*(YEAR('Hors contrat 2020'!$E$2:$E$30)=YEAR(TODAY()))*(MONTH('Hors contrat 2020'!$E$2:$E$30)=COLUMN()-2)*('Hors contrat 2020'!$J$2:$J$30)),"")</f>
        <v>0</v>
      </c>
      <c r="N11" s="105">
        <f t="array" aca="1" ref="N11" ca="1">IFERROR(SUMPRODUCT(('Hors contrat 2020'!$F$2:$F$30=$A11)*(YEAR('Hors contrat 2020'!$E$2:$E$30)=YEAR(TODAY()))*(MONTH('Hors contrat 2020'!$E$2:$E$30)=COLUMN()-2)*('Hors contrat 2020'!$J$2:$J$30)),"")</f>
        <v>0</v>
      </c>
      <c r="O11" s="51"/>
      <c r="P11" s="51">
        <f ca="1">SUM(Tableau5[[#This Row],[Janvier]:[Décembre]])</f>
        <v>0</v>
      </c>
      <c r="Q11" s="45"/>
      <c r="R11" s="44"/>
      <c r="T11" s="135"/>
    </row>
    <row r="12" spans="1:20" x14ac:dyDescent="0.25">
      <c r="A12" s="62" t="s">
        <v>46</v>
      </c>
      <c r="B12" s="14"/>
      <c r="C12" s="105">
        <f t="array" aca="1" ref="C12" ca="1">IFERROR(SUMPRODUCT(('Hors contrat 2020'!$F$2:$F$30=$A12)*(YEAR('Hors contrat 2020'!$E$2:$E$30)=YEAR(TODAY()))*(MONTH('Hors contrat 2020'!$E$2:$E$30)=COLUMN()-2)*('Hors contrat 2020'!$J$2:$J$30)),"")</f>
        <v>0</v>
      </c>
      <c r="D12" s="105">
        <f t="array" aca="1" ref="D12" ca="1">IFERROR(SUMPRODUCT(('Hors contrat 2020'!$F$2:$F$30=$A12)*(YEAR('Hors contrat 2020'!$E$2:$E$30)=YEAR(TODAY()))*(MONTH('Hors contrat 2020'!$E$2:$E$30)=COLUMN()-2)*('Hors contrat 2020'!$J$2:$J$30)),"")</f>
        <v>0</v>
      </c>
      <c r="E12" s="105">
        <f t="array" aca="1" ref="E12" ca="1">IFERROR(SUMPRODUCT(('Hors contrat 2020'!$F$2:$F$30=$A12)*(YEAR('Hors contrat 2020'!$E$2:$E$30)=YEAR(TODAY()))*(MONTH('Hors contrat 2020'!$E$2:$E$30)=COLUMN()-2)*('Hors contrat 2020'!$J$2:$J$30)),"")</f>
        <v>0</v>
      </c>
      <c r="F12" s="105">
        <f t="array" aca="1" ref="F12" ca="1">IFERROR(SUMPRODUCT(('Hors contrat 2020'!$F$2:$F$30=$A12)*(YEAR('Hors contrat 2020'!$E$2:$E$30)=YEAR(TODAY()))*(MONTH('Hors contrat 2020'!$E$2:$E$30)=COLUMN()-2)*('Hors contrat 2020'!$J$2:$J$30)),"")</f>
        <v>0</v>
      </c>
      <c r="G12" s="105">
        <f t="array" aca="1" ref="G12" ca="1">IFERROR(SUMPRODUCT(('Hors contrat 2020'!$F$2:$F$30=$A12)*(YEAR('Hors contrat 2020'!$E$2:$E$30)=YEAR(TODAY()))*(MONTH('Hors contrat 2020'!$E$2:$E$30)=COLUMN()-2)*('Hors contrat 2020'!$J$2:$J$30)),"")</f>
        <v>0</v>
      </c>
      <c r="H12" s="105">
        <f t="array" aca="1" ref="H12" ca="1">IFERROR(SUMPRODUCT(('Hors contrat 2020'!$F$2:$F$30=$A12)*(YEAR('Hors contrat 2020'!$E$2:$E$30)=YEAR(TODAY()))*(MONTH('Hors contrat 2020'!$E$2:$E$30)=COLUMN()-2)*('Hors contrat 2020'!$J$2:$J$30)),"")</f>
        <v>0</v>
      </c>
      <c r="I12" s="105">
        <f t="array" aca="1" ref="I12" ca="1">IFERROR(SUMPRODUCT(('Hors contrat 2020'!$F$2:$F$30=$A12)*(YEAR('Hors contrat 2020'!$E$2:$E$30)=YEAR(TODAY()))*(MONTH('Hors contrat 2020'!$E$2:$E$30)=COLUMN()-2)*('Hors contrat 2020'!$J$2:$J$30)),"")</f>
        <v>0</v>
      </c>
      <c r="J12" s="105">
        <f t="array" aca="1" ref="J12" ca="1">IFERROR(SUMPRODUCT(('Hors contrat 2020'!$F$2:$F$30=$A12)*(YEAR('Hors contrat 2020'!$E$2:$E$30)=YEAR(TODAY()))*(MONTH('Hors contrat 2020'!$E$2:$E$30)=COLUMN()-2)*('Hors contrat 2020'!$J$2:$J$30)),"")</f>
        <v>0</v>
      </c>
      <c r="K12" s="105">
        <f t="array" aca="1" ref="K12" ca="1">IFERROR(SUMPRODUCT(('Hors contrat 2020'!$F$2:$F$30=$A12)*(YEAR('Hors contrat 2020'!$E$2:$E$30)=YEAR(TODAY()))*(MONTH('Hors contrat 2020'!$E$2:$E$30)=COLUMN()-2)*('Hors contrat 2020'!$J$2:$J$30)),"")</f>
        <v>0</v>
      </c>
      <c r="L12" s="105">
        <f t="array" aca="1" ref="L12" ca="1">IFERROR(SUMPRODUCT(('Hors contrat 2020'!$F$2:$F$30=$A12)*(YEAR('Hors contrat 2020'!$E$2:$E$30)=YEAR(TODAY()))*(MONTH('Hors contrat 2020'!$E$2:$E$30)=COLUMN()-2)*('Hors contrat 2020'!$J$2:$J$30)),"")</f>
        <v>0</v>
      </c>
      <c r="M12" s="105">
        <f t="array" aca="1" ref="M12" ca="1">IFERROR(SUMPRODUCT(('Hors contrat 2020'!$F$2:$F$30=$A12)*(YEAR('Hors contrat 2020'!$E$2:$E$30)=YEAR(TODAY()))*(MONTH('Hors contrat 2020'!$E$2:$E$30)=COLUMN()-2)*('Hors contrat 2020'!$J$2:$J$30)),"")</f>
        <v>0</v>
      </c>
      <c r="N12" s="105">
        <f t="array" aca="1" ref="N12" ca="1">IFERROR(SUMPRODUCT(('Hors contrat 2020'!$F$2:$F$30=$A12)*(YEAR('Hors contrat 2020'!$E$2:$E$30)=YEAR(TODAY()))*(MONTH('Hors contrat 2020'!$E$2:$E$30)=COLUMN()-2)*('Hors contrat 2020'!$J$2:$J$30)),"")</f>
        <v>0</v>
      </c>
      <c r="O12" s="51"/>
      <c r="P12" s="51">
        <f ca="1">SUM(Tableau5[[#This Row],[Janvier]:[Décembre]])</f>
        <v>0</v>
      </c>
      <c r="Q12" s="45"/>
      <c r="R12" s="44"/>
      <c r="T12" s="135"/>
    </row>
    <row r="13" spans="1:20" x14ac:dyDescent="0.25">
      <c r="A13" s="62" t="s">
        <v>48</v>
      </c>
      <c r="B13" s="14"/>
      <c r="C13" s="105">
        <f t="array" aca="1" ref="C13" ca="1">IFERROR(SUMPRODUCT(('Hors contrat 2020'!$F$2:$F$30=$A13)*(YEAR('Hors contrat 2020'!$E$2:$E$30)=YEAR(TODAY()))*(MONTH('Hors contrat 2020'!$E$2:$E$30)=COLUMN()-2)*('Hors contrat 2020'!$J$2:$J$30)),"")</f>
        <v>2198.46</v>
      </c>
      <c r="D13" s="105">
        <f t="array" aca="1" ref="D13" ca="1">IFERROR(SUMPRODUCT(('Hors contrat 2020'!$F$2:$F$30=$A13)*(YEAR('Hors contrat 2020'!$E$2:$E$30)=YEAR(TODAY()))*(MONTH('Hors contrat 2020'!$E$2:$E$30)=COLUMN()-2)*('Hors contrat 2020'!$J$2:$J$30)),"")</f>
        <v>1401.528</v>
      </c>
      <c r="E13" s="105">
        <f t="array" aca="1" ref="E13" ca="1">IFERROR(SUMPRODUCT(('Hors contrat 2020'!$F$2:$F$30=$A13)*(YEAR('Hors contrat 2020'!$E$2:$E$30)=YEAR(TODAY()))*(MONTH('Hors contrat 2020'!$E$2:$E$30)=COLUMN()-2)*('Hors contrat 2020'!$J$2:$J$30)),"")</f>
        <v>0</v>
      </c>
      <c r="F13" s="105">
        <f t="array" aca="1" ref="F13" ca="1">IFERROR(SUMPRODUCT(('Hors contrat 2020'!$F$2:$F$30=$A13)*(YEAR('Hors contrat 2020'!$E$2:$E$30)=YEAR(TODAY()))*(MONTH('Hors contrat 2020'!$E$2:$E$30)=COLUMN()-2)*('Hors contrat 2020'!$J$2:$J$30)),"")</f>
        <v>0</v>
      </c>
      <c r="G13" s="105">
        <f t="array" aca="1" ref="G13" ca="1">IFERROR(SUMPRODUCT(('Hors contrat 2020'!$F$2:$F$30=$A13)*(YEAR('Hors contrat 2020'!$E$2:$E$30)=YEAR(TODAY()))*(MONTH('Hors contrat 2020'!$E$2:$E$30)=COLUMN()-2)*('Hors contrat 2020'!$J$2:$J$30)),"")</f>
        <v>0</v>
      </c>
      <c r="H13" s="105">
        <f t="array" aca="1" ref="H13" ca="1">IFERROR(SUMPRODUCT(('Hors contrat 2020'!$F$2:$F$30=$A13)*(YEAR('Hors contrat 2020'!$E$2:$E$30)=YEAR(TODAY()))*(MONTH('Hors contrat 2020'!$E$2:$E$30)=COLUMN()-2)*('Hors contrat 2020'!$J$2:$J$30)),"")</f>
        <v>0</v>
      </c>
      <c r="I13" s="105">
        <f t="array" aca="1" ref="I13" ca="1">IFERROR(SUMPRODUCT(('Hors contrat 2020'!$F$2:$F$30=$A13)*(YEAR('Hors contrat 2020'!$E$2:$E$30)=YEAR(TODAY()))*(MONTH('Hors contrat 2020'!$E$2:$E$30)=COLUMN()-2)*('Hors contrat 2020'!$J$2:$J$30)),"")</f>
        <v>0</v>
      </c>
      <c r="J13" s="105">
        <f t="array" aca="1" ref="J13" ca="1">IFERROR(SUMPRODUCT(('Hors contrat 2020'!$F$2:$F$30=$A13)*(YEAR('Hors contrat 2020'!$E$2:$E$30)=YEAR(TODAY()))*(MONTH('Hors contrat 2020'!$E$2:$E$30)=COLUMN()-2)*('Hors contrat 2020'!$J$2:$J$30)),"")</f>
        <v>0</v>
      </c>
      <c r="K13" s="105">
        <f t="array" aca="1" ref="K13" ca="1">IFERROR(SUMPRODUCT(('Hors contrat 2020'!$F$2:$F$30=$A13)*(YEAR('Hors contrat 2020'!$E$2:$E$30)=YEAR(TODAY()))*(MONTH('Hors contrat 2020'!$E$2:$E$30)=COLUMN()-2)*('Hors contrat 2020'!$J$2:$J$30)),"")</f>
        <v>0</v>
      </c>
      <c r="L13" s="105">
        <f t="array" aca="1" ref="L13" ca="1">IFERROR(SUMPRODUCT(('Hors contrat 2020'!$F$2:$F$30=$A13)*(YEAR('Hors contrat 2020'!$E$2:$E$30)=YEAR(TODAY()))*(MONTH('Hors contrat 2020'!$E$2:$E$30)=COLUMN()-2)*('Hors contrat 2020'!$J$2:$J$30)),"")</f>
        <v>0</v>
      </c>
      <c r="M13" s="105">
        <f t="array" aca="1" ref="M13" ca="1">IFERROR(SUMPRODUCT(('Hors contrat 2020'!$F$2:$F$30=$A13)*(YEAR('Hors contrat 2020'!$E$2:$E$30)=YEAR(TODAY()))*(MONTH('Hors contrat 2020'!$E$2:$E$30)=COLUMN()-2)*('Hors contrat 2020'!$J$2:$J$30)),"")</f>
        <v>0</v>
      </c>
      <c r="N13" s="105">
        <f t="array" aca="1" ref="N13" ca="1">IFERROR(SUMPRODUCT(('Hors contrat 2020'!$F$2:$F$30=$A13)*(YEAR('Hors contrat 2020'!$E$2:$E$30)=YEAR(TODAY()))*(MONTH('Hors contrat 2020'!$E$2:$E$30)=COLUMN()-2)*('Hors contrat 2020'!$J$2:$J$30)),"")</f>
        <v>0</v>
      </c>
      <c r="O13" s="51"/>
      <c r="P13" s="51">
        <f ca="1">SUM(Tableau5[[#This Row],[Janvier]:[Décembre]])</f>
        <v>3599.9880000000003</v>
      </c>
      <c r="Q13" s="45"/>
      <c r="R13" s="44"/>
      <c r="T13" s="135"/>
    </row>
    <row r="14" spans="1:20" x14ac:dyDescent="0.25">
      <c r="A14" s="62" t="s">
        <v>57</v>
      </c>
      <c r="B14" s="14"/>
      <c r="C14" s="105">
        <f t="array" aca="1" ref="C14" ca="1">IFERROR(SUMPRODUCT(('Hors contrat 2020'!$F$2:$F$30=$A14)*(YEAR('Hors contrat 2020'!$E$2:$E$30)=YEAR(TODAY()))*(MONTH('Hors contrat 2020'!$E$2:$E$30)=COLUMN()-2)*('Hors contrat 2020'!$J$2:$J$30)),"")</f>
        <v>0</v>
      </c>
      <c r="D14" s="105">
        <f t="array" aca="1" ref="D14" ca="1">IFERROR(SUMPRODUCT(('Hors contrat 2020'!$F$2:$F$30=$A14)*(YEAR('Hors contrat 2020'!$E$2:$E$30)=YEAR(TODAY()))*(MONTH('Hors contrat 2020'!$E$2:$E$30)=COLUMN()-2)*('Hors contrat 2020'!$J$2:$J$30)),"")</f>
        <v>0</v>
      </c>
      <c r="E14" s="105">
        <f t="array" aca="1" ref="E14" ca="1">IFERROR(SUMPRODUCT(('Hors contrat 2020'!$F$2:$F$30=$A14)*(YEAR('Hors contrat 2020'!$E$2:$E$30)=YEAR(TODAY()))*(MONTH('Hors contrat 2020'!$E$2:$E$30)=COLUMN()-2)*('Hors contrat 2020'!$J$2:$J$30)),"")</f>
        <v>530.88</v>
      </c>
      <c r="F14" s="105">
        <f t="array" aca="1" ref="F14" ca="1">IFERROR(SUMPRODUCT(('Hors contrat 2020'!$F$2:$F$30=$A14)*(YEAR('Hors contrat 2020'!$E$2:$E$30)=YEAR(TODAY()))*(MONTH('Hors contrat 2020'!$E$2:$E$30)=COLUMN()-2)*('Hors contrat 2020'!$J$2:$J$30)),"")</f>
        <v>0</v>
      </c>
      <c r="G14" s="105">
        <f t="array" aca="1" ref="G14" ca="1">IFERROR(SUMPRODUCT(('Hors contrat 2020'!$F$2:$F$30=$A14)*(YEAR('Hors contrat 2020'!$E$2:$E$30)=YEAR(TODAY()))*(MONTH('Hors contrat 2020'!$E$2:$E$30)=COLUMN()-2)*('Hors contrat 2020'!$J$2:$J$30)),"")</f>
        <v>0</v>
      </c>
      <c r="H14" s="105">
        <f t="array" aca="1" ref="H14" ca="1">IFERROR(SUMPRODUCT(('Hors contrat 2020'!$F$2:$F$30=$A14)*(YEAR('Hors contrat 2020'!$E$2:$E$30)=YEAR(TODAY()))*(MONTH('Hors contrat 2020'!$E$2:$E$30)=COLUMN()-2)*('Hors contrat 2020'!$J$2:$J$30)),"")</f>
        <v>0</v>
      </c>
      <c r="I14" s="105">
        <f t="array" aca="1" ref="I14" ca="1">IFERROR(SUMPRODUCT(('Hors contrat 2020'!$F$2:$F$30=$A14)*(YEAR('Hors contrat 2020'!$E$2:$E$30)=YEAR(TODAY()))*(MONTH('Hors contrat 2020'!$E$2:$E$30)=COLUMN()-2)*('Hors contrat 2020'!$J$2:$J$30)),"")</f>
        <v>0</v>
      </c>
      <c r="J14" s="105">
        <f t="array" aca="1" ref="J14" ca="1">IFERROR(SUMPRODUCT(('Hors contrat 2020'!$F$2:$F$30=$A14)*(YEAR('Hors contrat 2020'!$E$2:$E$30)=YEAR(TODAY()))*(MONTH('Hors contrat 2020'!$E$2:$E$30)=COLUMN()-2)*('Hors contrat 2020'!$J$2:$J$30)),"")</f>
        <v>0</v>
      </c>
      <c r="K14" s="105">
        <f t="array" aca="1" ref="K14" ca="1">IFERROR(SUMPRODUCT(('Hors contrat 2020'!$F$2:$F$30=$A14)*(YEAR('Hors contrat 2020'!$E$2:$E$30)=YEAR(TODAY()))*(MONTH('Hors contrat 2020'!$E$2:$E$30)=COLUMN()-2)*('Hors contrat 2020'!$J$2:$J$30)),"")</f>
        <v>0</v>
      </c>
      <c r="L14" s="105">
        <f t="array" aca="1" ref="L14" ca="1">IFERROR(SUMPRODUCT(('Hors contrat 2020'!$F$2:$F$30=$A14)*(YEAR('Hors contrat 2020'!$E$2:$E$30)=YEAR(TODAY()))*(MONTH('Hors contrat 2020'!$E$2:$E$30)=COLUMN()-2)*('Hors contrat 2020'!$J$2:$J$30)),"")</f>
        <v>0</v>
      </c>
      <c r="M14" s="105">
        <f t="array" aca="1" ref="M14" ca="1">IFERROR(SUMPRODUCT(('Hors contrat 2020'!$F$2:$F$30=$A14)*(YEAR('Hors contrat 2020'!$E$2:$E$30)=YEAR(TODAY()))*(MONTH('Hors contrat 2020'!$E$2:$E$30)=COLUMN()-2)*('Hors contrat 2020'!$J$2:$J$30)),"")</f>
        <v>0</v>
      </c>
      <c r="N14" s="105">
        <f t="array" aca="1" ref="N14" ca="1">IFERROR(SUMPRODUCT(('Hors contrat 2020'!$F$2:$F$30=$A14)*(YEAR('Hors contrat 2020'!$E$2:$E$30)=YEAR(TODAY()))*(MONTH('Hors contrat 2020'!$E$2:$E$30)=COLUMN()-2)*('Hors contrat 2020'!$J$2:$J$30)),"")</f>
        <v>0</v>
      </c>
      <c r="O14" s="51"/>
      <c r="P14" s="51">
        <f ca="1">SUM(Tableau5[[#This Row],[Janvier]:[Décembre]])</f>
        <v>530.88</v>
      </c>
      <c r="Q14" s="45"/>
      <c r="R14" s="44"/>
      <c r="T14" s="135"/>
    </row>
    <row r="15" spans="1:20" x14ac:dyDescent="0.25">
      <c r="A15" s="62" t="s">
        <v>58</v>
      </c>
      <c r="B15" s="14"/>
      <c r="C15" s="105">
        <f t="array" aca="1" ref="C15" ca="1">IFERROR(SUMPRODUCT(('Hors contrat 2020'!$F$2:$F$30=$A15)*(YEAR('Hors contrat 2020'!$E$2:$E$30)=YEAR(TODAY()))*(MONTH('Hors contrat 2020'!$E$2:$E$30)=COLUMN()-2)*('Hors contrat 2020'!$J$2:$J$30)),"")</f>
        <v>1812</v>
      </c>
      <c r="D15" s="105">
        <f t="array" aca="1" ref="D15" ca="1">IFERROR(SUMPRODUCT(('Hors contrat 2020'!$F$2:$F$30=$A15)*(YEAR('Hors contrat 2020'!$E$2:$E$30)=YEAR(TODAY()))*(MONTH('Hors contrat 2020'!$E$2:$E$30)=COLUMN()-2)*('Hors contrat 2020'!$J$2:$J$30)),"")</f>
        <v>0</v>
      </c>
      <c r="E15" s="105">
        <f t="array" aca="1" ref="E15" ca="1">IFERROR(SUMPRODUCT(('Hors contrat 2020'!$F$2:$F$30=$A15)*(YEAR('Hors contrat 2020'!$E$2:$E$30)=YEAR(TODAY()))*(MONTH('Hors contrat 2020'!$E$2:$E$30)=COLUMN()-2)*('Hors contrat 2020'!$J$2:$J$30)),"")</f>
        <v>0</v>
      </c>
      <c r="F15" s="105">
        <f t="array" aca="1" ref="F15" ca="1">IFERROR(SUMPRODUCT(('Hors contrat 2020'!$F$2:$F$30=$A15)*(YEAR('Hors contrat 2020'!$E$2:$E$30)=YEAR(TODAY()))*(MONTH('Hors contrat 2020'!$E$2:$E$30)=COLUMN()-2)*('Hors contrat 2020'!$J$2:$J$30)),"")</f>
        <v>0</v>
      </c>
      <c r="G15" s="105">
        <f t="array" aca="1" ref="G15" ca="1">IFERROR(SUMPRODUCT(('Hors contrat 2020'!$F$2:$F$30=$A15)*(YEAR('Hors contrat 2020'!$E$2:$E$30)=YEAR(TODAY()))*(MONTH('Hors contrat 2020'!$E$2:$E$30)=COLUMN()-2)*('Hors contrat 2020'!$J$2:$J$30)),"")</f>
        <v>0</v>
      </c>
      <c r="H15" s="105">
        <f t="array" aca="1" ref="H15" ca="1">IFERROR(SUMPRODUCT(('Hors contrat 2020'!$F$2:$F$30=$A15)*(YEAR('Hors contrat 2020'!$E$2:$E$30)=YEAR(TODAY()))*(MONTH('Hors contrat 2020'!$E$2:$E$30)=COLUMN()-2)*('Hors contrat 2020'!$J$2:$J$30)),"")</f>
        <v>0</v>
      </c>
      <c r="I15" s="105">
        <f t="array" aca="1" ref="I15" ca="1">IFERROR(SUMPRODUCT(('Hors contrat 2020'!$F$2:$F$30=$A15)*(YEAR('Hors contrat 2020'!$E$2:$E$30)=YEAR(TODAY()))*(MONTH('Hors contrat 2020'!$E$2:$E$30)=COLUMN()-2)*('Hors contrat 2020'!$J$2:$J$30)),"")</f>
        <v>0</v>
      </c>
      <c r="J15" s="105">
        <f t="array" aca="1" ref="J15" ca="1">IFERROR(SUMPRODUCT(('Hors contrat 2020'!$F$2:$F$30=$A15)*(YEAR('Hors contrat 2020'!$E$2:$E$30)=YEAR(TODAY()))*(MONTH('Hors contrat 2020'!$E$2:$E$30)=COLUMN()-2)*('Hors contrat 2020'!$J$2:$J$30)),"")</f>
        <v>0</v>
      </c>
      <c r="K15" s="105">
        <f t="array" aca="1" ref="K15" ca="1">IFERROR(SUMPRODUCT(('Hors contrat 2020'!$F$2:$F$30=$A15)*(YEAR('Hors contrat 2020'!$E$2:$E$30)=YEAR(TODAY()))*(MONTH('Hors contrat 2020'!$E$2:$E$30)=COLUMN()-2)*('Hors contrat 2020'!$J$2:$J$30)),"")</f>
        <v>0</v>
      </c>
      <c r="L15" s="105">
        <f t="array" aca="1" ref="L15" ca="1">IFERROR(SUMPRODUCT(('Hors contrat 2020'!$F$2:$F$30=$A15)*(YEAR('Hors contrat 2020'!$E$2:$E$30)=YEAR(TODAY()))*(MONTH('Hors contrat 2020'!$E$2:$E$30)=COLUMN()-2)*('Hors contrat 2020'!$J$2:$J$30)),"")</f>
        <v>0</v>
      </c>
      <c r="M15" s="105">
        <f t="array" aca="1" ref="M15" ca="1">IFERROR(SUMPRODUCT(('Hors contrat 2020'!$F$2:$F$30=$A15)*(YEAR('Hors contrat 2020'!$E$2:$E$30)=YEAR(TODAY()))*(MONTH('Hors contrat 2020'!$E$2:$E$30)=COLUMN()-2)*('Hors contrat 2020'!$J$2:$J$30)),"")</f>
        <v>0</v>
      </c>
      <c r="N15" s="105">
        <f t="array" aca="1" ref="N15" ca="1">IFERROR(SUMPRODUCT(('Hors contrat 2020'!$F$2:$F$30=$A15)*(YEAR('Hors contrat 2020'!$E$2:$E$30)=YEAR(TODAY()))*(MONTH('Hors contrat 2020'!$E$2:$E$30)=COLUMN()-2)*('Hors contrat 2020'!$J$2:$J$30)),"")</f>
        <v>0</v>
      </c>
      <c r="O15" s="51"/>
      <c r="P15" s="51">
        <f ca="1">SUM(Tableau5[[#This Row],[Janvier]:[Décembre]])</f>
        <v>1812</v>
      </c>
      <c r="Q15" s="45"/>
      <c r="R15" s="44"/>
      <c r="T15" s="135"/>
    </row>
    <row r="16" spans="1:20" x14ac:dyDescent="0.25">
      <c r="A16" s="62" t="s">
        <v>76</v>
      </c>
      <c r="B16" s="14"/>
      <c r="C16" s="105">
        <f t="array" aca="1" ref="C16" ca="1">IFERROR(SUMPRODUCT(('Hors contrat 2020'!$F$2:$F$30=$A16)*(YEAR('Hors contrat 2020'!$E$2:$E$30)=YEAR(TODAY()))*(MONTH('Hors contrat 2020'!$E$2:$E$30)=COLUMN()-2)*('Hors contrat 2020'!$J$2:$J$30)),"")</f>
        <v>0</v>
      </c>
      <c r="D16" s="105">
        <f t="array" aca="1" ref="D16" ca="1">IFERROR(SUMPRODUCT(('Hors contrat 2020'!$F$2:$F$30=$A16)*(YEAR('Hors contrat 2020'!$E$2:$E$30)=YEAR(TODAY()))*(MONTH('Hors contrat 2020'!$E$2:$E$30)=COLUMN()-2)*('Hors contrat 2020'!$J$2:$J$30)),"")</f>
        <v>0</v>
      </c>
      <c r="E16" s="105">
        <f t="array" aca="1" ref="E16" ca="1">IFERROR(SUMPRODUCT(('Hors contrat 2020'!$F$2:$F$30=$A16)*(YEAR('Hors contrat 2020'!$E$2:$E$30)=YEAR(TODAY()))*(MONTH('Hors contrat 2020'!$E$2:$E$30)=COLUMN()-2)*('Hors contrat 2020'!$J$2:$J$30)),"")</f>
        <v>0</v>
      </c>
      <c r="F16" s="105">
        <f t="array" aca="1" ref="F16" ca="1">IFERROR(SUMPRODUCT(('Hors contrat 2020'!$F$2:$F$30=$A16)*(YEAR('Hors contrat 2020'!$E$2:$E$30)=YEAR(TODAY()))*(MONTH('Hors contrat 2020'!$E$2:$E$30)=COLUMN()-2)*('Hors contrat 2020'!$J$2:$J$30)),"")</f>
        <v>0</v>
      </c>
      <c r="G16" s="105">
        <f t="array" aca="1" ref="G16" ca="1">IFERROR(SUMPRODUCT(('Hors contrat 2020'!$F$2:$F$30=$A16)*(YEAR('Hors contrat 2020'!$E$2:$E$30)=YEAR(TODAY()))*(MONTH('Hors contrat 2020'!$E$2:$E$30)=COLUMN()-2)*('Hors contrat 2020'!$J$2:$J$30)),"")</f>
        <v>0</v>
      </c>
      <c r="H16" s="105">
        <f t="array" aca="1" ref="H16" ca="1">IFERROR(SUMPRODUCT(('Hors contrat 2020'!$F$2:$F$30=$A16)*(YEAR('Hors contrat 2020'!$E$2:$E$30)=YEAR(TODAY()))*(MONTH('Hors contrat 2020'!$E$2:$E$30)=COLUMN()-2)*('Hors contrat 2020'!$J$2:$J$30)),"")</f>
        <v>0</v>
      </c>
      <c r="I16" s="105">
        <f t="array" aca="1" ref="I16" ca="1">IFERROR(SUMPRODUCT(('Hors contrat 2020'!$F$2:$F$30=$A16)*(YEAR('Hors contrat 2020'!$E$2:$E$30)=YEAR(TODAY()))*(MONTH('Hors contrat 2020'!$E$2:$E$30)=COLUMN()-2)*('Hors contrat 2020'!$J$2:$J$30)),"")</f>
        <v>0</v>
      </c>
      <c r="J16" s="105">
        <f t="array" aca="1" ref="J16" ca="1">IFERROR(SUMPRODUCT(('Hors contrat 2020'!$F$2:$F$30=$A16)*(YEAR('Hors contrat 2020'!$E$2:$E$30)=YEAR(TODAY()))*(MONTH('Hors contrat 2020'!$E$2:$E$30)=COLUMN()-2)*('Hors contrat 2020'!$J$2:$J$30)),"")</f>
        <v>0</v>
      </c>
      <c r="K16" s="105">
        <f t="array" aca="1" ref="K16" ca="1">IFERROR(SUMPRODUCT(('Hors contrat 2020'!$F$2:$F$30=$A16)*(YEAR('Hors contrat 2020'!$E$2:$E$30)=YEAR(TODAY()))*(MONTH('Hors contrat 2020'!$E$2:$E$30)=COLUMN()-2)*('Hors contrat 2020'!$J$2:$J$30)),"")</f>
        <v>0</v>
      </c>
      <c r="L16" s="105">
        <f t="array" aca="1" ref="L16" ca="1">IFERROR(SUMPRODUCT(('Hors contrat 2020'!$F$2:$F$30=$A16)*(YEAR('Hors contrat 2020'!$E$2:$E$30)=YEAR(TODAY()))*(MONTH('Hors contrat 2020'!$E$2:$E$30)=COLUMN()-2)*('Hors contrat 2020'!$J$2:$J$30)),"")</f>
        <v>0</v>
      </c>
      <c r="M16" s="105">
        <f t="array" aca="1" ref="M16" ca="1">IFERROR(SUMPRODUCT(('Hors contrat 2020'!$F$2:$F$30=$A16)*(YEAR('Hors contrat 2020'!$E$2:$E$30)=YEAR(TODAY()))*(MONTH('Hors contrat 2020'!$E$2:$E$30)=COLUMN()-2)*('Hors contrat 2020'!$J$2:$J$30)),"")</f>
        <v>0</v>
      </c>
      <c r="N16" s="105">
        <f t="array" aca="1" ref="N16" ca="1">IFERROR(SUMPRODUCT(('Hors contrat 2020'!$F$2:$F$30=$A16)*(YEAR('Hors contrat 2020'!$E$2:$E$30)=YEAR(TODAY()))*(MONTH('Hors contrat 2020'!$E$2:$E$30)=COLUMN()-2)*('Hors contrat 2020'!$J$2:$J$30)),"")</f>
        <v>0</v>
      </c>
      <c r="O16" s="51"/>
      <c r="P16" s="51">
        <f ca="1">SUM(Tableau5[[#This Row],[Janvier]:[Décembre]])</f>
        <v>0</v>
      </c>
      <c r="Q16" s="45"/>
      <c r="R16" s="44"/>
      <c r="T16" s="135"/>
    </row>
    <row r="17" spans="1:20" x14ac:dyDescent="0.25">
      <c r="A17" s="62" t="s">
        <v>83</v>
      </c>
      <c r="B17" s="14"/>
      <c r="C17" s="105">
        <f t="array" aca="1" ref="C17" ca="1">IFERROR(SUMPRODUCT(('Hors contrat 2020'!$F$2:$F$30=$A17)*(YEAR('Hors contrat 2020'!$E$2:$E$30)=YEAR(TODAY()))*(MONTH('Hors contrat 2020'!$E$2:$E$30)=COLUMN()-2)*('Hors contrat 2020'!$J$2:$J$30)),"")</f>
        <v>0</v>
      </c>
      <c r="D17" s="105">
        <f t="array" aca="1" ref="D17" ca="1">IFERROR(SUMPRODUCT(('Hors contrat 2020'!$F$2:$F$30=$A17)*(YEAR('Hors contrat 2020'!$E$2:$E$30)=YEAR(TODAY()))*(MONTH('Hors contrat 2020'!$E$2:$E$30)=COLUMN()-2)*('Hors contrat 2020'!$J$2:$J$30)),"")</f>
        <v>0</v>
      </c>
      <c r="E17" s="105">
        <f t="array" aca="1" ref="E17" ca="1">IFERROR(SUMPRODUCT(('Hors contrat 2020'!$F$2:$F$30=$A17)*(YEAR('Hors contrat 2020'!$E$2:$E$30)=YEAR(TODAY()))*(MONTH('Hors contrat 2020'!$E$2:$E$30)=COLUMN()-2)*('Hors contrat 2020'!$J$2:$J$30)),"")</f>
        <v>0</v>
      </c>
      <c r="F17" s="105">
        <f t="array" aca="1" ref="F17" ca="1">IFERROR(SUMPRODUCT(('Hors contrat 2020'!$F$2:$F$30=$A17)*(YEAR('Hors contrat 2020'!$E$2:$E$30)=YEAR(TODAY()))*(MONTH('Hors contrat 2020'!$E$2:$E$30)=COLUMN()-2)*('Hors contrat 2020'!$J$2:$J$30)),"")</f>
        <v>0</v>
      </c>
      <c r="G17" s="105">
        <f t="array" aca="1" ref="G17" ca="1">IFERROR(SUMPRODUCT(('Hors contrat 2020'!$F$2:$F$30=$A17)*(YEAR('Hors contrat 2020'!$E$2:$E$30)=YEAR(TODAY()))*(MONTH('Hors contrat 2020'!$E$2:$E$30)=COLUMN()-2)*('Hors contrat 2020'!$J$2:$J$30)),"")</f>
        <v>0</v>
      </c>
      <c r="H17" s="105">
        <f t="array" aca="1" ref="H17" ca="1">IFERROR(SUMPRODUCT(('Hors contrat 2020'!$F$2:$F$30=$A17)*(YEAR('Hors contrat 2020'!$E$2:$E$30)=YEAR(TODAY()))*(MONTH('Hors contrat 2020'!$E$2:$E$30)=COLUMN()-2)*('Hors contrat 2020'!$J$2:$J$30)),"")</f>
        <v>0</v>
      </c>
      <c r="I17" s="105">
        <f t="array" aca="1" ref="I17" ca="1">IFERROR(SUMPRODUCT(('Hors contrat 2020'!$F$2:$F$30=$A17)*(YEAR('Hors contrat 2020'!$E$2:$E$30)=YEAR(TODAY()))*(MONTH('Hors contrat 2020'!$E$2:$E$30)=COLUMN()-2)*('Hors contrat 2020'!$J$2:$J$30)),"")</f>
        <v>0</v>
      </c>
      <c r="J17" s="105">
        <f t="array" aca="1" ref="J17" ca="1">IFERROR(SUMPRODUCT(('Hors contrat 2020'!$F$2:$F$30=$A17)*(YEAR('Hors contrat 2020'!$E$2:$E$30)=YEAR(TODAY()))*(MONTH('Hors contrat 2020'!$E$2:$E$30)=COLUMN()-2)*('Hors contrat 2020'!$J$2:$J$30)),"")</f>
        <v>0</v>
      </c>
      <c r="K17" s="105">
        <f t="array" aca="1" ref="K17" ca="1">IFERROR(SUMPRODUCT(('Hors contrat 2020'!$F$2:$F$30=$A17)*(YEAR('Hors contrat 2020'!$E$2:$E$30)=YEAR(TODAY()))*(MONTH('Hors contrat 2020'!$E$2:$E$30)=COLUMN()-2)*('Hors contrat 2020'!$J$2:$J$30)),"")</f>
        <v>0</v>
      </c>
      <c r="L17" s="105">
        <f t="array" aca="1" ref="L17" ca="1">IFERROR(SUMPRODUCT(('Hors contrat 2020'!$F$2:$F$30=$A17)*(YEAR('Hors contrat 2020'!$E$2:$E$30)=YEAR(TODAY()))*(MONTH('Hors contrat 2020'!$E$2:$E$30)=COLUMN()-2)*('Hors contrat 2020'!$J$2:$J$30)),"")</f>
        <v>0</v>
      </c>
      <c r="M17" s="105">
        <f t="array" aca="1" ref="M17" ca="1">IFERROR(SUMPRODUCT(('Hors contrat 2020'!$F$2:$F$30=$A17)*(YEAR('Hors contrat 2020'!$E$2:$E$30)=YEAR(TODAY()))*(MONTH('Hors contrat 2020'!$E$2:$E$30)=COLUMN()-2)*('Hors contrat 2020'!$J$2:$J$30)),"")</f>
        <v>0</v>
      </c>
      <c r="N17" s="105">
        <f t="array" aca="1" ref="N17" ca="1">IFERROR(SUMPRODUCT(('Hors contrat 2020'!$F$2:$F$30=$A17)*(YEAR('Hors contrat 2020'!$E$2:$E$30)=YEAR(TODAY()))*(MONTH('Hors contrat 2020'!$E$2:$E$30)=COLUMN()-2)*('Hors contrat 2020'!$J$2:$J$30)),"")</f>
        <v>0</v>
      </c>
      <c r="O17" s="51"/>
      <c r="P17" s="51">
        <f ca="1">SUM(Tableau5[[#This Row],[Janvier]:[Décembre]])</f>
        <v>0</v>
      </c>
      <c r="Q17" s="45"/>
      <c r="R17" s="44"/>
      <c r="T17" s="135"/>
    </row>
    <row r="18" spans="1:20" x14ac:dyDescent="0.25">
      <c r="A18" s="62" t="s">
        <v>95</v>
      </c>
      <c r="B18" s="14"/>
      <c r="C18" s="105">
        <f t="array" aca="1" ref="C18" ca="1">IFERROR(SUMPRODUCT(('Hors contrat 2020'!$F$2:$F$30=$A18)*(YEAR('Hors contrat 2020'!$E$2:$E$30)=YEAR(TODAY()))*(MONTH('Hors contrat 2020'!$E$2:$E$30)=COLUMN()-2)*('Hors contrat 2020'!$J$2:$J$30)),"")</f>
        <v>0</v>
      </c>
      <c r="D18" s="105">
        <f t="array" aca="1" ref="D18" ca="1">IFERROR(SUMPRODUCT(('Hors contrat 2020'!$F$2:$F$30=$A18)*(YEAR('Hors contrat 2020'!$E$2:$E$30)=YEAR(TODAY()))*(MONTH('Hors contrat 2020'!$E$2:$E$30)=COLUMN()-2)*('Hors contrat 2020'!$J$2:$J$30)),"")</f>
        <v>0</v>
      </c>
      <c r="E18" s="105">
        <f t="array" aca="1" ref="E18" ca="1">IFERROR(SUMPRODUCT(('Hors contrat 2020'!$F$2:$F$30=$A18)*(YEAR('Hors contrat 2020'!$E$2:$E$30)=YEAR(TODAY()))*(MONTH('Hors contrat 2020'!$E$2:$E$30)=COLUMN()-2)*('Hors contrat 2020'!$J$2:$J$30)),"")</f>
        <v>0</v>
      </c>
      <c r="F18" s="105">
        <f t="array" aca="1" ref="F18" ca="1">IFERROR(SUMPRODUCT(('Hors contrat 2020'!$F$2:$F$30=$A18)*(YEAR('Hors contrat 2020'!$E$2:$E$30)=YEAR(TODAY()))*(MONTH('Hors contrat 2020'!$E$2:$E$30)=COLUMN()-2)*('Hors contrat 2020'!$J$2:$J$30)),"")</f>
        <v>0</v>
      </c>
      <c r="G18" s="105">
        <f t="array" aca="1" ref="G18" ca="1">IFERROR(SUMPRODUCT(('Hors contrat 2020'!$F$2:$F$30=$A18)*(YEAR('Hors contrat 2020'!$E$2:$E$30)=YEAR(TODAY()))*(MONTH('Hors contrat 2020'!$E$2:$E$30)=COLUMN()-2)*('Hors contrat 2020'!$J$2:$J$30)),"")</f>
        <v>0</v>
      </c>
      <c r="H18" s="105">
        <f t="array" aca="1" ref="H18" ca="1">IFERROR(SUMPRODUCT(('Hors contrat 2020'!$F$2:$F$30=$A18)*(YEAR('Hors contrat 2020'!$E$2:$E$30)=YEAR(TODAY()))*(MONTH('Hors contrat 2020'!$E$2:$E$30)=COLUMN()-2)*('Hors contrat 2020'!$J$2:$J$30)),"")</f>
        <v>0</v>
      </c>
      <c r="I18" s="105">
        <f t="array" aca="1" ref="I18" ca="1">IFERROR(SUMPRODUCT(('Hors contrat 2020'!$F$2:$F$30=$A18)*(YEAR('Hors contrat 2020'!$E$2:$E$30)=YEAR(TODAY()))*(MONTH('Hors contrat 2020'!$E$2:$E$30)=COLUMN()-2)*('Hors contrat 2020'!$J$2:$J$30)),"")</f>
        <v>0</v>
      </c>
      <c r="J18" s="105">
        <f t="array" aca="1" ref="J18" ca="1">IFERROR(SUMPRODUCT(('Hors contrat 2020'!$F$2:$F$30=$A18)*(YEAR('Hors contrat 2020'!$E$2:$E$30)=YEAR(TODAY()))*(MONTH('Hors contrat 2020'!$E$2:$E$30)=COLUMN()-2)*('Hors contrat 2020'!$J$2:$J$30)),"")</f>
        <v>0</v>
      </c>
      <c r="K18" s="105">
        <f t="array" aca="1" ref="K18" ca="1">IFERROR(SUMPRODUCT(('Hors contrat 2020'!$F$2:$F$30=$A18)*(YEAR('Hors contrat 2020'!$E$2:$E$30)=YEAR(TODAY()))*(MONTH('Hors contrat 2020'!$E$2:$E$30)=COLUMN()-2)*('Hors contrat 2020'!$J$2:$J$30)),"")</f>
        <v>0</v>
      </c>
      <c r="L18" s="105">
        <f t="array" aca="1" ref="L18" ca="1">IFERROR(SUMPRODUCT(('Hors contrat 2020'!$F$2:$F$30=$A18)*(YEAR('Hors contrat 2020'!$E$2:$E$30)=YEAR(TODAY()))*(MONTH('Hors contrat 2020'!$E$2:$E$30)=COLUMN()-2)*('Hors contrat 2020'!$J$2:$J$30)),"")</f>
        <v>0</v>
      </c>
      <c r="M18" s="105">
        <f t="array" aca="1" ref="M18" ca="1">IFERROR(SUMPRODUCT(('Hors contrat 2020'!$F$2:$F$30=$A18)*(YEAR('Hors contrat 2020'!$E$2:$E$30)=YEAR(TODAY()))*(MONTH('Hors contrat 2020'!$E$2:$E$30)=COLUMN()-2)*('Hors contrat 2020'!$J$2:$J$30)),"")</f>
        <v>0</v>
      </c>
      <c r="N18" s="105">
        <f t="array" aca="1" ref="N18" ca="1">IFERROR(SUMPRODUCT(('Hors contrat 2020'!$F$2:$F$30=$A18)*(YEAR('Hors contrat 2020'!$E$2:$E$30)=YEAR(TODAY()))*(MONTH('Hors contrat 2020'!$E$2:$E$30)=COLUMN()-2)*('Hors contrat 2020'!$J$2:$J$30)),"")</f>
        <v>0</v>
      </c>
      <c r="O18" s="51"/>
      <c r="P18" s="51">
        <f ca="1">SUM(Tableau5[[#This Row],[Janvier]:[Décembre]])</f>
        <v>0</v>
      </c>
      <c r="Q18" s="45"/>
      <c r="R18" s="44"/>
      <c r="T18" s="135"/>
    </row>
    <row r="19" spans="1:20" x14ac:dyDescent="0.25">
      <c r="A19" s="62" t="s">
        <v>108</v>
      </c>
      <c r="B19" s="14"/>
      <c r="C19" s="105">
        <f t="array" aca="1" ref="C19" ca="1">IFERROR(SUMPRODUCT(('Hors contrat 2020'!$F$2:$F$30=$A19)*(YEAR('Hors contrat 2020'!$E$2:$E$30)=YEAR(TODAY()))*(MONTH('Hors contrat 2020'!$E$2:$E$30)=COLUMN()-2)*('Hors contrat 2020'!$J$2:$J$30)),"")</f>
        <v>5197.4879999999994</v>
      </c>
      <c r="D19" s="105">
        <f t="array" aca="1" ref="D19" ca="1">IFERROR(SUMPRODUCT(('Hors contrat 2020'!$F$2:$F$30=$A19)*(YEAR('Hors contrat 2020'!$E$2:$E$30)=YEAR(TODAY()))*(MONTH('Hors contrat 2020'!$E$2:$E$30)=COLUMN()-2)*('Hors contrat 2020'!$J$2:$J$30)),"")</f>
        <v>0</v>
      </c>
      <c r="E19" s="105">
        <f t="array" aca="1" ref="E19" ca="1">IFERROR(SUMPRODUCT(('Hors contrat 2020'!$F$2:$F$30=$A19)*(YEAR('Hors contrat 2020'!$E$2:$E$30)=YEAR(TODAY()))*(MONTH('Hors contrat 2020'!$E$2:$E$30)=COLUMN()-2)*('Hors contrat 2020'!$J$2:$J$30)),"")</f>
        <v>1022.7359999999999</v>
      </c>
      <c r="F19" s="105">
        <f t="array" aca="1" ref="F19" ca="1">IFERROR(SUMPRODUCT(('Hors contrat 2020'!$F$2:$F$30=$A19)*(YEAR('Hors contrat 2020'!$E$2:$E$30)=YEAR(TODAY()))*(MONTH('Hors contrat 2020'!$E$2:$E$30)=COLUMN()-2)*('Hors contrat 2020'!$J$2:$J$30)),"")</f>
        <v>0</v>
      </c>
      <c r="G19" s="105">
        <f t="array" aca="1" ref="G19" ca="1">IFERROR(SUMPRODUCT(('Hors contrat 2020'!$F$2:$F$30=$A19)*(YEAR('Hors contrat 2020'!$E$2:$E$30)=YEAR(TODAY()))*(MONTH('Hors contrat 2020'!$E$2:$E$30)=COLUMN()-2)*('Hors contrat 2020'!$J$2:$J$30)),"")</f>
        <v>0</v>
      </c>
      <c r="H19" s="105">
        <f t="array" aca="1" ref="H19" ca="1">IFERROR(SUMPRODUCT(('Hors contrat 2020'!$F$2:$F$30=$A19)*(YEAR('Hors contrat 2020'!$E$2:$E$30)=YEAR(TODAY()))*(MONTH('Hors contrat 2020'!$E$2:$E$30)=COLUMN()-2)*('Hors contrat 2020'!$J$2:$J$30)),"")</f>
        <v>0</v>
      </c>
      <c r="I19" s="105">
        <f t="array" aca="1" ref="I19" ca="1">IFERROR(SUMPRODUCT(('Hors contrat 2020'!$F$2:$F$30=$A19)*(YEAR('Hors contrat 2020'!$E$2:$E$30)=YEAR(TODAY()))*(MONTH('Hors contrat 2020'!$E$2:$E$30)=COLUMN()-2)*('Hors contrat 2020'!$J$2:$J$30)),"")</f>
        <v>0</v>
      </c>
      <c r="J19" s="105">
        <f t="array" aca="1" ref="J19" ca="1">IFERROR(SUMPRODUCT(('Hors contrat 2020'!$F$2:$F$30=$A19)*(YEAR('Hors contrat 2020'!$E$2:$E$30)=YEAR(TODAY()))*(MONTH('Hors contrat 2020'!$E$2:$E$30)=COLUMN()-2)*('Hors contrat 2020'!$J$2:$J$30)),"")</f>
        <v>0</v>
      </c>
      <c r="K19" s="105">
        <f t="array" aca="1" ref="K19" ca="1">IFERROR(SUMPRODUCT(('Hors contrat 2020'!$F$2:$F$30=$A19)*(YEAR('Hors contrat 2020'!$E$2:$E$30)=YEAR(TODAY()))*(MONTH('Hors contrat 2020'!$E$2:$E$30)=COLUMN()-2)*('Hors contrat 2020'!$J$2:$J$30)),"")</f>
        <v>0</v>
      </c>
      <c r="L19" s="105">
        <f t="array" aca="1" ref="L19" ca="1">IFERROR(SUMPRODUCT(('Hors contrat 2020'!$F$2:$F$30=$A19)*(YEAR('Hors contrat 2020'!$E$2:$E$30)=YEAR(TODAY()))*(MONTH('Hors contrat 2020'!$E$2:$E$30)=COLUMN()-2)*('Hors contrat 2020'!$J$2:$J$30)),"")</f>
        <v>0</v>
      </c>
      <c r="M19" s="105">
        <f t="array" aca="1" ref="M19" ca="1">IFERROR(SUMPRODUCT(('Hors contrat 2020'!$F$2:$F$30=$A19)*(YEAR('Hors contrat 2020'!$E$2:$E$30)=YEAR(TODAY()))*(MONTH('Hors contrat 2020'!$E$2:$E$30)=COLUMN()-2)*('Hors contrat 2020'!$J$2:$J$30)),"")</f>
        <v>0</v>
      </c>
      <c r="N19" s="105">
        <f t="array" aca="1" ref="N19" ca="1">IFERROR(SUMPRODUCT(('Hors contrat 2020'!$F$2:$F$30=$A19)*(YEAR('Hors contrat 2020'!$E$2:$E$30)=YEAR(TODAY()))*(MONTH('Hors contrat 2020'!$E$2:$E$30)=COLUMN()-2)*('Hors contrat 2020'!$J$2:$J$30)),"")</f>
        <v>0</v>
      </c>
      <c r="O19" s="51"/>
      <c r="P19" s="51">
        <f ca="1">SUM(Tableau5[[#This Row],[Janvier]:[Décembre]])</f>
        <v>6220.2239999999993</v>
      </c>
      <c r="Q19" s="45"/>
      <c r="R19" s="44"/>
      <c r="T19" s="135"/>
    </row>
    <row r="20" spans="1:20" x14ac:dyDescent="0.25">
      <c r="A20" s="62" t="s">
        <v>99</v>
      </c>
      <c r="B20" s="14"/>
      <c r="C20" s="105">
        <f t="array" aca="1" ref="C20" ca="1">IFERROR(SUMPRODUCT(('Hors contrat 2020'!$F$2:$F$30=$A20)*(YEAR('Hors contrat 2020'!$E$2:$E$30)=YEAR(TODAY()))*(MONTH('Hors contrat 2020'!$E$2:$E$30)=COLUMN()-2)*('Hors contrat 2020'!$J$2:$J$30)),"")</f>
        <v>0</v>
      </c>
      <c r="D20" s="105">
        <f t="array" aca="1" ref="D20" ca="1">IFERROR(SUMPRODUCT(('Hors contrat 2020'!$F$2:$F$30=$A20)*(YEAR('Hors contrat 2020'!$E$2:$E$30)=YEAR(TODAY()))*(MONTH('Hors contrat 2020'!$E$2:$E$30)=COLUMN()-2)*('Hors contrat 2020'!$J$2:$J$30)),"")</f>
        <v>0</v>
      </c>
      <c r="E20" s="105">
        <f t="array" aca="1" ref="E20" ca="1">IFERROR(SUMPRODUCT(('Hors contrat 2020'!$F$2:$F$30=$A20)*(YEAR('Hors contrat 2020'!$E$2:$E$30)=YEAR(TODAY()))*(MONTH('Hors contrat 2020'!$E$2:$E$30)=COLUMN()-2)*('Hors contrat 2020'!$J$2:$J$30)),"")</f>
        <v>0</v>
      </c>
      <c r="F20" s="105">
        <f t="array" aca="1" ref="F20" ca="1">IFERROR(SUMPRODUCT(('Hors contrat 2020'!$F$2:$F$30=$A20)*(YEAR('Hors contrat 2020'!$E$2:$E$30)=YEAR(TODAY()))*(MONTH('Hors contrat 2020'!$E$2:$E$30)=COLUMN()-2)*('Hors contrat 2020'!$J$2:$J$30)),"")</f>
        <v>0</v>
      </c>
      <c r="G20" s="105">
        <f t="array" aca="1" ref="G20" ca="1">IFERROR(SUMPRODUCT(('Hors contrat 2020'!$F$2:$F$30=$A20)*(YEAR('Hors contrat 2020'!$E$2:$E$30)=YEAR(TODAY()))*(MONTH('Hors contrat 2020'!$E$2:$E$30)=COLUMN()-2)*('Hors contrat 2020'!$J$2:$J$30)),"")</f>
        <v>0</v>
      </c>
      <c r="H20" s="105">
        <f t="array" aca="1" ref="H20" ca="1">IFERROR(SUMPRODUCT(('Hors contrat 2020'!$F$2:$F$30=$A20)*(YEAR('Hors contrat 2020'!$E$2:$E$30)=YEAR(TODAY()))*(MONTH('Hors contrat 2020'!$E$2:$E$30)=COLUMN()-2)*('Hors contrat 2020'!$J$2:$J$30)),"")</f>
        <v>0</v>
      </c>
      <c r="I20" s="105">
        <f t="array" aca="1" ref="I20" ca="1">IFERROR(SUMPRODUCT(('Hors contrat 2020'!$F$2:$F$30=$A20)*(YEAR('Hors contrat 2020'!$E$2:$E$30)=YEAR(TODAY()))*(MONTH('Hors contrat 2020'!$E$2:$E$30)=COLUMN()-2)*('Hors contrat 2020'!$J$2:$J$30)),"")</f>
        <v>0</v>
      </c>
      <c r="J20" s="105">
        <f t="array" aca="1" ref="J20" ca="1">IFERROR(SUMPRODUCT(('Hors contrat 2020'!$F$2:$F$30=$A20)*(YEAR('Hors contrat 2020'!$E$2:$E$30)=YEAR(TODAY()))*(MONTH('Hors contrat 2020'!$E$2:$E$30)=COLUMN()-2)*('Hors contrat 2020'!$J$2:$J$30)),"")</f>
        <v>0</v>
      </c>
      <c r="K20" s="105">
        <f t="array" aca="1" ref="K20" ca="1">IFERROR(SUMPRODUCT(('Hors contrat 2020'!$F$2:$F$30=$A20)*(YEAR('Hors contrat 2020'!$E$2:$E$30)=YEAR(TODAY()))*(MONTH('Hors contrat 2020'!$E$2:$E$30)=COLUMN()-2)*('Hors contrat 2020'!$J$2:$J$30)),"")</f>
        <v>0</v>
      </c>
      <c r="L20" s="105">
        <f t="array" aca="1" ref="L20" ca="1">IFERROR(SUMPRODUCT(('Hors contrat 2020'!$F$2:$F$30=$A20)*(YEAR('Hors contrat 2020'!$E$2:$E$30)=YEAR(TODAY()))*(MONTH('Hors contrat 2020'!$E$2:$E$30)=COLUMN()-2)*('Hors contrat 2020'!$J$2:$J$30)),"")</f>
        <v>0</v>
      </c>
      <c r="M20" s="105">
        <f t="array" aca="1" ref="M20" ca="1">IFERROR(SUMPRODUCT(('Hors contrat 2020'!$F$2:$F$30=$A20)*(YEAR('Hors contrat 2020'!$E$2:$E$30)=YEAR(TODAY()))*(MONTH('Hors contrat 2020'!$E$2:$E$30)=COLUMN()-2)*('Hors contrat 2020'!$J$2:$J$30)),"")</f>
        <v>0</v>
      </c>
      <c r="N20" s="105">
        <f t="array" aca="1" ref="N20" ca="1">IFERROR(SUMPRODUCT(('Hors contrat 2020'!$F$2:$F$30=$A20)*(YEAR('Hors contrat 2020'!$E$2:$E$30)=YEAR(TODAY()))*(MONTH('Hors contrat 2020'!$E$2:$E$30)=COLUMN()-2)*('Hors contrat 2020'!$J$2:$J$30)),"")</f>
        <v>0</v>
      </c>
      <c r="O20" s="51"/>
      <c r="P20" s="51">
        <f ca="1">SUM(Tableau5[[#This Row],[Janvier]:[Décembre]])</f>
        <v>0</v>
      </c>
      <c r="Q20" s="45"/>
      <c r="R20" s="44"/>
      <c r="T20" s="135"/>
    </row>
    <row r="21" spans="1:20" x14ac:dyDescent="0.25">
      <c r="A21" s="62" t="s">
        <v>105</v>
      </c>
      <c r="B21" s="14"/>
      <c r="C21" s="105">
        <f t="array" aca="1" ref="C21" ca="1">IFERROR(SUMPRODUCT(('Hors contrat 2020'!$F$2:$F$30=$A21)*(YEAR('Hors contrat 2020'!$E$2:$E$30)=YEAR(TODAY()))*(MONTH('Hors contrat 2020'!$E$2:$E$30)=COLUMN()-2)*('Hors contrat 2020'!$J$2:$J$30)),"")</f>
        <v>0</v>
      </c>
      <c r="D21" s="105">
        <f t="array" aca="1" ref="D21" ca="1">IFERROR(SUMPRODUCT(('Hors contrat 2020'!$F$2:$F$30=$A21)*(YEAR('Hors contrat 2020'!$E$2:$E$30)=YEAR(TODAY()))*(MONTH('Hors contrat 2020'!$E$2:$E$30)=COLUMN()-2)*('Hors contrat 2020'!$J$2:$J$30)),"")</f>
        <v>0</v>
      </c>
      <c r="E21" s="105">
        <f t="array" aca="1" ref="E21" ca="1">IFERROR(SUMPRODUCT(('Hors contrat 2020'!$F$2:$F$30=$A21)*(YEAR('Hors contrat 2020'!$E$2:$E$30)=YEAR(TODAY()))*(MONTH('Hors contrat 2020'!$E$2:$E$30)=COLUMN()-2)*('Hors contrat 2020'!$J$2:$J$30)),"")</f>
        <v>0</v>
      </c>
      <c r="F21" s="105">
        <f t="array" aca="1" ref="F21" ca="1">IFERROR(SUMPRODUCT(('Hors contrat 2020'!$F$2:$F$30=$A21)*(YEAR('Hors contrat 2020'!$E$2:$E$30)=YEAR(TODAY()))*(MONTH('Hors contrat 2020'!$E$2:$E$30)=COLUMN()-2)*('Hors contrat 2020'!$J$2:$J$30)),"")</f>
        <v>0</v>
      </c>
      <c r="G21" s="105">
        <f t="array" aca="1" ref="G21" ca="1">IFERROR(SUMPRODUCT(('Hors contrat 2020'!$F$2:$F$30=$A21)*(YEAR('Hors contrat 2020'!$E$2:$E$30)=YEAR(TODAY()))*(MONTH('Hors contrat 2020'!$E$2:$E$30)=COLUMN()-2)*('Hors contrat 2020'!$J$2:$J$30)),"")</f>
        <v>0</v>
      </c>
      <c r="H21" s="105">
        <f t="array" aca="1" ref="H21" ca="1">IFERROR(SUMPRODUCT(('Hors contrat 2020'!$F$2:$F$30=$A21)*(YEAR('Hors contrat 2020'!$E$2:$E$30)=YEAR(TODAY()))*(MONTH('Hors contrat 2020'!$E$2:$E$30)=COLUMN()-2)*('Hors contrat 2020'!$J$2:$J$30)),"")</f>
        <v>0</v>
      </c>
      <c r="I21" s="105">
        <f t="array" aca="1" ref="I21" ca="1">IFERROR(SUMPRODUCT(('Hors contrat 2020'!$F$2:$F$30=$A21)*(YEAR('Hors contrat 2020'!$E$2:$E$30)=YEAR(TODAY()))*(MONTH('Hors contrat 2020'!$E$2:$E$30)=COLUMN()-2)*('Hors contrat 2020'!$J$2:$J$30)),"")</f>
        <v>0</v>
      </c>
      <c r="J21" s="105">
        <f t="array" aca="1" ref="J21" ca="1">IFERROR(SUMPRODUCT(('Hors contrat 2020'!$F$2:$F$30=$A21)*(YEAR('Hors contrat 2020'!$E$2:$E$30)=YEAR(TODAY()))*(MONTH('Hors contrat 2020'!$E$2:$E$30)=COLUMN()-2)*('Hors contrat 2020'!$J$2:$J$30)),"")</f>
        <v>0</v>
      </c>
      <c r="K21" s="105">
        <f t="array" aca="1" ref="K21" ca="1">IFERROR(SUMPRODUCT(('Hors contrat 2020'!$F$2:$F$30=$A21)*(YEAR('Hors contrat 2020'!$E$2:$E$30)=YEAR(TODAY()))*(MONTH('Hors contrat 2020'!$E$2:$E$30)=COLUMN()-2)*('Hors contrat 2020'!$J$2:$J$30)),"")</f>
        <v>0</v>
      </c>
      <c r="L21" s="105">
        <f t="array" aca="1" ref="L21" ca="1">IFERROR(SUMPRODUCT(('Hors contrat 2020'!$F$2:$F$30=$A21)*(YEAR('Hors contrat 2020'!$E$2:$E$30)=YEAR(TODAY()))*(MONTH('Hors contrat 2020'!$E$2:$E$30)=COLUMN()-2)*('Hors contrat 2020'!$J$2:$J$30)),"")</f>
        <v>0</v>
      </c>
      <c r="M21" s="105">
        <f t="array" aca="1" ref="M21" ca="1">IFERROR(SUMPRODUCT(('Hors contrat 2020'!$F$2:$F$30=$A21)*(YEAR('Hors contrat 2020'!$E$2:$E$30)=YEAR(TODAY()))*(MONTH('Hors contrat 2020'!$E$2:$E$30)=COLUMN()-2)*('Hors contrat 2020'!$J$2:$J$30)),"")</f>
        <v>0</v>
      </c>
      <c r="N21" s="105">
        <f t="array" aca="1" ref="N21" ca="1">IFERROR(SUMPRODUCT(('Hors contrat 2020'!$F$2:$F$30=$A21)*(YEAR('Hors contrat 2020'!$E$2:$E$30)=YEAR(TODAY()))*(MONTH('Hors contrat 2020'!$E$2:$E$30)=COLUMN()-2)*('Hors contrat 2020'!$J$2:$J$30)),"")</f>
        <v>0</v>
      </c>
      <c r="O21" s="51"/>
      <c r="P21" s="51">
        <f ca="1">SUM(Tableau5[[#This Row],[Janvier]:[Décembre]])</f>
        <v>0</v>
      </c>
      <c r="Q21" s="45"/>
      <c r="R21" s="44"/>
      <c r="T21" s="135"/>
    </row>
    <row r="22" spans="1:20" x14ac:dyDescent="0.25">
      <c r="A22" s="15" t="s">
        <v>158</v>
      </c>
      <c r="B22" s="14"/>
      <c r="C22" s="105">
        <f t="array" aca="1" ref="C22" ca="1">IFERROR(SUMPRODUCT(('Hors contrat 2020'!$F$2:$F$30=$A22)*(YEAR('Hors contrat 2020'!$E$2:$E$30)=YEAR(TODAY()))*(MONTH('Hors contrat 2020'!$E$2:$E$30)=COLUMN()-2)*('Hors contrat 2020'!$J$2:$J$30)),"")</f>
        <v>0</v>
      </c>
      <c r="D22" s="105">
        <f t="array" aca="1" ref="D22" ca="1">IFERROR(SUMPRODUCT(('Hors contrat 2020'!$F$2:$F$30=$A22)*(YEAR('Hors contrat 2020'!$E$2:$E$30)=YEAR(TODAY()))*(MONTH('Hors contrat 2020'!$E$2:$E$30)=COLUMN()-2)*('Hors contrat 2020'!$J$2:$J$30)),"")</f>
        <v>0</v>
      </c>
      <c r="E22" s="105">
        <f t="array" aca="1" ref="E22" ca="1">IFERROR(SUMPRODUCT(('Hors contrat 2020'!$F$2:$F$30=$A22)*(YEAR('Hors contrat 2020'!$E$2:$E$30)=YEAR(TODAY()))*(MONTH('Hors contrat 2020'!$E$2:$E$30)=COLUMN()-2)*('Hors contrat 2020'!$J$2:$J$30)),"")</f>
        <v>0</v>
      </c>
      <c r="F22" s="105">
        <f t="array" aca="1" ref="F22" ca="1">IFERROR(SUMPRODUCT(('Hors contrat 2020'!$F$2:$F$30=$A22)*(YEAR('Hors contrat 2020'!$E$2:$E$30)=YEAR(TODAY()))*(MONTH('Hors contrat 2020'!$E$2:$E$30)=COLUMN()-2)*('Hors contrat 2020'!$J$2:$J$30)),"")</f>
        <v>0</v>
      </c>
      <c r="G22" s="105">
        <f t="array" aca="1" ref="G22" ca="1">IFERROR(SUMPRODUCT(('Hors contrat 2020'!$F$2:$F$30=$A22)*(YEAR('Hors contrat 2020'!$E$2:$E$30)=YEAR(TODAY()))*(MONTH('Hors contrat 2020'!$E$2:$E$30)=COLUMN()-2)*('Hors contrat 2020'!$J$2:$J$30)),"")</f>
        <v>0</v>
      </c>
      <c r="H22" s="105">
        <f t="array" aca="1" ref="H22" ca="1">IFERROR(SUMPRODUCT(('Hors contrat 2020'!$F$2:$F$30=$A22)*(YEAR('Hors contrat 2020'!$E$2:$E$30)=YEAR(TODAY()))*(MONTH('Hors contrat 2020'!$E$2:$E$30)=COLUMN()-2)*('Hors contrat 2020'!$J$2:$J$30)),"")</f>
        <v>0</v>
      </c>
      <c r="I22" s="105">
        <f t="array" aca="1" ref="I22" ca="1">IFERROR(SUMPRODUCT(('Hors contrat 2020'!$F$2:$F$30=$A22)*(YEAR('Hors contrat 2020'!$E$2:$E$30)=YEAR(TODAY()))*(MONTH('Hors contrat 2020'!$E$2:$E$30)=COLUMN()-2)*('Hors contrat 2020'!$J$2:$J$30)),"")</f>
        <v>0</v>
      </c>
      <c r="J22" s="105">
        <f t="array" aca="1" ref="J22" ca="1">IFERROR(SUMPRODUCT(('Hors contrat 2020'!$F$2:$F$30=$A22)*(YEAR('Hors contrat 2020'!$E$2:$E$30)=YEAR(TODAY()))*(MONTH('Hors contrat 2020'!$E$2:$E$30)=COLUMN()-2)*('Hors contrat 2020'!$J$2:$J$30)),"")</f>
        <v>0</v>
      </c>
      <c r="K22" s="105">
        <f t="array" aca="1" ref="K22" ca="1">IFERROR(SUMPRODUCT(('Hors contrat 2020'!$F$2:$F$30=$A22)*(YEAR('Hors contrat 2020'!$E$2:$E$30)=YEAR(TODAY()))*(MONTH('Hors contrat 2020'!$E$2:$E$30)=COLUMN()-2)*('Hors contrat 2020'!$J$2:$J$30)),"")</f>
        <v>0</v>
      </c>
      <c r="L22" s="105">
        <f t="array" aca="1" ref="L22" ca="1">IFERROR(SUMPRODUCT(('Hors contrat 2020'!$F$2:$F$30=$A22)*(YEAR('Hors contrat 2020'!$E$2:$E$30)=YEAR(TODAY()))*(MONTH('Hors contrat 2020'!$E$2:$E$30)=COLUMN()-2)*('Hors contrat 2020'!$J$2:$J$30)),"")</f>
        <v>0</v>
      </c>
      <c r="M22" s="105">
        <f t="array" aca="1" ref="M22" ca="1">IFERROR(SUMPRODUCT(('Hors contrat 2020'!$F$2:$F$30=$A22)*(YEAR('Hors contrat 2020'!$E$2:$E$30)=YEAR(TODAY()))*(MONTH('Hors contrat 2020'!$E$2:$E$30)=COLUMN()-2)*('Hors contrat 2020'!$J$2:$J$30)),"")</f>
        <v>0</v>
      </c>
      <c r="N22" s="105">
        <f t="array" aca="1" ref="N22" ca="1">IFERROR(SUMPRODUCT(('Hors contrat 2020'!$F$2:$F$30=$A22)*(YEAR('Hors contrat 2020'!$E$2:$E$30)=YEAR(TODAY()))*(MONTH('Hors contrat 2020'!$E$2:$E$30)=COLUMN()-2)*('Hors contrat 2020'!$J$2:$J$30)),"")</f>
        <v>0</v>
      </c>
      <c r="O22" s="51"/>
      <c r="P22" s="51">
        <f ca="1">SUM(Tableau5[[#This Row],[Janvier]:[Décembre]])</f>
        <v>0</v>
      </c>
      <c r="Q22" s="45"/>
      <c r="R22" s="44"/>
      <c r="T22" s="135"/>
    </row>
    <row r="23" spans="1:20" x14ac:dyDescent="0.25">
      <c r="A23" s="62" t="s">
        <v>142</v>
      </c>
      <c r="B23" s="14"/>
      <c r="C23" s="105">
        <f t="array" aca="1" ref="C23" ca="1">IFERROR(SUMPRODUCT(('Hors contrat 2020'!$F$2:$F$30=$A23)*(YEAR('Hors contrat 2020'!$E$2:$E$30)=YEAR(TODAY()))*(MONTH('Hors contrat 2020'!$E$2:$E$30)=COLUMN()-2)*('Hors contrat 2020'!$J$2:$J$30)),"")</f>
        <v>0</v>
      </c>
      <c r="D23" s="105">
        <f t="array" aca="1" ref="D23" ca="1">IFERROR(SUMPRODUCT(('Hors contrat 2020'!$F$2:$F$30=$A23)*(YEAR('Hors contrat 2020'!$E$2:$E$30)=YEAR(TODAY()))*(MONTH('Hors contrat 2020'!$E$2:$E$30)=COLUMN()-2)*('Hors contrat 2020'!$J$2:$J$30)),"")</f>
        <v>0</v>
      </c>
      <c r="E23" s="105">
        <f t="array" aca="1" ref="E23" ca="1">IFERROR(SUMPRODUCT(('Hors contrat 2020'!$F$2:$F$30=$A23)*(YEAR('Hors contrat 2020'!$E$2:$E$30)=YEAR(TODAY()))*(MONTH('Hors contrat 2020'!$E$2:$E$30)=COLUMN()-2)*('Hors contrat 2020'!$J$2:$J$30)),"")</f>
        <v>0</v>
      </c>
      <c r="F23" s="105">
        <f t="array" aca="1" ref="F23" ca="1">IFERROR(SUMPRODUCT(('Hors contrat 2020'!$F$2:$F$30=$A23)*(YEAR('Hors contrat 2020'!$E$2:$E$30)=YEAR(TODAY()))*(MONTH('Hors contrat 2020'!$E$2:$E$30)=COLUMN()-2)*('Hors contrat 2020'!$J$2:$J$30)),"")</f>
        <v>0</v>
      </c>
      <c r="G23" s="105">
        <f t="array" aca="1" ref="G23" ca="1">IFERROR(SUMPRODUCT(('Hors contrat 2020'!$F$2:$F$30=$A23)*(YEAR('Hors contrat 2020'!$E$2:$E$30)=YEAR(TODAY()))*(MONTH('Hors contrat 2020'!$E$2:$E$30)=COLUMN()-2)*('Hors contrat 2020'!$J$2:$J$30)),"")</f>
        <v>0</v>
      </c>
      <c r="H23" s="105">
        <f t="array" aca="1" ref="H23" ca="1">IFERROR(SUMPRODUCT(('Hors contrat 2020'!$F$2:$F$30=$A23)*(YEAR('Hors contrat 2020'!$E$2:$E$30)=YEAR(TODAY()))*(MONTH('Hors contrat 2020'!$E$2:$E$30)=COLUMN()-2)*('Hors contrat 2020'!$J$2:$J$30)),"")</f>
        <v>0</v>
      </c>
      <c r="I23" s="105">
        <f t="array" aca="1" ref="I23" ca="1">IFERROR(SUMPRODUCT(('Hors contrat 2020'!$F$2:$F$30=$A23)*(YEAR('Hors contrat 2020'!$E$2:$E$30)=YEAR(TODAY()))*(MONTH('Hors contrat 2020'!$E$2:$E$30)=COLUMN()-2)*('Hors contrat 2020'!$J$2:$J$30)),"")</f>
        <v>0</v>
      </c>
      <c r="J23" s="105">
        <f t="array" aca="1" ref="J23" ca="1">IFERROR(SUMPRODUCT(('Hors contrat 2020'!$F$2:$F$30=$A23)*(YEAR('Hors contrat 2020'!$E$2:$E$30)=YEAR(TODAY()))*(MONTH('Hors contrat 2020'!$E$2:$E$30)=COLUMN()-2)*('Hors contrat 2020'!$J$2:$J$30)),"")</f>
        <v>0</v>
      </c>
      <c r="K23" s="105">
        <f t="array" aca="1" ref="K23" ca="1">IFERROR(SUMPRODUCT(('Hors contrat 2020'!$F$2:$F$30=$A23)*(YEAR('Hors contrat 2020'!$E$2:$E$30)=YEAR(TODAY()))*(MONTH('Hors contrat 2020'!$E$2:$E$30)=COLUMN()-2)*('Hors contrat 2020'!$J$2:$J$30)),"")</f>
        <v>0</v>
      </c>
      <c r="L23" s="105">
        <f t="array" aca="1" ref="L23" ca="1">IFERROR(SUMPRODUCT(('Hors contrat 2020'!$F$2:$F$30=$A23)*(YEAR('Hors contrat 2020'!$E$2:$E$30)=YEAR(TODAY()))*(MONTH('Hors contrat 2020'!$E$2:$E$30)=COLUMN()-2)*('Hors contrat 2020'!$J$2:$J$30)),"")</f>
        <v>0</v>
      </c>
      <c r="M23" s="105">
        <f t="array" aca="1" ref="M23" ca="1">IFERROR(SUMPRODUCT(('Hors contrat 2020'!$F$2:$F$30=$A23)*(YEAR('Hors contrat 2020'!$E$2:$E$30)=YEAR(TODAY()))*(MONTH('Hors contrat 2020'!$E$2:$E$30)=COLUMN()-2)*('Hors contrat 2020'!$J$2:$J$30)),"")</f>
        <v>0</v>
      </c>
      <c r="N23" s="105">
        <f t="array" aca="1" ref="N23" ca="1">IFERROR(SUMPRODUCT(('Hors contrat 2020'!$F$2:$F$30=$A23)*(YEAR('Hors contrat 2020'!$E$2:$E$30)=YEAR(TODAY()))*(MONTH('Hors contrat 2020'!$E$2:$E$30)=COLUMN()-2)*('Hors contrat 2020'!$J$2:$J$30)),"")</f>
        <v>0</v>
      </c>
      <c r="O23" s="51"/>
      <c r="P23" s="51">
        <f ca="1">SUM(Tableau5[[#This Row],[Janvier]:[Décembre]])</f>
        <v>0</v>
      </c>
      <c r="Q23" s="45"/>
      <c r="R23" s="44"/>
      <c r="T23" s="135"/>
    </row>
    <row r="24" spans="1:20" x14ac:dyDescent="0.25">
      <c r="A24" s="68" t="s">
        <v>144</v>
      </c>
      <c r="B24" s="69"/>
      <c r="C24" s="105">
        <f t="array" aca="1" ref="C24" ca="1">IFERROR(SUMPRODUCT(('Hors contrat 2020'!$F$2:$F$30=$A24)*(YEAR('Hors contrat 2020'!$E$2:$E$30)=YEAR(TODAY()))*(MONTH('Hors contrat 2020'!$E$2:$E$30)=COLUMN()-2)*('Hors contrat 2020'!$J$2:$J$30)),"")</f>
        <v>3151.08</v>
      </c>
      <c r="D24" s="105">
        <f t="array" aca="1" ref="D24" ca="1">IFERROR(SUMPRODUCT(('Hors contrat 2020'!$F$2:$F$30=$A24)*(YEAR('Hors contrat 2020'!$E$2:$E$30)=YEAR(TODAY()))*(MONTH('Hors contrat 2020'!$E$2:$E$30)=COLUMN()-2)*('Hors contrat 2020'!$J$2:$J$30)),"")</f>
        <v>0</v>
      </c>
      <c r="E24" s="105">
        <f t="array" aca="1" ref="E24" ca="1">IFERROR(SUMPRODUCT(('Hors contrat 2020'!$F$2:$F$30=$A24)*(YEAR('Hors contrat 2020'!$E$2:$E$30)=YEAR(TODAY()))*(MONTH('Hors contrat 2020'!$E$2:$E$30)=COLUMN()-2)*('Hors contrat 2020'!$J$2:$J$30)),"")</f>
        <v>0</v>
      </c>
      <c r="F24" s="105">
        <f t="array" aca="1" ref="F24" ca="1">IFERROR(SUMPRODUCT(('Hors contrat 2020'!$F$2:$F$30=$A24)*(YEAR('Hors contrat 2020'!$E$2:$E$30)=YEAR(TODAY()))*(MONTH('Hors contrat 2020'!$E$2:$E$30)=COLUMN()-2)*('Hors contrat 2020'!$J$2:$J$30)),"")</f>
        <v>0</v>
      </c>
      <c r="G24" s="105">
        <f t="array" aca="1" ref="G24" ca="1">IFERROR(SUMPRODUCT(('Hors contrat 2020'!$F$2:$F$30=$A24)*(YEAR('Hors contrat 2020'!$E$2:$E$30)=YEAR(TODAY()))*(MONTH('Hors contrat 2020'!$E$2:$E$30)=COLUMN()-2)*('Hors contrat 2020'!$J$2:$J$30)),"")</f>
        <v>0</v>
      </c>
      <c r="H24" s="105">
        <f t="array" aca="1" ref="H24" ca="1">IFERROR(SUMPRODUCT(('Hors contrat 2020'!$F$2:$F$30=$A24)*(YEAR('Hors contrat 2020'!$E$2:$E$30)=YEAR(TODAY()))*(MONTH('Hors contrat 2020'!$E$2:$E$30)=COLUMN()-2)*('Hors contrat 2020'!$J$2:$J$30)),"")</f>
        <v>0</v>
      </c>
      <c r="I24" s="105">
        <f t="array" aca="1" ref="I24" ca="1">IFERROR(SUMPRODUCT(('Hors contrat 2020'!$F$2:$F$30=$A24)*(YEAR('Hors contrat 2020'!$E$2:$E$30)=YEAR(TODAY()))*(MONTH('Hors contrat 2020'!$E$2:$E$30)=COLUMN()-2)*('Hors contrat 2020'!$J$2:$J$30)),"")</f>
        <v>0</v>
      </c>
      <c r="J24" s="105">
        <f t="array" aca="1" ref="J24" ca="1">IFERROR(SUMPRODUCT(('Hors contrat 2020'!$F$2:$F$30=$A24)*(YEAR('Hors contrat 2020'!$E$2:$E$30)=YEAR(TODAY()))*(MONTH('Hors contrat 2020'!$E$2:$E$30)=COLUMN()-2)*('Hors contrat 2020'!$J$2:$J$30)),"")</f>
        <v>0</v>
      </c>
      <c r="K24" s="105">
        <f t="array" aca="1" ref="K24" ca="1">IFERROR(SUMPRODUCT(('Hors contrat 2020'!$F$2:$F$30=$A24)*(YEAR('Hors contrat 2020'!$E$2:$E$30)=YEAR(TODAY()))*(MONTH('Hors contrat 2020'!$E$2:$E$30)=COLUMN()-2)*('Hors contrat 2020'!$J$2:$J$30)),"")</f>
        <v>0</v>
      </c>
      <c r="L24" s="105">
        <f t="array" aca="1" ref="L24" ca="1">IFERROR(SUMPRODUCT(('Hors contrat 2020'!$F$2:$F$30=$A24)*(YEAR('Hors contrat 2020'!$E$2:$E$30)=YEAR(TODAY()))*(MONTH('Hors contrat 2020'!$E$2:$E$30)=COLUMN()-2)*('Hors contrat 2020'!$J$2:$J$30)),"")</f>
        <v>0</v>
      </c>
      <c r="M24" s="105">
        <f t="array" aca="1" ref="M24" ca="1">IFERROR(SUMPRODUCT(('Hors contrat 2020'!$F$2:$F$30=$A24)*(YEAR('Hors contrat 2020'!$E$2:$E$30)=YEAR(TODAY()))*(MONTH('Hors contrat 2020'!$E$2:$E$30)=COLUMN()-2)*('Hors contrat 2020'!$J$2:$J$30)),"")</f>
        <v>0</v>
      </c>
      <c r="N24" s="105">
        <f t="array" aca="1" ref="N24" ca="1">IFERROR(SUMPRODUCT(('Hors contrat 2020'!$F$2:$F$30=$A24)*(YEAR('Hors contrat 2020'!$E$2:$E$30)=YEAR(TODAY()))*(MONTH('Hors contrat 2020'!$E$2:$E$30)=COLUMN()-2)*('Hors contrat 2020'!$J$2:$J$30)),"")</f>
        <v>0</v>
      </c>
      <c r="O24" s="51"/>
      <c r="P24" s="51">
        <f ca="1">SUM(Tableau5[[#This Row],[Janvier]:[Décembre]])</f>
        <v>3151.08</v>
      </c>
      <c r="Q24" s="71"/>
      <c r="R24" s="72"/>
      <c r="T24" s="135"/>
    </row>
    <row r="25" spans="1:20" s="6" customFormat="1" ht="15.75" thickBot="1" x14ac:dyDescent="0.3">
      <c r="A25" s="106"/>
      <c r="B25" s="63" t="s">
        <v>146</v>
      </c>
      <c r="C25" s="78">
        <f ca="1">SUBTOTAL(109,C3:C24)</f>
        <v>14931.227999999999</v>
      </c>
      <c r="D25" s="78">
        <f t="shared" ref="D25:N25" ca="1" si="0">SUBTOTAL(109,D3:D24)</f>
        <v>3190.7280000000001</v>
      </c>
      <c r="E25" s="78">
        <f t="shared" ca="1" si="0"/>
        <v>1976.616</v>
      </c>
      <c r="F25" s="78">
        <f t="shared" ca="1" si="0"/>
        <v>0</v>
      </c>
      <c r="G25" s="78">
        <f t="shared" ca="1" si="0"/>
        <v>0</v>
      </c>
      <c r="H25" s="78">
        <f t="shared" ca="1" si="0"/>
        <v>0</v>
      </c>
      <c r="I25" s="78">
        <f t="shared" ca="1" si="0"/>
        <v>0</v>
      </c>
      <c r="J25" s="78">
        <f t="shared" ca="1" si="0"/>
        <v>0</v>
      </c>
      <c r="K25" s="78">
        <f t="shared" ca="1" si="0"/>
        <v>0</v>
      </c>
      <c r="L25" s="78">
        <f t="shared" ca="1" si="0"/>
        <v>0</v>
      </c>
      <c r="M25" s="78">
        <f t="shared" ca="1" si="0"/>
        <v>0</v>
      </c>
      <c r="N25" s="78">
        <f t="shared" ca="1" si="0"/>
        <v>0</v>
      </c>
      <c r="O25" s="78"/>
      <c r="P25" s="64">
        <f ca="1">SUM(Tableau5[[#This Row],[Janvier]:[Décembre]])</f>
        <v>20098.572</v>
      </c>
      <c r="Q25" s="65"/>
      <c r="R25" s="85">
        <f ca="1">SUM(O2-Tableau5[[#This Row],[Total
 Dépense ]])</f>
        <v>159901.42800000001</v>
      </c>
      <c r="T25" s="136"/>
    </row>
    <row r="26" spans="1:20" s="6" customFormat="1" x14ac:dyDescent="0.25">
      <c r="A26" s="73" t="s">
        <v>90</v>
      </c>
      <c r="B26" s="74" t="s">
        <v>79</v>
      </c>
      <c r="C26" s="58">
        <v>33333.33</v>
      </c>
      <c r="D26" s="58">
        <v>33333.33</v>
      </c>
      <c r="E26" s="58">
        <v>33333.33</v>
      </c>
      <c r="F26" s="58">
        <v>33333.33</v>
      </c>
      <c r="G26" s="58">
        <v>33333.33</v>
      </c>
      <c r="H26" s="58">
        <v>33333.33</v>
      </c>
      <c r="I26" s="58">
        <v>33333.33</v>
      </c>
      <c r="J26" s="58">
        <v>33333.33</v>
      </c>
      <c r="K26" s="58">
        <v>33333.33</v>
      </c>
      <c r="L26" s="58">
        <v>33333.33</v>
      </c>
      <c r="M26" s="58">
        <v>33333.33</v>
      </c>
      <c r="N26" s="58">
        <v>33333.33</v>
      </c>
      <c r="O26" s="59">
        <v>400000</v>
      </c>
      <c r="P26" s="58"/>
      <c r="Q26" s="75"/>
      <c r="R26" s="61"/>
      <c r="T26" s="139"/>
    </row>
    <row r="27" spans="1:20" s="6" customFormat="1" x14ac:dyDescent="0.25">
      <c r="A27" s="62" t="s">
        <v>18</v>
      </c>
      <c r="B27" s="4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128"/>
      <c r="P27" s="86">
        <f>SUM(Tableau5[[#This Row],[Janvier]:[Décembre]])</f>
        <v>0</v>
      </c>
      <c r="Q27" s="48"/>
      <c r="R27" s="39"/>
      <c r="T27" s="140" t="s">
        <v>5</v>
      </c>
    </row>
    <row r="28" spans="1:20" s="6" customFormat="1" x14ac:dyDescent="0.25">
      <c r="A28" s="62" t="s">
        <v>42</v>
      </c>
      <c r="B28" s="4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128"/>
      <c r="P28" s="86">
        <f>SUM(Tableau5[[#This Row],[Janvier]:[Décembre]])</f>
        <v>0</v>
      </c>
      <c r="Q28" s="48"/>
      <c r="R28" s="39"/>
      <c r="T28" s="137" t="s">
        <v>23</v>
      </c>
    </row>
    <row r="29" spans="1:20" s="6" customFormat="1" x14ac:dyDescent="0.25">
      <c r="A29" s="62" t="s">
        <v>58</v>
      </c>
      <c r="B29" s="4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128"/>
      <c r="P29" s="86">
        <f>SUM(Tableau5[[#This Row],[Janvier]:[Décembre]])</f>
        <v>0</v>
      </c>
      <c r="Q29" s="48"/>
      <c r="R29" s="39"/>
      <c r="T29" s="137" t="s">
        <v>27</v>
      </c>
    </row>
    <row r="30" spans="1:20" s="6" customFormat="1" x14ac:dyDescent="0.25">
      <c r="A30" s="62" t="s">
        <v>48</v>
      </c>
      <c r="B30" s="4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128"/>
      <c r="P30" s="86">
        <f>SUM(Tableau5[[#This Row],[Janvier]:[Décembre]])</f>
        <v>0</v>
      </c>
      <c r="Q30" s="48"/>
      <c r="R30" s="39"/>
      <c r="T30" s="137" t="s">
        <v>31</v>
      </c>
    </row>
    <row r="31" spans="1:20" s="6" customFormat="1" ht="14.1" customHeight="1" x14ac:dyDescent="0.25">
      <c r="A31" s="130" t="s">
        <v>76</v>
      </c>
      <c r="B31" s="4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128"/>
      <c r="P31" s="86">
        <f>SUM(Tableau5[[#This Row],[Janvier]:[Décembre]])</f>
        <v>0</v>
      </c>
      <c r="Q31" s="48"/>
      <c r="R31" s="39"/>
      <c r="T31" s="137" t="s">
        <v>93</v>
      </c>
    </row>
    <row r="32" spans="1:20" s="6" customFormat="1" ht="14.1" customHeight="1" x14ac:dyDescent="0.25">
      <c r="A32" s="129" t="s">
        <v>83</v>
      </c>
      <c r="B32" s="4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128"/>
      <c r="P32" s="86">
        <f>SUM(Tableau5[[#This Row],[Janvier]:[Décembre]])</f>
        <v>0</v>
      </c>
      <c r="Q32" s="48"/>
      <c r="R32" s="39"/>
      <c r="T32" s="137" t="s">
        <v>37</v>
      </c>
    </row>
    <row r="33" spans="1:20" s="6" customFormat="1" ht="14.1" customHeight="1" x14ac:dyDescent="0.25">
      <c r="A33" s="62" t="s">
        <v>57</v>
      </c>
      <c r="B33" s="4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128"/>
      <c r="P33" s="86">
        <f>SUM(Tableau5[[#This Row],[Janvier]:[Décembre]])</f>
        <v>0</v>
      </c>
      <c r="Q33" s="48"/>
      <c r="R33" s="39"/>
      <c r="T33" s="137" t="s">
        <v>35</v>
      </c>
    </row>
    <row r="34" spans="1:20" s="6" customFormat="1" ht="14.1" customHeight="1" x14ac:dyDescent="0.25">
      <c r="A34" s="62" t="s">
        <v>39</v>
      </c>
      <c r="B34" s="4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128"/>
      <c r="P34" s="86">
        <f>SUM(Tableau5[[#This Row],[Janvier]:[Décembre]])</f>
        <v>0</v>
      </c>
      <c r="Q34" s="48"/>
      <c r="R34" s="39"/>
      <c r="T34" s="137" t="s">
        <v>96</v>
      </c>
    </row>
    <row r="35" spans="1:20" ht="15.75" thickBot="1" x14ac:dyDescent="0.3">
      <c r="A35" s="62" t="s">
        <v>16</v>
      </c>
      <c r="B35" s="72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45"/>
      <c r="R35" s="44"/>
      <c r="T35" s="138"/>
    </row>
    <row r="36" spans="1:20" s="6" customFormat="1" ht="15.75" thickBot="1" x14ac:dyDescent="0.3">
      <c r="A36" s="106"/>
      <c r="B36" s="63" t="s">
        <v>147</v>
      </c>
      <c r="C36" s="64">
        <f>SUBTOTAL(109,C27:C35)</f>
        <v>0</v>
      </c>
      <c r="D36" s="64">
        <f t="shared" ref="D36:N36" si="1">SUBTOTAL(109,D27:D35)</f>
        <v>0</v>
      </c>
      <c r="E36" s="64">
        <f t="shared" si="1"/>
        <v>0</v>
      </c>
      <c r="F36" s="64">
        <f t="shared" si="1"/>
        <v>0</v>
      </c>
      <c r="G36" s="64">
        <f t="shared" si="1"/>
        <v>0</v>
      </c>
      <c r="H36" s="64">
        <f t="shared" si="1"/>
        <v>0</v>
      </c>
      <c r="I36" s="64">
        <f t="shared" si="1"/>
        <v>0</v>
      </c>
      <c r="J36" s="64">
        <f t="shared" si="1"/>
        <v>0</v>
      </c>
      <c r="K36" s="64">
        <f t="shared" si="1"/>
        <v>0</v>
      </c>
      <c r="L36" s="64">
        <f t="shared" si="1"/>
        <v>0</v>
      </c>
      <c r="M36" s="64">
        <f t="shared" si="1"/>
        <v>0</v>
      </c>
      <c r="N36" s="64">
        <f t="shared" si="1"/>
        <v>0</v>
      </c>
      <c r="O36" s="64"/>
      <c r="P36" s="64">
        <f>SUM(Tableau5[[#This Row],[Janvier]:[Décembre]])</f>
        <v>0</v>
      </c>
      <c r="Q36" s="76"/>
      <c r="R36" s="85">
        <f>SUM(O26-Tableau5[[#This Row],[Total
 Dépense ]])</f>
        <v>400000</v>
      </c>
    </row>
    <row r="37" spans="1:20" s="6" customFormat="1" x14ac:dyDescent="0.25">
      <c r="A37" s="73" t="s">
        <v>90</v>
      </c>
      <c r="B37" s="74" t="s">
        <v>71</v>
      </c>
      <c r="C37" s="58">
        <v>7500</v>
      </c>
      <c r="D37" s="58">
        <v>7500</v>
      </c>
      <c r="E37" s="58">
        <v>7500</v>
      </c>
      <c r="F37" s="58">
        <v>7500</v>
      </c>
      <c r="G37" s="58">
        <v>7500</v>
      </c>
      <c r="H37" s="58">
        <v>7500</v>
      </c>
      <c r="I37" s="58">
        <v>7500</v>
      </c>
      <c r="J37" s="58">
        <v>7500</v>
      </c>
      <c r="K37" s="58">
        <v>7500</v>
      </c>
      <c r="L37" s="58">
        <v>7500</v>
      </c>
      <c r="M37" s="58">
        <v>7500</v>
      </c>
      <c r="N37" s="58">
        <v>7500</v>
      </c>
      <c r="O37" s="59">
        <v>90000</v>
      </c>
      <c r="P37" s="58"/>
      <c r="Q37" s="75"/>
      <c r="R37" s="61"/>
    </row>
    <row r="38" spans="1:20" x14ac:dyDescent="0.25">
      <c r="A38" s="68" t="s">
        <v>30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1"/>
      <c r="R38" s="72"/>
    </row>
    <row r="39" spans="1:20" s="6" customFormat="1" ht="15.75" thickBot="1" x14ac:dyDescent="0.3">
      <c r="A39" s="108"/>
      <c r="B39" s="63" t="s">
        <v>72</v>
      </c>
      <c r="C39" s="64">
        <f t="shared" ref="C39:O39" si="2">SUBTOTAL(109,C38:C38)</f>
        <v>0</v>
      </c>
      <c r="D39" s="64">
        <f t="shared" si="2"/>
        <v>0</v>
      </c>
      <c r="E39" s="64">
        <f t="shared" si="2"/>
        <v>0</v>
      </c>
      <c r="F39" s="64">
        <f t="shared" si="2"/>
        <v>0</v>
      </c>
      <c r="G39" s="64">
        <f t="shared" si="2"/>
        <v>0</v>
      </c>
      <c r="H39" s="64">
        <f t="shared" si="2"/>
        <v>0</v>
      </c>
      <c r="I39" s="64">
        <f t="shared" si="2"/>
        <v>0</v>
      </c>
      <c r="J39" s="64">
        <f t="shared" si="2"/>
        <v>0</v>
      </c>
      <c r="K39" s="64">
        <f t="shared" si="2"/>
        <v>0</v>
      </c>
      <c r="L39" s="64">
        <f t="shared" si="2"/>
        <v>0</v>
      </c>
      <c r="M39" s="64">
        <f t="shared" si="2"/>
        <v>0</v>
      </c>
      <c r="N39" s="64">
        <f t="shared" si="2"/>
        <v>0</v>
      </c>
      <c r="O39" s="64">
        <f t="shared" si="2"/>
        <v>0</v>
      </c>
      <c r="P39" s="64">
        <f>SUM(Tableau5[[#This Row],[Janvier]:[Décembre]])</f>
        <v>0</v>
      </c>
      <c r="Q39" s="65"/>
      <c r="R39" s="66"/>
    </row>
    <row r="40" spans="1:20" s="90" customFormat="1" x14ac:dyDescent="0.25">
      <c r="A40" s="88" t="s">
        <v>82</v>
      </c>
      <c r="B40" s="54" t="s">
        <v>80</v>
      </c>
      <c r="C40" s="89">
        <v>2500</v>
      </c>
      <c r="D40" s="89">
        <v>2500</v>
      </c>
      <c r="E40" s="89">
        <v>2500</v>
      </c>
      <c r="F40" s="89">
        <v>2500</v>
      </c>
      <c r="G40" s="89">
        <v>2500</v>
      </c>
      <c r="H40" s="89">
        <v>2500</v>
      </c>
      <c r="I40" s="89">
        <v>2500</v>
      </c>
      <c r="J40" s="89">
        <v>2500</v>
      </c>
      <c r="K40" s="89">
        <v>2500</v>
      </c>
      <c r="L40" s="89">
        <v>2500</v>
      </c>
      <c r="M40" s="89">
        <v>2500</v>
      </c>
      <c r="N40" s="89">
        <v>2500</v>
      </c>
      <c r="O40" s="89">
        <v>30000</v>
      </c>
      <c r="P40" s="89"/>
      <c r="Q40" s="56"/>
      <c r="R40" s="54"/>
    </row>
    <row r="41" spans="1:20" s="6" customFormat="1" x14ac:dyDescent="0.25">
      <c r="A41" s="40" t="s">
        <v>82</v>
      </c>
      <c r="B41" s="40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50"/>
      <c r="P41" s="86"/>
      <c r="Q41" s="48"/>
      <c r="R41" s="39"/>
    </row>
    <row r="42" spans="1:20" s="6" customFormat="1" ht="15.75" thickBot="1" x14ac:dyDescent="0.3">
      <c r="A42"/>
      <c r="B42" s="63" t="s">
        <v>153</v>
      </c>
      <c r="C42" s="78">
        <f>SUBTOTAL(109,C41)</f>
        <v>0</v>
      </c>
      <c r="D42" s="78">
        <f t="shared" ref="D42:N42" si="3">SUBTOTAL(109,D41)</f>
        <v>0</v>
      </c>
      <c r="E42" s="78">
        <f t="shared" si="3"/>
        <v>0</v>
      </c>
      <c r="F42" s="78">
        <f t="shared" si="3"/>
        <v>0</v>
      </c>
      <c r="G42" s="78">
        <f t="shared" si="3"/>
        <v>0</v>
      </c>
      <c r="H42" s="78">
        <f t="shared" si="3"/>
        <v>0</v>
      </c>
      <c r="I42" s="78">
        <f t="shared" si="3"/>
        <v>0</v>
      </c>
      <c r="J42" s="78">
        <f t="shared" si="3"/>
        <v>0</v>
      </c>
      <c r="K42" s="78">
        <f t="shared" si="3"/>
        <v>0</v>
      </c>
      <c r="L42" s="78">
        <f t="shared" si="3"/>
        <v>0</v>
      </c>
      <c r="M42" s="78">
        <f t="shared" si="3"/>
        <v>0</v>
      </c>
      <c r="N42" s="78">
        <f t="shared" si="3"/>
        <v>0</v>
      </c>
      <c r="O42" s="78"/>
      <c r="P42" s="78">
        <f>SUM(Tableau5[[#This Row],[Janvier]:[Décembre]])</f>
        <v>0</v>
      </c>
      <c r="Q42" s="65"/>
      <c r="R42" s="85">
        <f>SUM(O40-Tableau5[[#This Row],[Total
 Dépense ]])</f>
        <v>30000</v>
      </c>
    </row>
    <row r="43" spans="1:20" s="6" customFormat="1" x14ac:dyDescent="0.25">
      <c r="A43" s="73" t="s">
        <v>91</v>
      </c>
      <c r="B43" s="74" t="s">
        <v>80</v>
      </c>
      <c r="C43" s="58">
        <v>63250</v>
      </c>
      <c r="D43" s="58">
        <v>63250</v>
      </c>
      <c r="E43" s="58">
        <v>63250</v>
      </c>
      <c r="F43" s="58">
        <v>63250</v>
      </c>
      <c r="G43" s="58">
        <v>63250</v>
      </c>
      <c r="H43" s="58">
        <v>63250</v>
      </c>
      <c r="I43" s="58">
        <v>63250</v>
      </c>
      <c r="J43" s="58">
        <v>63250</v>
      </c>
      <c r="K43" s="58">
        <v>63250</v>
      </c>
      <c r="L43" s="58">
        <v>63250</v>
      </c>
      <c r="M43" s="58">
        <v>63250</v>
      </c>
      <c r="N43" s="58">
        <v>63250</v>
      </c>
      <c r="O43" s="59">
        <v>75000</v>
      </c>
      <c r="P43" s="58"/>
      <c r="Q43" s="75"/>
      <c r="R43" s="61"/>
    </row>
    <row r="44" spans="1:20" x14ac:dyDescent="0.25">
      <c r="A44" s="62" t="s">
        <v>75</v>
      </c>
      <c r="B44" s="14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45"/>
      <c r="R44" s="44"/>
    </row>
    <row r="45" spans="1:20" x14ac:dyDescent="0.25">
      <c r="A45" s="67" t="s">
        <v>143</v>
      </c>
      <c r="B45" s="44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45"/>
      <c r="R45" s="44"/>
    </row>
    <row r="46" spans="1:20" x14ac:dyDescent="0.25">
      <c r="A46" s="67" t="s">
        <v>145</v>
      </c>
      <c r="B46" s="44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45"/>
      <c r="R46" s="44"/>
    </row>
    <row r="47" spans="1:20" x14ac:dyDescent="0.25">
      <c r="A47" s="38" t="s">
        <v>159</v>
      </c>
      <c r="B47" s="44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45"/>
      <c r="R47" s="44"/>
    </row>
    <row r="48" spans="1:20" s="6" customFormat="1" ht="15.75" thickBot="1" x14ac:dyDescent="0.3">
      <c r="A48"/>
      <c r="B48" s="63" t="s">
        <v>154</v>
      </c>
      <c r="C48" s="78">
        <f>SUBTOTAL(109,C44:C47)</f>
        <v>0</v>
      </c>
      <c r="D48" s="78">
        <f t="shared" ref="D48:N48" si="4">SUBTOTAL(109,D44:D47)</f>
        <v>0</v>
      </c>
      <c r="E48" s="78">
        <f t="shared" si="4"/>
        <v>0</v>
      </c>
      <c r="F48" s="78">
        <f t="shared" si="4"/>
        <v>0</v>
      </c>
      <c r="G48" s="78">
        <f t="shared" si="4"/>
        <v>0</v>
      </c>
      <c r="H48" s="78">
        <f t="shared" si="4"/>
        <v>0</v>
      </c>
      <c r="I48" s="78">
        <f t="shared" si="4"/>
        <v>0</v>
      </c>
      <c r="J48" s="78">
        <f t="shared" si="4"/>
        <v>0</v>
      </c>
      <c r="K48" s="78">
        <f t="shared" si="4"/>
        <v>0</v>
      </c>
      <c r="L48" s="78">
        <f t="shared" si="4"/>
        <v>0</v>
      </c>
      <c r="M48" s="78">
        <f t="shared" si="4"/>
        <v>0</v>
      </c>
      <c r="N48" s="78">
        <f t="shared" si="4"/>
        <v>0</v>
      </c>
      <c r="O48" s="78"/>
      <c r="P48" s="78">
        <f>SUM(Tableau5[[#This Row],[Janvier]:[Décembre]])</f>
        <v>0</v>
      </c>
      <c r="Q48" s="65"/>
      <c r="R48" s="85">
        <f>SUM(O43-Tableau5[[#This Row],[Total
 Dépense ]])</f>
        <v>75000</v>
      </c>
    </row>
    <row r="49" spans="1:18" s="90" customFormat="1" x14ac:dyDescent="0.25">
      <c r="A49" s="73" t="s">
        <v>74</v>
      </c>
      <c r="B49" s="74" t="s">
        <v>80</v>
      </c>
      <c r="C49" s="60">
        <v>1666.66</v>
      </c>
      <c r="D49" s="60">
        <v>1666.66</v>
      </c>
      <c r="E49" s="60">
        <v>1666.66</v>
      </c>
      <c r="F49" s="60">
        <v>1666.66</v>
      </c>
      <c r="G49" s="60">
        <v>1666.66</v>
      </c>
      <c r="H49" s="60">
        <v>1666.66</v>
      </c>
      <c r="I49" s="60">
        <v>1666.66</v>
      </c>
      <c r="J49" s="60">
        <v>1666.66</v>
      </c>
      <c r="K49" s="60">
        <v>1666.66</v>
      </c>
      <c r="L49" s="60">
        <v>1666.66</v>
      </c>
      <c r="M49" s="60">
        <v>1666.66</v>
      </c>
      <c r="N49" s="60">
        <v>1666.66</v>
      </c>
      <c r="O49" s="59">
        <v>20000</v>
      </c>
      <c r="P49" s="60"/>
      <c r="Q49" s="75"/>
      <c r="R49" s="74"/>
    </row>
    <row r="50" spans="1:18" s="90" customFormat="1" x14ac:dyDescent="0.25">
      <c r="A50" s="112"/>
      <c r="B50" s="4"/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87"/>
      <c r="P50" s="87"/>
      <c r="Q50" s="48"/>
      <c r="R50" s="4"/>
    </row>
    <row r="51" spans="1:18" s="90" customFormat="1" x14ac:dyDescent="0.25">
      <c r="A51" s="62" t="s">
        <v>86</v>
      </c>
      <c r="B51" s="4"/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87"/>
      <c r="P51" s="87"/>
      <c r="Q51" s="48"/>
      <c r="R51" s="4"/>
    </row>
    <row r="52" spans="1:18" s="6" customFormat="1" ht="15.75" thickBot="1" x14ac:dyDescent="0.3">
      <c r="A52" s="107"/>
      <c r="B52" s="63" t="s">
        <v>155</v>
      </c>
      <c r="C52" s="78">
        <f>SUBTOTAL(109,C50:C51)</f>
        <v>0</v>
      </c>
      <c r="D52" s="78">
        <f t="shared" ref="D52:N52" si="5">SUBTOTAL(109,D50:D51)</f>
        <v>0</v>
      </c>
      <c r="E52" s="78">
        <f t="shared" si="5"/>
        <v>0</v>
      </c>
      <c r="F52" s="78">
        <f t="shared" si="5"/>
        <v>0</v>
      </c>
      <c r="G52" s="78">
        <f t="shared" si="5"/>
        <v>0</v>
      </c>
      <c r="H52" s="78">
        <f t="shared" si="5"/>
        <v>0</v>
      </c>
      <c r="I52" s="78">
        <f t="shared" si="5"/>
        <v>0</v>
      </c>
      <c r="J52" s="78">
        <f t="shared" si="5"/>
        <v>0</v>
      </c>
      <c r="K52" s="78">
        <f t="shared" si="5"/>
        <v>0</v>
      </c>
      <c r="L52" s="78">
        <f t="shared" si="5"/>
        <v>0</v>
      </c>
      <c r="M52" s="78">
        <f t="shared" si="5"/>
        <v>0</v>
      </c>
      <c r="N52" s="78">
        <f t="shared" si="5"/>
        <v>0</v>
      </c>
      <c r="O52" s="78"/>
      <c r="P52" s="78">
        <f>SUM(Tableau5[[#This Row],[Janvier]:[Décembre]])</f>
        <v>0</v>
      </c>
      <c r="Q52" s="65"/>
      <c r="R52" s="85">
        <f>SUM(O49-Tableau5[[#This Row],[Total
 Dépense ]])</f>
        <v>20000</v>
      </c>
    </row>
    <row r="53" spans="1:18" s="6" customFormat="1" x14ac:dyDescent="0.25">
      <c r="A53" s="79" t="s">
        <v>92</v>
      </c>
      <c r="B53" s="77" t="s">
        <v>80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>
        <f>SUM(Tableau5[[#This Row],[Janvier]:[Décembre]])</f>
        <v>0</v>
      </c>
      <c r="Q53" s="84"/>
      <c r="R53" s="57"/>
    </row>
    <row r="54" spans="1:18" s="6" customFormat="1" x14ac:dyDescent="0.25">
      <c r="A54" s="81" t="s">
        <v>88</v>
      </c>
      <c r="B54" s="39" t="s">
        <v>148</v>
      </c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7"/>
      <c r="R54" s="39"/>
    </row>
    <row r="55" spans="1:18" x14ac:dyDescent="0.25">
      <c r="A55" s="80" t="s">
        <v>95</v>
      </c>
      <c r="B55" s="52"/>
      <c r="C55" s="53">
        <f>SUBTOTAL(109,C53:C54)</f>
        <v>0</v>
      </c>
      <c r="D55" s="53">
        <f t="shared" ref="D55:N55" si="6">SUBTOTAL(109,D53:D54)</f>
        <v>0</v>
      </c>
      <c r="E55" s="53">
        <f t="shared" si="6"/>
        <v>0</v>
      </c>
      <c r="F55" s="53">
        <f t="shared" si="6"/>
        <v>0</v>
      </c>
      <c r="G55" s="53">
        <f t="shared" si="6"/>
        <v>0</v>
      </c>
      <c r="H55" s="53">
        <f t="shared" si="6"/>
        <v>0</v>
      </c>
      <c r="I55" s="53">
        <f t="shared" si="6"/>
        <v>0</v>
      </c>
      <c r="J55" s="53">
        <f t="shared" si="6"/>
        <v>0</v>
      </c>
      <c r="K55" s="53">
        <f t="shared" si="6"/>
        <v>0</v>
      </c>
      <c r="L55" s="53">
        <f t="shared" si="6"/>
        <v>0</v>
      </c>
      <c r="M55" s="53">
        <f t="shared" si="6"/>
        <v>0</v>
      </c>
      <c r="N55" s="53">
        <f t="shared" si="6"/>
        <v>0</v>
      </c>
      <c r="O55" s="53"/>
      <c r="P55" s="53">
        <f>SUM(Tableau5[[#This Row],[Janvier]:[Décembre]])</f>
        <v>0</v>
      </c>
      <c r="Q55" s="45"/>
      <c r="R55" s="44"/>
    </row>
    <row r="56" spans="1:18" s="6" customFormat="1" ht="15.75" thickBot="1" x14ac:dyDescent="0.3">
      <c r="A56" s="83" t="s">
        <v>94</v>
      </c>
      <c r="B56" s="66"/>
      <c r="C56" s="82"/>
      <c r="D56" s="82"/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>
        <f>SUM(Tableau5[[#This Row],[Janvier]:[Décembre]])</f>
        <v>0</v>
      </c>
      <c r="Q56" s="65"/>
      <c r="R56" s="66"/>
    </row>
    <row r="59" spans="1:18" x14ac:dyDescent="0.25">
      <c r="C59" s="43"/>
    </row>
    <row r="60" spans="1:18" x14ac:dyDescent="0.25">
      <c r="C60" s="43"/>
    </row>
    <row r="61" spans="1:18" x14ac:dyDescent="0.25">
      <c r="C61" s="43"/>
    </row>
    <row r="62" spans="1:18" x14ac:dyDescent="0.25">
      <c r="C62" s="43"/>
    </row>
    <row r="63" spans="1:18" x14ac:dyDescent="0.25">
      <c r="C63" s="43"/>
    </row>
    <row r="64" spans="1:18" x14ac:dyDescent="0.25">
      <c r="B64" s="6"/>
      <c r="C64" s="43"/>
    </row>
    <row r="65" spans="3:3" x14ac:dyDescent="0.25">
      <c r="C65" s="43"/>
    </row>
    <row r="66" spans="3:3" x14ac:dyDescent="0.25">
      <c r="C66" s="43"/>
    </row>
    <row r="67" spans="3:3" x14ac:dyDescent="0.25">
      <c r="C67" s="43"/>
    </row>
    <row r="68" spans="3:3" x14ac:dyDescent="0.25">
      <c r="C68" s="43"/>
    </row>
    <row r="69" spans="3:3" x14ac:dyDescent="0.25">
      <c r="C69" s="43"/>
    </row>
    <row r="70" spans="3:3" x14ac:dyDescent="0.25">
      <c r="C70" s="43"/>
    </row>
    <row r="71" spans="3:3" x14ac:dyDescent="0.25">
      <c r="C71" s="43"/>
    </row>
    <row r="72" spans="3:3" x14ac:dyDescent="0.25">
      <c r="C72" s="43"/>
    </row>
    <row r="73" spans="3:3" x14ac:dyDescent="0.25">
      <c r="C73" s="43"/>
    </row>
    <row r="74" spans="3:3" x14ac:dyDescent="0.25">
      <c r="C74" s="43"/>
    </row>
    <row r="75" spans="3:3" x14ac:dyDescent="0.25">
      <c r="C75" s="42"/>
    </row>
  </sheetData>
  <sheetProtection deleteColumns="0" deleteRows="0"/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workbookViewId="0">
      <selection activeCell="G32" sqref="G32"/>
    </sheetView>
  </sheetViews>
  <sheetFormatPr baseColWidth="10" defaultRowHeight="15" x14ac:dyDescent="0.25"/>
  <cols>
    <col min="1" max="1" width="13.7109375" customWidth="1"/>
    <col min="2" max="2" width="30.7109375" customWidth="1"/>
  </cols>
  <sheetData>
    <row r="1" spans="1:15" x14ac:dyDescent="0.25">
      <c r="A1" s="113" t="s">
        <v>166</v>
      </c>
      <c r="B1" s="113" t="s">
        <v>167</v>
      </c>
      <c r="C1" s="113" t="s">
        <v>59</v>
      </c>
      <c r="D1" s="113" t="s">
        <v>60</v>
      </c>
      <c r="E1" s="113" t="s">
        <v>61</v>
      </c>
      <c r="F1" s="113" t="s">
        <v>62</v>
      </c>
      <c r="G1" s="113" t="s">
        <v>63</v>
      </c>
      <c r="H1" s="113" t="s">
        <v>64</v>
      </c>
      <c r="I1" s="113" t="s">
        <v>65</v>
      </c>
      <c r="J1" s="113" t="s">
        <v>66</v>
      </c>
      <c r="K1" s="113" t="s">
        <v>67</v>
      </c>
      <c r="L1" s="113" t="s">
        <v>68</v>
      </c>
      <c r="M1" s="113" t="s">
        <v>69</v>
      </c>
      <c r="N1" s="113" t="s">
        <v>70</v>
      </c>
      <c r="O1" s="117" t="s">
        <v>168</v>
      </c>
    </row>
    <row r="2" spans="1:15" x14ac:dyDescent="0.25">
      <c r="A2" t="s">
        <v>13</v>
      </c>
      <c r="B2" t="s">
        <v>19</v>
      </c>
      <c r="C2" s="118"/>
      <c r="D2" s="118"/>
      <c r="E2" s="119"/>
      <c r="F2" s="118"/>
      <c r="G2" s="118"/>
      <c r="H2" s="119"/>
      <c r="I2" s="118"/>
      <c r="J2" s="118"/>
      <c r="K2" s="119"/>
      <c r="L2" s="118"/>
      <c r="M2" s="118"/>
      <c r="N2" s="118"/>
      <c r="O2" s="120">
        <f>SUM(Tableau15[[#This Row],[Janvier]:[Décembre]])</f>
        <v>0</v>
      </c>
    </row>
    <row r="3" spans="1:15" x14ac:dyDescent="0.25">
      <c r="B3" s="121" t="s">
        <v>169</v>
      </c>
      <c r="C3" s="116"/>
      <c r="D3" s="116"/>
      <c r="E3" s="116"/>
      <c r="F3" s="116"/>
      <c r="G3" s="116"/>
      <c r="H3" s="116"/>
      <c r="I3" s="115"/>
      <c r="J3" s="115"/>
      <c r="K3" s="115"/>
      <c r="L3" s="115"/>
      <c r="M3" s="115"/>
      <c r="N3" s="115"/>
      <c r="O3" s="120"/>
    </row>
    <row r="4" spans="1:15" x14ac:dyDescent="0.25">
      <c r="A4" t="s">
        <v>13</v>
      </c>
      <c r="B4" t="s">
        <v>170</v>
      </c>
      <c r="C4" s="118"/>
      <c r="D4" s="118"/>
      <c r="E4" s="119"/>
      <c r="F4" s="118"/>
      <c r="G4" s="118"/>
      <c r="H4" s="119"/>
      <c r="I4" s="118"/>
      <c r="J4" s="118"/>
      <c r="K4" s="119"/>
      <c r="L4" s="118"/>
      <c r="M4" s="118"/>
      <c r="N4" s="118"/>
      <c r="O4" s="120">
        <f>SUM(Tableau15[[#This Row],[Janvier]:[Décembre]])</f>
        <v>0</v>
      </c>
    </row>
    <row r="5" spans="1:15" x14ac:dyDescent="0.25">
      <c r="B5" s="121" t="s">
        <v>169</v>
      </c>
      <c r="C5" s="114"/>
      <c r="D5" s="114"/>
      <c r="E5" s="115"/>
      <c r="F5" s="116"/>
      <c r="G5" s="116"/>
      <c r="H5" s="116"/>
      <c r="I5" s="115"/>
      <c r="J5" s="115"/>
      <c r="K5" s="115"/>
      <c r="L5" s="115"/>
      <c r="M5" s="115"/>
      <c r="N5" s="115"/>
      <c r="O5" s="120"/>
    </row>
    <row r="6" spans="1:15" x14ac:dyDescent="0.25">
      <c r="A6" s="121"/>
      <c r="B6" s="121" t="s">
        <v>171</v>
      </c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123"/>
      <c r="N6" s="123"/>
      <c r="O6" s="120">
        <f>SUM(Tableau15[[#This Row],[Janvier]:[Décembre]])</f>
        <v>0</v>
      </c>
    </row>
    <row r="7" spans="1:15" x14ac:dyDescent="0.25">
      <c r="A7" s="121"/>
      <c r="B7" s="121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4"/>
      <c r="O7" s="115"/>
    </row>
    <row r="8" spans="1:15" x14ac:dyDescent="0.25">
      <c r="A8" t="s">
        <v>20</v>
      </c>
      <c r="B8" t="s">
        <v>172</v>
      </c>
      <c r="C8" s="122"/>
      <c r="D8" s="122"/>
      <c r="E8" s="122"/>
      <c r="F8" s="122"/>
      <c r="G8" s="122"/>
      <c r="H8" s="122"/>
      <c r="I8" s="122"/>
      <c r="J8" s="122"/>
      <c r="K8" s="122"/>
      <c r="L8" s="122"/>
      <c r="M8" s="122"/>
      <c r="N8" s="122"/>
      <c r="O8" s="120">
        <f>SUM(Tableau15[[#This Row],[Janvier]:[Décembre]])</f>
        <v>0</v>
      </c>
    </row>
    <row r="9" spans="1:15" x14ac:dyDescent="0.25">
      <c r="A9" s="121"/>
      <c r="B9" s="121" t="s">
        <v>169</v>
      </c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5"/>
      <c r="N9" s="115"/>
      <c r="O9" s="120"/>
    </row>
    <row r="10" spans="1:15" x14ac:dyDescent="0.25">
      <c r="A10" t="s">
        <v>20</v>
      </c>
      <c r="B10" t="s">
        <v>170</v>
      </c>
      <c r="C10" s="122"/>
      <c r="D10" s="122"/>
      <c r="E10" s="122"/>
      <c r="F10" s="122"/>
      <c r="G10" s="122"/>
      <c r="H10" s="122"/>
      <c r="I10" s="122"/>
      <c r="J10" s="122"/>
      <c r="K10" s="122"/>
      <c r="L10" s="122"/>
      <c r="M10" s="122"/>
      <c r="N10" s="123"/>
      <c r="O10" s="120">
        <f>SUM(Tableau15[[#This Row],[Janvier]:[Décembre]])</f>
        <v>0</v>
      </c>
    </row>
    <row r="11" spans="1:15" x14ac:dyDescent="0.25">
      <c r="A11" s="121"/>
      <c r="B11" s="121" t="s">
        <v>169</v>
      </c>
      <c r="C11" s="115"/>
      <c r="D11" s="115"/>
      <c r="E11" s="115"/>
      <c r="F11" s="115"/>
      <c r="G11" s="115"/>
      <c r="H11" s="115"/>
      <c r="I11" s="115"/>
      <c r="J11" s="115"/>
      <c r="K11" s="115"/>
      <c r="L11" s="115"/>
      <c r="M11" s="115"/>
      <c r="N11" s="115"/>
      <c r="O11" s="120"/>
    </row>
    <row r="12" spans="1:15" x14ac:dyDescent="0.25">
      <c r="A12" t="s">
        <v>28</v>
      </c>
      <c r="B12" t="s">
        <v>73</v>
      </c>
      <c r="C12" s="122"/>
      <c r="D12" s="122"/>
      <c r="E12" s="122"/>
      <c r="F12" s="122"/>
      <c r="G12" s="122"/>
      <c r="H12" s="122"/>
      <c r="I12" s="122"/>
      <c r="J12" s="123"/>
      <c r="K12" s="123"/>
      <c r="L12" s="122"/>
      <c r="M12" s="123"/>
      <c r="N12" s="123"/>
      <c r="O12" s="120">
        <f>SUM(Tableau15[[#This Row],[Janvier]:[Décembre]])</f>
        <v>0</v>
      </c>
    </row>
    <row r="13" spans="1:15" x14ac:dyDescent="0.25">
      <c r="A13" s="121"/>
      <c r="B13" s="121" t="s">
        <v>169</v>
      </c>
      <c r="C13" s="115"/>
      <c r="D13" s="115"/>
      <c r="E13" s="115"/>
      <c r="F13" s="115"/>
      <c r="G13" s="115"/>
      <c r="H13" s="115"/>
      <c r="I13" s="115"/>
      <c r="J13" s="115"/>
      <c r="K13" s="115"/>
      <c r="L13" s="115"/>
      <c r="M13" s="115"/>
      <c r="N13" s="115"/>
      <c r="O13" s="120"/>
    </row>
    <row r="14" spans="1:15" x14ac:dyDescent="0.25">
      <c r="A14" t="s">
        <v>28</v>
      </c>
      <c r="B14" t="s">
        <v>56</v>
      </c>
      <c r="C14" s="122"/>
      <c r="D14" s="122"/>
      <c r="E14" s="122"/>
      <c r="F14" s="123"/>
      <c r="G14" s="122"/>
      <c r="H14" s="122"/>
      <c r="I14" s="123"/>
      <c r="J14" s="123"/>
      <c r="K14" s="123"/>
      <c r="L14" s="123"/>
      <c r="M14" s="123"/>
      <c r="N14" s="123"/>
      <c r="O14" s="120">
        <f>SUM(Tableau15[[#This Row],[Janvier]:[Décembre]])</f>
        <v>0</v>
      </c>
    </row>
    <row r="15" spans="1:15" x14ac:dyDescent="0.25">
      <c r="A15" s="121"/>
      <c r="B15" s="121" t="s">
        <v>169</v>
      </c>
      <c r="C15" s="115"/>
      <c r="D15" s="115"/>
      <c r="E15" s="115"/>
      <c r="F15" s="115"/>
      <c r="G15" s="115"/>
      <c r="H15" s="115"/>
      <c r="I15" s="115"/>
      <c r="J15" s="115"/>
      <c r="K15" s="115"/>
      <c r="L15" s="115"/>
      <c r="M15" s="114"/>
      <c r="N15" s="114"/>
      <c r="O15" s="120"/>
    </row>
    <row r="16" spans="1:15" x14ac:dyDescent="0.25">
      <c r="A16" t="s">
        <v>28</v>
      </c>
      <c r="B16" t="s">
        <v>173</v>
      </c>
      <c r="C16" s="122"/>
      <c r="D16" s="122"/>
      <c r="E16" s="122"/>
      <c r="F16" s="122"/>
      <c r="G16" s="122"/>
      <c r="H16" s="122"/>
      <c r="I16" s="122"/>
      <c r="J16" s="122"/>
      <c r="K16" s="123"/>
      <c r="L16" s="123"/>
      <c r="M16" s="123"/>
      <c r="N16" s="123"/>
      <c r="O16" s="120">
        <f>SUM(Tableau15[[#This Row],[Janvier]:[Décembre]])</f>
        <v>0</v>
      </c>
    </row>
    <row r="17" spans="1:15" x14ac:dyDescent="0.25">
      <c r="A17" s="124"/>
      <c r="B17" s="121" t="s">
        <v>169</v>
      </c>
      <c r="C17" s="115"/>
      <c r="D17" s="115"/>
      <c r="E17" s="115"/>
      <c r="F17" s="115"/>
      <c r="G17" s="115"/>
      <c r="H17" s="115"/>
      <c r="I17" s="115"/>
      <c r="J17" s="115"/>
      <c r="K17" s="115"/>
      <c r="L17" s="115"/>
      <c r="M17" s="114"/>
      <c r="N17" s="114"/>
      <c r="O17" s="120"/>
    </row>
    <row r="18" spans="1:15" x14ac:dyDescent="0.25">
      <c r="A18" t="s">
        <v>24</v>
      </c>
      <c r="B18" t="s">
        <v>174</v>
      </c>
      <c r="C18" s="122"/>
      <c r="D18" s="122"/>
      <c r="E18" s="122"/>
      <c r="F18" s="122"/>
      <c r="G18" s="122"/>
      <c r="H18" s="122"/>
      <c r="I18" s="122"/>
      <c r="J18" s="122"/>
      <c r="K18" s="122"/>
      <c r="L18" s="122"/>
      <c r="M18" s="123"/>
      <c r="N18" s="123"/>
      <c r="O18" s="120">
        <f>SUM(Tableau15[[#This Row],[Janvier]:[Décembre]])</f>
        <v>0</v>
      </c>
    </row>
    <row r="19" spans="1:15" x14ac:dyDescent="0.25">
      <c r="A19" s="121"/>
      <c r="B19" s="121" t="s">
        <v>169</v>
      </c>
      <c r="C19" s="115"/>
      <c r="D19" s="115"/>
      <c r="E19" s="115"/>
      <c r="F19" s="115"/>
      <c r="G19" s="115"/>
      <c r="H19" s="115"/>
      <c r="I19" s="115"/>
      <c r="J19" s="115"/>
      <c r="K19" s="115"/>
      <c r="L19" s="115"/>
      <c r="M19" s="115"/>
      <c r="N19" s="115"/>
      <c r="O19" s="120"/>
    </row>
    <row r="20" spans="1:15" x14ac:dyDescent="0.25">
      <c r="A20" t="s">
        <v>175</v>
      </c>
      <c r="B20" t="s">
        <v>176</v>
      </c>
      <c r="C20" s="122"/>
      <c r="D20" s="122"/>
      <c r="E20" s="122"/>
      <c r="F20" s="122"/>
      <c r="G20" s="122"/>
      <c r="H20" s="122"/>
      <c r="I20" s="119"/>
      <c r="J20" s="122"/>
      <c r="K20" s="125"/>
      <c r="L20" s="122"/>
      <c r="M20" s="122"/>
      <c r="N20" s="122"/>
      <c r="O20" s="120">
        <f>SUM(Tableau15[[#This Row],[Janvier]:[Décembre]])</f>
        <v>0</v>
      </c>
    </row>
    <row r="21" spans="1:15" x14ac:dyDescent="0.25">
      <c r="A21" s="121"/>
      <c r="B21" s="121" t="s">
        <v>169</v>
      </c>
      <c r="C21" s="114"/>
      <c r="D21" s="114"/>
      <c r="E21" s="114"/>
      <c r="F21" s="115"/>
      <c r="G21" s="115"/>
      <c r="H21" s="115"/>
      <c r="I21" s="115"/>
      <c r="J21" s="115"/>
      <c r="K21" s="5"/>
      <c r="L21" s="115"/>
      <c r="M21" s="115"/>
      <c r="N21" s="115"/>
      <c r="O21" s="120"/>
    </row>
    <row r="22" spans="1:15" x14ac:dyDescent="0.25">
      <c r="A22" t="s">
        <v>51</v>
      </c>
      <c r="B22" t="s">
        <v>177</v>
      </c>
      <c r="C22" s="122"/>
      <c r="D22" s="122"/>
      <c r="E22" s="122"/>
      <c r="F22" s="122"/>
      <c r="G22" s="122"/>
      <c r="H22" s="122"/>
      <c r="I22" s="122"/>
      <c r="J22" s="123"/>
      <c r="K22" s="123"/>
      <c r="L22" s="123"/>
      <c r="M22" s="122"/>
      <c r="N22" s="123"/>
      <c r="O22" s="120">
        <f>SUM(Tableau15[[#This Row],[Janvier]:[Décembre]])</f>
        <v>0</v>
      </c>
    </row>
    <row r="23" spans="1:15" x14ac:dyDescent="0.25">
      <c r="A23" s="121"/>
      <c r="B23" s="121" t="s">
        <v>169</v>
      </c>
      <c r="C23" s="114"/>
      <c r="D23" s="114"/>
      <c r="E23" s="115"/>
      <c r="F23" s="126"/>
      <c r="G23" s="115"/>
      <c r="H23" s="115"/>
      <c r="I23" s="115"/>
      <c r="J23" s="115"/>
      <c r="K23" s="115"/>
      <c r="L23" s="115"/>
      <c r="M23" s="115"/>
      <c r="N23" s="115"/>
      <c r="O23" s="120"/>
    </row>
    <row r="24" spans="1:15" x14ac:dyDescent="0.25">
      <c r="A24" t="s">
        <v>51</v>
      </c>
      <c r="B24" t="s">
        <v>178</v>
      </c>
      <c r="C24" s="122"/>
      <c r="D24" s="122"/>
      <c r="E24" s="122"/>
      <c r="F24" s="122"/>
      <c r="G24" s="122"/>
      <c r="H24" s="127"/>
      <c r="I24" s="122"/>
      <c r="J24" s="123"/>
      <c r="K24" s="123"/>
      <c r="L24" s="123"/>
      <c r="M24" s="123"/>
      <c r="N24" s="123"/>
      <c r="O24" s="120">
        <f>SUM(Tableau15[[#This Row],[Janvier]:[Décembre]])</f>
        <v>0</v>
      </c>
    </row>
    <row r="25" spans="1:15" x14ac:dyDescent="0.25">
      <c r="A25" s="121"/>
      <c r="B25" s="121" t="s">
        <v>169</v>
      </c>
      <c r="C25" s="115"/>
      <c r="D25" s="115"/>
      <c r="E25" s="115"/>
      <c r="F25" s="115"/>
      <c r="G25" s="115"/>
      <c r="H25" s="115"/>
      <c r="I25" s="115"/>
      <c r="J25" s="115"/>
      <c r="K25" s="115"/>
      <c r="L25" s="115"/>
      <c r="M25" s="115"/>
      <c r="N25" s="115"/>
      <c r="O25" s="120"/>
    </row>
    <row r="26" spans="1:15" x14ac:dyDescent="0.25">
      <c r="A26" s="121" t="s">
        <v>94</v>
      </c>
      <c r="B26" s="121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120">
        <v>100000</v>
      </c>
    </row>
    <row r="27" spans="1:15" x14ac:dyDescent="0.25"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120">
        <f>SUBTOTAL(109,Tableau15[Budget 2019])</f>
        <v>100000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workbookViewId="0">
      <selection activeCell="B4" sqref="B4:B10"/>
    </sheetView>
  </sheetViews>
  <sheetFormatPr baseColWidth="10" defaultRowHeight="15" x14ac:dyDescent="0.25"/>
  <cols>
    <col min="1" max="1" width="32.42578125" customWidth="1"/>
    <col min="2" max="2" width="23" bestFit="1" customWidth="1"/>
    <col min="3" max="3" width="34.140625" bestFit="1" customWidth="1"/>
    <col min="4" max="4" width="16.85546875" bestFit="1" customWidth="1"/>
  </cols>
  <sheetData>
    <row r="1" spans="1:4" x14ac:dyDescent="0.25">
      <c r="A1" t="s">
        <v>14</v>
      </c>
      <c r="B1" t="s">
        <v>15</v>
      </c>
      <c r="C1" t="s">
        <v>1</v>
      </c>
      <c r="D1" t="s">
        <v>0</v>
      </c>
    </row>
    <row r="2" spans="1:4" x14ac:dyDescent="0.25">
      <c r="A2" t="s">
        <v>16</v>
      </c>
      <c r="B2" t="s">
        <v>17</v>
      </c>
      <c r="C2" t="s">
        <v>13</v>
      </c>
      <c r="D2" t="s">
        <v>12</v>
      </c>
    </row>
    <row r="3" spans="1:4" x14ac:dyDescent="0.25">
      <c r="A3" t="s">
        <v>18</v>
      </c>
      <c r="B3" t="s">
        <v>19</v>
      </c>
      <c r="C3" t="s">
        <v>20</v>
      </c>
      <c r="D3" t="s">
        <v>21</v>
      </c>
    </row>
    <row r="4" spans="1:4" x14ac:dyDescent="0.25">
      <c r="A4" t="s">
        <v>156</v>
      </c>
      <c r="B4" t="s">
        <v>23</v>
      </c>
      <c r="C4" t="s">
        <v>24</v>
      </c>
      <c r="D4" t="s">
        <v>25</v>
      </c>
    </row>
    <row r="5" spans="1:4" x14ac:dyDescent="0.25">
      <c r="A5" t="s">
        <v>157</v>
      </c>
      <c r="B5" t="s">
        <v>27</v>
      </c>
      <c r="C5" t="s">
        <v>28</v>
      </c>
      <c r="D5" t="s">
        <v>29</v>
      </c>
    </row>
    <row r="6" spans="1:4" x14ac:dyDescent="0.25">
      <c r="A6" t="s">
        <v>22</v>
      </c>
      <c r="B6" t="s">
        <v>31</v>
      </c>
      <c r="C6" t="s">
        <v>32</v>
      </c>
      <c r="D6" t="s">
        <v>33</v>
      </c>
    </row>
    <row r="7" spans="1:4" x14ac:dyDescent="0.25">
      <c r="A7" t="s">
        <v>26</v>
      </c>
      <c r="B7" t="s">
        <v>93</v>
      </c>
      <c r="C7" t="s">
        <v>36</v>
      </c>
      <c r="D7" t="s">
        <v>55</v>
      </c>
    </row>
    <row r="8" spans="1:4" x14ac:dyDescent="0.25">
      <c r="A8" t="s">
        <v>30</v>
      </c>
      <c r="B8" t="s">
        <v>37</v>
      </c>
      <c r="C8" t="s">
        <v>38</v>
      </c>
      <c r="D8" t="s">
        <v>87</v>
      </c>
    </row>
    <row r="9" spans="1:4" x14ac:dyDescent="0.25">
      <c r="A9" t="s">
        <v>34</v>
      </c>
      <c r="B9" t="s">
        <v>35</v>
      </c>
      <c r="C9" t="s">
        <v>40</v>
      </c>
    </row>
    <row r="10" spans="1:4" x14ac:dyDescent="0.25">
      <c r="A10" t="s">
        <v>142</v>
      </c>
      <c r="B10" t="s">
        <v>96</v>
      </c>
      <c r="C10" t="s">
        <v>41</v>
      </c>
    </row>
    <row r="11" spans="1:4" x14ac:dyDescent="0.25">
      <c r="A11" t="s">
        <v>143</v>
      </c>
      <c r="C11" t="s">
        <v>43</v>
      </c>
    </row>
    <row r="12" spans="1:4" x14ac:dyDescent="0.25">
      <c r="A12" t="s">
        <v>39</v>
      </c>
      <c r="C12" t="s">
        <v>85</v>
      </c>
    </row>
    <row r="13" spans="1:4" x14ac:dyDescent="0.25">
      <c r="A13" t="s">
        <v>84</v>
      </c>
      <c r="C13" t="s">
        <v>45</v>
      </c>
    </row>
    <row r="14" spans="1:4" x14ac:dyDescent="0.25">
      <c r="A14" t="s">
        <v>42</v>
      </c>
      <c r="C14" t="s">
        <v>47</v>
      </c>
    </row>
    <row r="15" spans="1:4" x14ac:dyDescent="0.25">
      <c r="A15" t="s">
        <v>44</v>
      </c>
      <c r="C15" t="s">
        <v>49</v>
      </c>
    </row>
    <row r="16" spans="1:4" x14ac:dyDescent="0.25">
      <c r="A16" t="s">
        <v>144</v>
      </c>
      <c r="C16" t="s">
        <v>50</v>
      </c>
    </row>
    <row r="17" spans="1:4" x14ac:dyDescent="0.25">
      <c r="A17" t="s">
        <v>145</v>
      </c>
      <c r="C17" t="s">
        <v>51</v>
      </c>
    </row>
    <row r="18" spans="1:4" x14ac:dyDescent="0.25">
      <c r="A18" t="s">
        <v>46</v>
      </c>
      <c r="C18" t="s">
        <v>52</v>
      </c>
    </row>
    <row r="19" spans="1:4" x14ac:dyDescent="0.25">
      <c r="A19" t="s">
        <v>48</v>
      </c>
      <c r="C19" t="s">
        <v>53</v>
      </c>
    </row>
    <row r="20" spans="1:4" x14ac:dyDescent="0.25">
      <c r="A20" t="s">
        <v>57</v>
      </c>
      <c r="C20" t="s">
        <v>54</v>
      </c>
    </row>
    <row r="21" spans="1:4" x14ac:dyDescent="0.25">
      <c r="A21" t="s">
        <v>58</v>
      </c>
      <c r="C21" t="s">
        <v>81</v>
      </c>
    </row>
    <row r="22" spans="1:4" x14ac:dyDescent="0.25">
      <c r="A22" t="s">
        <v>74</v>
      </c>
      <c r="C22" t="s">
        <v>86</v>
      </c>
    </row>
    <row r="23" spans="1:4" x14ac:dyDescent="0.25">
      <c r="A23" t="s">
        <v>75</v>
      </c>
      <c r="C23" t="s">
        <v>43</v>
      </c>
    </row>
    <row r="24" spans="1:4" x14ac:dyDescent="0.25">
      <c r="A24" t="s">
        <v>76</v>
      </c>
      <c r="C24" t="s">
        <v>97</v>
      </c>
    </row>
    <row r="25" spans="1:4" x14ac:dyDescent="0.25">
      <c r="A25" t="s">
        <v>82</v>
      </c>
      <c r="C25" t="s">
        <v>22</v>
      </c>
    </row>
    <row r="26" spans="1:4" x14ac:dyDescent="0.25">
      <c r="A26" t="s">
        <v>83</v>
      </c>
      <c r="C26" t="s">
        <v>104</v>
      </c>
    </row>
    <row r="27" spans="1:4" x14ac:dyDescent="0.25">
      <c r="A27" t="s">
        <v>95</v>
      </c>
      <c r="C27" t="s">
        <v>107</v>
      </c>
    </row>
    <row r="28" spans="1:4" x14ac:dyDescent="0.25">
      <c r="A28" t="s">
        <v>108</v>
      </c>
      <c r="B28" t="s">
        <v>19</v>
      </c>
      <c r="D28" t="s">
        <v>12</v>
      </c>
    </row>
    <row r="29" spans="1:4" x14ac:dyDescent="0.25">
      <c r="A29" t="s">
        <v>99</v>
      </c>
    </row>
    <row r="30" spans="1:4" x14ac:dyDescent="0.25">
      <c r="A30" t="s">
        <v>105</v>
      </c>
    </row>
    <row r="31" spans="1:4" x14ac:dyDescent="0.25">
      <c r="A31" t="s">
        <v>116</v>
      </c>
    </row>
  </sheetData>
  <dataValidations count="1">
    <dataValidation type="list" allowBlank="1" showInputMessage="1" showErrorMessage="1" sqref="C1">
      <formula1>$C$2:$C$31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Feuil1</vt:lpstr>
      <vt:lpstr>Hors contrat 2020</vt:lpstr>
      <vt:lpstr>Suivi Hors Contrat 2020</vt:lpstr>
      <vt:lpstr> Suivi contractuel 2020</vt:lpstr>
      <vt:lpstr>Support</vt:lpstr>
      <vt:lpstr>'Hors contrat 2020'!Zone_d_impression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CIJAN Francois</dc:creator>
  <cp:lastModifiedBy>acer</cp:lastModifiedBy>
  <cp:lastPrinted>2019-11-28T10:42:32Z</cp:lastPrinted>
  <dcterms:created xsi:type="dcterms:W3CDTF">2017-11-17T13:28:38Z</dcterms:created>
  <dcterms:modified xsi:type="dcterms:W3CDTF">2020-02-20T08:23:10Z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