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3BB0E481-7CBF-45E3-9026-08B48A6F7230}" xr6:coauthVersionLast="47" xr6:coauthVersionMax="47" xr10:uidLastSave="{00000000-0000-0000-0000-000000000000}"/>
  <bookViews>
    <workbookView xWindow="-120" yWindow="-120" windowWidth="24240" windowHeight="13140" xr2:uid="{0C3730B9-E8DA-42B5-BD71-B546146D19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/>
  <c r="A13" i="1" s="1"/>
  <c r="I4" i="1"/>
  <c r="I5" i="1"/>
  <c r="I6" i="1"/>
  <c r="I7" i="1"/>
  <c r="F3" i="1"/>
  <c r="K17" i="1" s="1"/>
  <c r="F4" i="1"/>
  <c r="F5" i="1"/>
  <c r="F6" i="1"/>
  <c r="F7" i="1"/>
  <c r="C4" i="1"/>
  <c r="C5" i="1"/>
  <c r="K16" i="1" s="1"/>
  <c r="M16" i="1" s="1"/>
  <c r="C6" i="1"/>
  <c r="C7" i="1"/>
  <c r="C3" i="1"/>
  <c r="A11" i="1" s="1"/>
  <c r="K18" i="1" l="1"/>
  <c r="M18" i="1" s="1"/>
  <c r="M17" i="1"/>
  <c r="A12" i="1"/>
  <c r="L16" i="1" l="1"/>
  <c r="L18" i="1"/>
  <c r="L17" i="1"/>
  <c r="A14" i="1"/>
</calcChain>
</file>

<file path=xl/sharedStrings.xml><?xml version="1.0" encoding="utf-8"?>
<sst xmlns="http://schemas.openxmlformats.org/spreadsheetml/2006/main" count="28" uniqueCount="28">
  <si>
    <t>poule1</t>
  </si>
  <si>
    <t>poule2</t>
  </si>
  <si>
    <t>poule3</t>
  </si>
  <si>
    <t>j11</t>
  </si>
  <si>
    <t>j12</t>
  </si>
  <si>
    <t>j13</t>
  </si>
  <si>
    <t>j14</t>
  </si>
  <si>
    <t>j21</t>
  </si>
  <si>
    <t>j22</t>
  </si>
  <si>
    <t>j23</t>
  </si>
  <si>
    <t>j24</t>
  </si>
  <si>
    <t>j31</t>
  </si>
  <si>
    <t>j32</t>
  </si>
  <si>
    <t>j33</t>
  </si>
  <si>
    <t>j34</t>
  </si>
  <si>
    <t>j35</t>
  </si>
  <si>
    <t>point1</t>
  </si>
  <si>
    <t>point2</t>
  </si>
  <si>
    <t>point3</t>
  </si>
  <si>
    <t>rang1</t>
  </si>
  <si>
    <t>rang2</t>
  </si>
  <si>
    <t>rang3</t>
  </si>
  <si>
    <t>poule100</t>
  </si>
  <si>
    <t>poule200</t>
  </si>
  <si>
    <t>poule300</t>
  </si>
  <si>
    <t>2° tour</t>
  </si>
  <si>
    <t>1°tour</t>
  </si>
  <si>
    <t>ne pas toucher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</si>
</sst>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4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3" fillId="0" borderId="0" xfId="0" applyFont="1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ptos Narrow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ptos Narrow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457199</xdr:colOff>
      <xdr:row>3</xdr:row>
      <xdr:rowOff>171449</xdr:rowOff>
    </xdr:from>
    <xdr:to>
      <xdr:col>17</xdr:col>
      <xdr:colOff>485774</xdr:colOff>
      <xdr:row>13</xdr:row>
      <xdr:rowOff>200024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555FED-4DDC-5ECE-E2CA-DFEFE5626AE0}"/>
            </a:ext>
          </a:extLst>
        </xdr:cNvPr>
        <xdr:cNvSpPr txBox="1"/>
      </xdr:nvSpPr>
      <xdr:spPr>
        <a:xfrm>
          <a:off x="8077199" y="647699"/>
          <a:ext cx="5362575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je m y reprends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tournoi a 13equipes , il me faudrait 2 poules de 4 et une poule de 5 , match simple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 er de chaque poule et le meilleurs 2 eme(sachant que il y une poule de 5ne pas compter le match contre le dernier )forme une autre poule de 4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2 , 2eme et les 2 meilleurs 3 eme forme une autre poule de 4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donc les restant une poule de 5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tout en indiquant l heure des rencontres et en pouvant modifier la duree des rencontres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encore merci pour votre aide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498D13-EBFC-488A-ABC7-FE75A68367DB}" name="t_tour1" displayName="t_tour1" ref="A2:I7" totalsRowShown="0" headerRowDxfId="7" dataDxfId="8">
  <autoFilter ref="A2:I7" xr:uid="{64498D13-EBFC-488A-ABC7-FE75A68367DB}"/>
  <tableColumns count="9">
    <tableColumn id="1" xr3:uid="{D326179B-67F4-4069-BB9F-63D22A2FA361}" name="poule1" dataDxfId="10"/>
    <tableColumn id="2" xr3:uid="{6EA36804-4995-4B38-A51F-CCADF603A814}" name="point1" dataDxfId="6"/>
    <tableColumn id="7" xr3:uid="{0C97105A-2952-4DC8-BB2F-0F02A56CB047}" name="rang1" dataDxfId="4">
      <calculatedColumnFormula>IFERROR(RANK(t_tour1[[#This Row],[point1]],t_tour1[point1]),"")</calculatedColumnFormula>
    </tableColumn>
    <tableColumn id="3" xr3:uid="{09DBA223-C04E-446B-A691-9C48799052B7}" name="poule2" dataDxfId="5"/>
    <tableColumn id="4" xr3:uid="{B4A00735-43EE-4FB3-87B2-BE89329A26F9}" name="point2" dataDxfId="3"/>
    <tableColumn id="8" xr3:uid="{2009D48D-B801-4C33-93E6-ED36B463C526}" name="rang2" dataDxfId="1">
      <calculatedColumnFormula>IFERROR(RANK(t_tour1[[#This Row],[point2]],t_tour1[point2]),"")</calculatedColumnFormula>
    </tableColumn>
    <tableColumn id="5" xr3:uid="{A5695233-56C1-455D-9EE0-049295631EAB}" name="poule3" dataDxfId="2"/>
    <tableColumn id="6" xr3:uid="{F62D1B3D-6C21-43BE-91C9-36D428BFDC26}" name="point3" dataDxfId="9"/>
    <tableColumn id="9" xr3:uid="{93A56369-C844-46B2-BACB-666BBEFD73EB}" name="rang3" dataDxfId="0">
      <calculatedColumnFormula>IFERROR(RANK(t_tour1[[#This Row],[point3]],t_tour1[point3]),"")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A8FA9-93E1-4B7A-B66E-08A89EB23819}">
  <dimension ref="A1:M18"/>
  <sheetViews>
    <sheetView tabSelected="1" workbookViewId="0">
      <selection activeCell="E7" sqref="E7"/>
    </sheetView>
  </sheetViews>
  <sheetFormatPr baseColWidth="10" defaultRowHeight="18.75" x14ac:dyDescent="0.3"/>
  <cols>
    <col min="1" max="16384" width="11.42578125" style="1"/>
  </cols>
  <sheetData>
    <row r="1" spans="1:13" x14ac:dyDescent="0.3">
      <c r="A1" s="3" t="s">
        <v>26</v>
      </c>
    </row>
    <row r="2" spans="1:13" x14ac:dyDescent="0.3">
      <c r="A2" s="1" t="s">
        <v>0</v>
      </c>
      <c r="B2" s="1" t="s">
        <v>16</v>
      </c>
      <c r="C2" s="1" t="s">
        <v>19</v>
      </c>
      <c r="D2" s="1" t="s">
        <v>1</v>
      </c>
      <c r="E2" s="1" t="s">
        <v>17</v>
      </c>
      <c r="F2" s="1" t="s">
        <v>20</v>
      </c>
      <c r="G2" s="1" t="s">
        <v>2</v>
      </c>
      <c r="H2" s="1" t="s">
        <v>18</v>
      </c>
      <c r="I2" s="1" t="s">
        <v>21</v>
      </c>
    </row>
    <row r="3" spans="1:13" x14ac:dyDescent="0.3">
      <c r="A3" s="1" t="s">
        <v>3</v>
      </c>
      <c r="B3" s="1">
        <v>100</v>
      </c>
      <c r="C3" s="2">
        <f>IFERROR(RANK(t_tour1[[#This Row],[point1]],t_tour1[point1]),"")</f>
        <v>1</v>
      </c>
      <c r="D3" s="1" t="s">
        <v>7</v>
      </c>
      <c r="E3" s="1">
        <v>5</v>
      </c>
      <c r="F3" s="2">
        <f>IFERROR(RANK(t_tour1[[#This Row],[point2]],t_tour1[point2]),"")</f>
        <v>4</v>
      </c>
      <c r="G3" s="1" t="s">
        <v>11</v>
      </c>
      <c r="H3" s="1">
        <v>100</v>
      </c>
      <c r="I3" s="1">
        <f>IFERROR(RANK(t_tour1[[#This Row],[point3]],t_tour1[point3]),"")</f>
        <v>1</v>
      </c>
    </row>
    <row r="4" spans="1:13" x14ac:dyDescent="0.3">
      <c r="A4" s="1" t="s">
        <v>4</v>
      </c>
      <c r="B4" s="1">
        <v>12</v>
      </c>
      <c r="C4" s="2">
        <f>IFERROR(RANK(t_tour1[[#This Row],[point1]],t_tour1[point1]),"")</f>
        <v>4</v>
      </c>
      <c r="D4" s="1" t="s">
        <v>8</v>
      </c>
      <c r="E4" s="1">
        <v>200</v>
      </c>
      <c r="F4" s="2">
        <f>IFERROR(RANK(t_tour1[[#This Row],[point2]],t_tour1[point2]),"")</f>
        <v>1</v>
      </c>
      <c r="G4" s="1" t="s">
        <v>12</v>
      </c>
      <c r="H4" s="1">
        <v>11</v>
      </c>
      <c r="I4" s="1">
        <f>IFERROR(RANK(t_tour1[[#This Row],[point3]],t_tour1[point3]),"")</f>
        <v>5</v>
      </c>
    </row>
    <row r="5" spans="1:13" x14ac:dyDescent="0.3">
      <c r="A5" s="1" t="s">
        <v>5</v>
      </c>
      <c r="B5" s="1">
        <v>14</v>
      </c>
      <c r="C5" s="2">
        <f>IFERROR(RANK(t_tour1[[#This Row],[point1]],t_tour1[point1]),"")</f>
        <v>3</v>
      </c>
      <c r="D5" s="1" t="s">
        <v>9</v>
      </c>
      <c r="E5" s="1">
        <v>8</v>
      </c>
      <c r="F5" s="2">
        <f>IFERROR(RANK(t_tour1[[#This Row],[point2]],t_tour1[point2]),"")</f>
        <v>3</v>
      </c>
      <c r="G5" s="1" t="s">
        <v>13</v>
      </c>
      <c r="H5" s="1">
        <v>15</v>
      </c>
      <c r="I5" s="1">
        <f>IFERROR(RANK(t_tour1[[#This Row],[point3]],t_tour1[point3]),"")</f>
        <v>3</v>
      </c>
    </row>
    <row r="6" spans="1:13" x14ac:dyDescent="0.3">
      <c r="A6" s="1" t="s">
        <v>6</v>
      </c>
      <c r="B6" s="1">
        <v>34</v>
      </c>
      <c r="C6" s="2">
        <f>IFERROR(RANK(t_tour1[[#This Row],[point1]],t_tour1[point1]),"")</f>
        <v>2</v>
      </c>
      <c r="D6" s="1" t="s">
        <v>10</v>
      </c>
      <c r="E6" s="1">
        <v>50</v>
      </c>
      <c r="F6" s="2">
        <f>IFERROR(RANK(t_tour1[[#This Row],[point2]],t_tour1[point2]),"")</f>
        <v>2</v>
      </c>
      <c r="G6" s="1" t="s">
        <v>14</v>
      </c>
      <c r="H6" s="1">
        <v>26</v>
      </c>
      <c r="I6" s="1">
        <f>IFERROR(RANK(t_tour1[[#This Row],[point3]],t_tour1[point3]),"")</f>
        <v>2</v>
      </c>
    </row>
    <row r="7" spans="1:13" x14ac:dyDescent="0.3">
      <c r="C7" s="2" t="str">
        <f>IFERROR(RANK(t_tour1[[#This Row],[point1]],t_tour1[point1]),"")</f>
        <v/>
      </c>
      <c r="F7" s="2" t="str">
        <f>IFERROR(RANK(t_tour1[[#This Row],[point2]],t_tour1[point2]),"")</f>
        <v/>
      </c>
      <c r="G7" s="1" t="s">
        <v>15</v>
      </c>
      <c r="H7" s="1">
        <v>14</v>
      </c>
      <c r="I7" s="1">
        <f>IFERROR(RANK(t_tour1[[#This Row],[point3]],t_tour1[point3]),"")</f>
        <v>4</v>
      </c>
    </row>
    <row r="9" spans="1:13" x14ac:dyDescent="0.3">
      <c r="A9" s="3" t="s">
        <v>25</v>
      </c>
    </row>
    <row r="10" spans="1:13" x14ac:dyDescent="0.3">
      <c r="A10" s="1" t="s">
        <v>22</v>
      </c>
      <c r="B10" s="1" t="s">
        <v>23</v>
      </c>
      <c r="C10" s="1" t="s">
        <v>24</v>
      </c>
    </row>
    <row r="11" spans="1:13" x14ac:dyDescent="0.3">
      <c r="A11" s="1" t="str">
        <f>_xlfn.XLOOKUP(1,t_tour1[rang1],t_tour1[poule1],,0)</f>
        <v>j11</v>
      </c>
    </row>
    <row r="12" spans="1:13" x14ac:dyDescent="0.3">
      <c r="A12" s="1" t="str">
        <f>_xlfn.XLOOKUP(1,t_tour1[rang2],t_tour1[poule2],,0)</f>
        <v>j22</v>
      </c>
    </row>
    <row r="13" spans="1:13" x14ac:dyDescent="0.3">
      <c r="A13" s="1" t="str">
        <f>_xlfn.XLOOKUP(1,t_tour1[rang3],t_tour1[poule3],,0)</f>
        <v>j31</v>
      </c>
    </row>
    <row r="14" spans="1:13" x14ac:dyDescent="0.3">
      <c r="A14" s="1" t="str">
        <f>_xlfn.XLOOKUP(1,L16:L18,M16:M18,,0)</f>
        <v>j24</v>
      </c>
    </row>
    <row r="15" spans="1:13" x14ac:dyDescent="0.3">
      <c r="K15" s="1" t="s">
        <v>27</v>
      </c>
    </row>
    <row r="16" spans="1:13" x14ac:dyDescent="0.3">
      <c r="K16" s="4">
        <f>_xlfn.XLOOKUP(2,t_tour1[rang1],t_tour1[point1],,0)</f>
        <v>34</v>
      </c>
      <c r="L16" s="4">
        <f>RANK(K16,$K$16:$K$18)</f>
        <v>2</v>
      </c>
      <c r="M16" s="4" t="str">
        <f>_xlfn.XLOOKUP(K16,t_tour1[point1],t_tour1[poule1],,0)</f>
        <v>j14</v>
      </c>
    </row>
    <row r="17" spans="11:13" x14ac:dyDescent="0.3">
      <c r="K17" s="4">
        <f>_xlfn.XLOOKUP(2,t_tour1[rang2],t_tour1[point2],,0)</f>
        <v>50</v>
      </c>
      <c r="L17" s="4">
        <f t="shared" ref="L17:L18" si="0">RANK(K17,$K$16:$K$18)</f>
        <v>1</v>
      </c>
      <c r="M17" s="4" t="str">
        <f>_xlfn.XLOOKUP(K17,t_tour1[point2],t_tour1[poule2],,0)</f>
        <v>j24</v>
      </c>
    </row>
    <row r="18" spans="11:13" x14ac:dyDescent="0.3">
      <c r="K18" s="4">
        <f>_xlfn.XLOOKUP(2,t_tour1[rang3],t_tour1[point3],,0)</f>
        <v>26</v>
      </c>
      <c r="L18" s="4">
        <f t="shared" si="0"/>
        <v>3</v>
      </c>
      <c r="M18" s="4" t="str">
        <f>_xlfn.XLOOKUP(K18,t_tour1[point3],t_tour1[poule3],,0)</f>
        <v>j34</v>
      </c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GULLAUD</dc:creator>
  <cp:lastModifiedBy>René GULLAUD</cp:lastModifiedBy>
  <dcterms:created xsi:type="dcterms:W3CDTF">2025-08-13T13:42:05Z</dcterms:created>
  <dcterms:modified xsi:type="dcterms:W3CDTF">2025-08-13T14:18:35Z</dcterms:modified>
</cp:coreProperties>
</file>