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_mes documents\vba\forum\"/>
    </mc:Choice>
  </mc:AlternateContent>
  <xr:revisionPtr revIDLastSave="0" documentId="13_ncr:1_{4639933B-83CA-4E5A-A6CA-03D24756C3D6}" xr6:coauthVersionLast="47" xr6:coauthVersionMax="47" xr10:uidLastSave="{00000000-0000-0000-0000-000000000000}"/>
  <bookViews>
    <workbookView xWindow="-120" yWindow="-120" windowWidth="24240" windowHeight="13140" xr2:uid="{6BE75B95-A05E-4A65-BA0C-AB1490AA8924}"/>
  </bookViews>
  <sheets>
    <sheet name="Feuil1" sheetId="1" r:id="rId1"/>
    <sheet name="Feuil4" sheetId="4" r:id="rId2"/>
    <sheet name="Feuil3" sheetId="3" r:id="rId3"/>
  </sheets>
  <functionGroups builtInGroupCount="19"/>
  <definedNames>
    <definedName name="_xlcn.WorksheetConnection_planninghebdosamsam2.xlsxt_lundi1" hidden="1">t_lundi[]</definedName>
    <definedName name="_xlcn.WorksheetConnection_planninghebdosamsam2.xlsxt_mardi1" hidden="1">t_mardi[]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lundi" name="t_lundi" connection="WorksheetConnection_planning-hebdo-samsam2.xlsx!t_lundi"/>
          <x15:modelTable id="t_mardi" name="t_mardi" connection="WorksheetConnection_planning-hebdo-samsam2.xlsx!t_mardi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29" i="1" l="1"/>
  <c r="I30" i="1"/>
  <c r="I31" i="1"/>
  <c r="I28" i="1"/>
  <c r="B16" i="4"/>
  <c r="C16" i="4"/>
  <c r="D16" i="4"/>
  <c r="B7" i="4"/>
  <c r="C7" i="4"/>
  <c r="AA22" i="3" a="1"/>
  <c r="AA22" i="3" s="1"/>
  <c r="AA21" i="3" a="1"/>
  <c r="AA21" i="3" s="1"/>
  <c r="AA20" i="3" a="1"/>
  <c r="AA20" i="3" s="1"/>
  <c r="AA19" i="3" a="1"/>
  <c r="AA19" i="3" s="1"/>
  <c r="AA18" i="3" a="1"/>
  <c r="AA18" i="3" s="1"/>
  <c r="AA17" i="3"/>
  <c r="AA17" i="3" a="1"/>
  <c r="AA16" i="3" a="1"/>
  <c r="AA16" i="3" s="1"/>
  <c r="AA15" i="3"/>
  <c r="AA15" i="3" a="1"/>
  <c r="AA14" i="3" a="1"/>
  <c r="AA14" i="3" s="1"/>
  <c r="AA13" i="3" a="1"/>
  <c r="AA13" i="3" s="1"/>
  <c r="AA12" i="3" a="1"/>
  <c r="AA12" i="3" s="1"/>
  <c r="AA11" i="3" a="1"/>
  <c r="AA11" i="3" s="1"/>
  <c r="A11" i="3"/>
  <c r="AA10" i="3"/>
  <c r="AA10" i="3" a="1"/>
  <c r="AA9" i="3" a="1"/>
  <c r="AA9" i="3" s="1"/>
  <c r="AA8" i="3"/>
  <c r="AA8" i="3" a="1"/>
  <c r="AA7" i="3" a="1"/>
  <c r="AA7" i="3" s="1"/>
  <c r="A7" i="3"/>
  <c r="AA6" i="3" a="1"/>
  <c r="AA6" i="3" s="1"/>
  <c r="AA5" i="3" a="1"/>
  <c r="AA5" i="3" s="1"/>
  <c r="AA4" i="3" a="1"/>
  <c r="AA4" i="3" s="1"/>
  <c r="AA3" i="3" a="1"/>
  <c r="AA3" i="3" s="1"/>
  <c r="A3" i="3"/>
  <c r="A19" i="3" s="1"/>
  <c r="AA6" i="1" a="1"/>
  <c r="AA6" i="1" s="1"/>
  <c r="AA25" i="1" a="1"/>
  <c r="AA25" i="1" s="1"/>
  <c r="AA24" i="1" a="1"/>
  <c r="AA24" i="1" s="1"/>
  <c r="AA23" i="1" a="1"/>
  <c r="AA23" i="1" s="1"/>
  <c r="AA22" i="1" a="1"/>
  <c r="AA22" i="1" s="1"/>
  <c r="AA21" i="1" a="1"/>
  <c r="AA21" i="1" s="1"/>
  <c r="AA20" i="1" a="1"/>
  <c r="AA20" i="1" s="1"/>
  <c r="AA19" i="1" a="1"/>
  <c r="AA19" i="1" s="1"/>
  <c r="AA18" i="1" a="1"/>
  <c r="AA18" i="1" s="1"/>
  <c r="AA17" i="1" a="1"/>
  <c r="AA17" i="1" s="1"/>
  <c r="AA16" i="1" a="1"/>
  <c r="AA16" i="1" s="1"/>
  <c r="AA15" i="1" a="1"/>
  <c r="AA15" i="1" s="1"/>
  <c r="AA14" i="1" a="1"/>
  <c r="AA14" i="1" s="1"/>
  <c r="AA13" i="1" a="1"/>
  <c r="AA13" i="1" s="1"/>
  <c r="AA12" i="1" a="1"/>
  <c r="AA12" i="1" s="1"/>
  <c r="AA11" i="1" a="1"/>
  <c r="AA11" i="1" s="1"/>
  <c r="AA10" i="1" a="1"/>
  <c r="AA10" i="1" s="1"/>
  <c r="AA9" i="1" a="1"/>
  <c r="AA9" i="1" s="1"/>
  <c r="AA8" i="1" a="1"/>
  <c r="AA8" i="1" s="1"/>
  <c r="AA7" i="1" a="1"/>
  <c r="AA7" i="1" s="1"/>
  <c r="A12" i="1" l="1"/>
  <c r="C1" i="1"/>
  <c r="A15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C21574C-ACE1-4F35-9692-2ADC7D7CD95E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76468CD-4411-4995-BF38-CDD066764989}" name="WorksheetConnection_planning-hebdo-samsam2.xlsx!t_lundi" type="102" refreshedVersion="7" minRefreshableVersion="5">
    <extLst>
      <ext xmlns:x15="http://schemas.microsoft.com/office/spreadsheetml/2010/11/main" uri="{DE250136-89BD-433C-8126-D09CA5730AF9}">
        <x15:connection id="t_lundi" autoDelete="1">
          <x15:rangePr sourceName="_xlcn.WorksheetConnection_planninghebdosamsam2.xlsxt_lundi1"/>
        </x15:connection>
      </ext>
    </extLst>
  </connection>
  <connection id="3" xr16:uid="{D7CF7B3F-5F45-4842-9138-EB813F25C555}" name="WorksheetConnection_planning-hebdo-samsam2.xlsx!t_mardi" type="102" refreshedVersion="7" minRefreshableVersion="5">
    <extLst>
      <ext xmlns:x15="http://schemas.microsoft.com/office/spreadsheetml/2010/11/main" uri="{DE250136-89BD-433C-8126-D09CA5730AF9}">
        <x15:connection id="t_mardi">
          <x15:rangePr sourceName="_xlcn.WorksheetConnection_planninghebdosamsam2.xlsxt_mardi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<sst xmlns="http://schemas.openxmlformats.org/spreadsheetml/2006/main" count="804" uniqueCount="58">
  <si>
    <t>TOTAL/JR</t>
  </si>
  <si>
    <t>personne 2</t>
  </si>
  <si>
    <t>personne 3</t>
  </si>
  <si>
    <t>personne 4</t>
  </si>
  <si>
    <t>personne 1</t>
  </si>
  <si>
    <t>T</t>
  </si>
  <si>
    <t>Lundi</t>
  </si>
  <si>
    <t>Mardi</t>
  </si>
  <si>
    <t>Mercredi</t>
  </si>
  <si>
    <t>Jeudi</t>
  </si>
  <si>
    <t>Vendredi</t>
  </si>
  <si>
    <t>TOTAL/SEM</t>
  </si>
  <si>
    <t>tableau souhaité</t>
  </si>
  <si>
    <r>
      <t xml:space="preserve">tableau initial </t>
    </r>
    <r>
      <rPr>
        <sz val="28"/>
        <color rgb="FFFF0000"/>
        <rFont val="Calibri"/>
        <family val="2"/>
        <scheme val="minor"/>
      </rPr>
      <t>(non fixe)</t>
    </r>
  </si>
  <si>
    <t>10:00</t>
  </si>
  <si>
    <t>10:30</t>
  </si>
  <si>
    <t>11:00</t>
  </si>
  <si>
    <t>11:30</t>
  </si>
  <si>
    <t>12:00</t>
  </si>
  <si>
    <t>12:30</t>
  </si>
  <si>
    <t>13:00</t>
  </si>
  <si>
    <t>13:30</t>
  </si>
  <si>
    <t>14:00</t>
  </si>
  <si>
    <t>14:30</t>
  </si>
  <si>
    <t>15:00</t>
  </si>
  <si>
    <t>15:30</t>
  </si>
  <si>
    <t>16:00</t>
  </si>
  <si>
    <t>16:30</t>
  </si>
  <si>
    <t>17:00</t>
  </si>
  <si>
    <t>17:30</t>
  </si>
  <si>
    <t>18:00</t>
  </si>
  <si>
    <t>18:30</t>
  </si>
  <si>
    <t>19:00</t>
  </si>
  <si>
    <t>t1</t>
  </si>
  <si>
    <t>t2</t>
  </si>
  <si>
    <t>t3</t>
  </si>
  <si>
    <t>t4</t>
  </si>
  <si>
    <t>tranche</t>
  </si>
  <si>
    <t>jour</t>
  </si>
  <si>
    <t>personne1</t>
  </si>
  <si>
    <t>personne2</t>
  </si>
  <si>
    <t>personne3</t>
  </si>
  <si>
    <t>personne5</t>
  </si>
  <si>
    <t>Total</t>
  </si>
  <si>
    <t>employer</t>
  </si>
  <si>
    <t>7:30</t>
  </si>
  <si>
    <t>8:00</t>
  </si>
  <si>
    <t>8:30</t>
  </si>
  <si>
    <t>9:00</t>
  </si>
  <si>
    <t>9:30</t>
  </si>
  <si>
    <t xml:space="preserve">employer </t>
  </si>
  <si>
    <t>Boucle sur tableau non fixe pour remplir tableau secondaire</t>
  </si>
  <si>
    <t>Répondre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</si>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</sst>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7"/>
      <name val="D-DIN Condensed"/>
      <family val="2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28"/>
      <color theme="1"/>
      <name val="Calibri"/>
      <family val="2"/>
      <scheme val="minor"/>
    </font>
    <font>
      <sz val="28"/>
      <color rgb="FFFF000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24"/>
      <color theme="1"/>
      <name val="Inherit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0">
    <xf numFmtId="0" fontId="0" fillId="0" borderId="0" xfId="0"/>
    <xf numFmtId="20" fontId="0" fillId="3" borderId="9" xfId="0" applyNumberFormat="1" applyFill="1" applyBorder="1" applyAlignment="1">
      <alignment horizontal="center" vertical="center"/>
    </xf>
    <xf numFmtId="0" fontId="1" fillId="0" borderId="9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9" xfId="0" applyNumberFormat="1" applyBorder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0" fillId="0" borderId="12" xfId="0" applyBorder="1"/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16" xfId="0" applyBorder="1"/>
    <xf numFmtId="0" fontId="0" fillId="0" borderId="18" xfId="0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1" fillId="0" borderId="19" xfId="0" applyFon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0" fontId="0" fillId="2" borderId="1" xfId="0" applyFill="1" applyBorder="1" applyAlignment="1">
      <alignment vertical="center"/>
    </xf>
    <xf numFmtId="0" fontId="0" fillId="0" borderId="1" xfId="0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9" fillId="0" borderId="0" xfId="1" applyAlignment="1">
      <alignment vertical="center" wrapText="1"/>
    </xf>
    <xf numFmtId="0" fontId="5" fillId="4" borderId="0" xfId="0" applyFont="1" applyFill="1" applyAlignment="1">
      <alignment horizontal="center" vertical="center" textRotation="180"/>
    </xf>
    <xf numFmtId="0" fontId="7" fillId="4" borderId="0" xfId="0" applyFont="1" applyFill="1" applyAlignment="1">
      <alignment horizontal="center" textRotation="180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2" borderId="13" xfId="0" applyFill="1" applyBorder="1" applyAlignment="1">
      <alignment vertical="center"/>
    </xf>
    <xf numFmtId="20" fontId="0" fillId="0" borderId="0" xfId="0" applyNumberFormat="1"/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0" fillId="0" borderId="4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</cellXfs>
  <cellStyles count="2">
    <cellStyle name="Lien hypertexte" xfId="1" builtinId="8"/>
    <cellStyle name="Normal" xfId="0" builtinId="0"/>
  </cellStyles>
  <dxfs count="46"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ill>
        <patternFill patternType="lightVertical"/>
      </fill>
    </dxf>
    <dxf>
      <fill>
        <patternFill patternType="lightVertical"/>
      </fill>
    </dxf>
    <dxf>
      <fill>
        <patternFill patternType="lightVertical"/>
      </fill>
    </dxf>
    <dxf>
      <fill>
        <patternFill patternType="lightVertical"/>
      </fill>
    </dxf>
    <dxf>
      <fill>
        <patternFill patternType="lightVertical"/>
      </fill>
    </dxf>
    <dxf>
      <fill>
        <patternFill patternType="lightVertical"/>
      </fill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border outline="0">
        <right style="thin">
          <color indexed="64"/>
        </right>
      </border>
    </dxf>
    <dxf>
      <alignment horizontal="center" vertical="center" textRotation="0" wrapText="0" indent="0" justifyLastLine="0" shrinkToFit="0" readingOrder="0"/>
    </dxf>
    <dxf>
      <numFmt numFmtId="166" formatCode="h:mm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connections" Target="connections.xml"/><Relationship Id="rId10" Type="http://schemas.openxmlformats.org/officeDocument/2006/relationships/calcChain" Target="calcChain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AD54B5D-FA26-4FD8-A255-33F8371A18E7}" name="t_heure" displayName="t_heure" ref="A5:AA25" totalsRowShown="0" headerRowDxfId="45" dataDxfId="44" tableBorderDxfId="43">
  <autoFilter ref="A5:AA25" xr:uid="{FAD54B5D-FA26-4FD8-A255-33F8371A18E7}"/>
  <tableColumns count="27">
    <tableColumn id="1" xr3:uid="{1AFD6E26-1D26-4531-8706-61AC5A1237F6}" name="jour" dataDxfId="42"/>
    <tableColumn id="2" xr3:uid="{AA7D6528-8D3D-47CC-9DC9-72B23F9B2852}" name="employer" dataDxfId="41"/>
    <tableColumn id="3" xr3:uid="{36406397-693D-4C1B-A92B-EBC95F5C0ACF}" name="7:30" dataDxfId="40"/>
    <tableColumn id="4" xr3:uid="{7A8F8110-52C3-4AD4-83D2-989BE14F76AF}" name="8:00" dataDxfId="39"/>
    <tableColumn id="5" xr3:uid="{9A0B613A-B7A0-4E1A-BFC7-E5F677EFFA8F}" name="8:30" dataDxfId="38"/>
    <tableColumn id="6" xr3:uid="{E0E5653C-C4E4-4AEE-99C4-D9CCC81A7145}" name="9:00" dataDxfId="37"/>
    <tableColumn id="7" xr3:uid="{2F00E40B-382E-44D8-B878-6120031EFDAD}" name="9:30" dataDxfId="36"/>
    <tableColumn id="8" xr3:uid="{0AED143B-38E4-42C0-834F-F6F7592FEDD6}" name="10:00" dataDxfId="35"/>
    <tableColumn id="9" xr3:uid="{E2A8E32C-049C-4D9D-9A56-3F4F08F59D0D}" name="10:30" dataDxfId="34"/>
    <tableColumn id="10" xr3:uid="{E1FF30B8-63B9-40FA-BDC5-6DA6B9D23CC3}" name="11:00" dataDxfId="33"/>
    <tableColumn id="11" xr3:uid="{0B9A3FF1-1FFD-4517-81AD-452AABE1D8A3}" name="11:30" dataDxfId="32"/>
    <tableColumn id="12" xr3:uid="{39B3C817-416B-4CF4-92AD-B3EF0A56B5BD}" name="12:00" dataDxfId="31"/>
    <tableColumn id="13" xr3:uid="{3FD449BD-9634-41B3-9768-A58B451D7696}" name="12:30" dataDxfId="30"/>
    <tableColumn id="14" xr3:uid="{5B468954-A92E-4DBA-B41D-E4E62957AA44}" name="13:00" dataDxfId="29"/>
    <tableColumn id="15" xr3:uid="{3252E8C6-68F3-4FDD-9093-272AAC4A9D69}" name="13:30" dataDxfId="28"/>
    <tableColumn id="16" xr3:uid="{B2E36F3D-EE3C-45F6-AC58-865F666FD60F}" name="14:00" dataDxfId="27"/>
    <tableColumn id="17" xr3:uid="{E9D3DD86-5856-4CFA-8610-5B292BA522E6}" name="14:30" dataDxfId="26"/>
    <tableColumn id="18" xr3:uid="{B74F9675-775D-487C-A02A-5A2CF867C382}" name="15:00" dataDxfId="25"/>
    <tableColumn id="19" xr3:uid="{D0D7E52C-C293-47FF-B288-9C0ED211195C}" name="15:30" dataDxfId="24"/>
    <tableColumn id="20" xr3:uid="{DCC5E81C-F8A2-4611-B07F-A8756FAFB3B0}" name="16:00" dataDxfId="23"/>
    <tableColumn id="21" xr3:uid="{123DA1C1-AE05-422A-98D9-D25552768B43}" name="16:30" dataDxfId="22"/>
    <tableColumn id="22" xr3:uid="{501376F5-F945-405C-9C91-3CF1337D9CAD}" name="17:00" dataDxfId="21"/>
    <tableColumn id="23" xr3:uid="{10DE1B43-87E7-41A1-868A-DD3B3FA3FCF1}" name="17:30" dataDxfId="20"/>
    <tableColumn id="24" xr3:uid="{1B94D9E1-3DE0-40F9-BB95-646202CC1103}" name="18:00" dataDxfId="19"/>
    <tableColumn id="25" xr3:uid="{1638C97A-2913-4577-847F-AFE5239DF2D4}" name="18:30" dataDxfId="18"/>
    <tableColumn id="26" xr3:uid="{878E41AA-FFAF-48CA-A835-03CA73B3B67D}" name="19:00" dataDxfId="17"/>
    <tableColumn id="27" xr3:uid="{5F833BFE-6E55-4750-BEF4-7B15839190E1}" name="TOTAL/JR" dataDxfId="16">
      <calculatedColumnFormula array="1">SUMPRODUCT(--ISNUMBER(SEARCH("T",C6:Z6)))*30/60/24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3687532-C8E2-4A80-805F-5BEBA57EF1AB}" name="t_bilan" displayName="t_bilan" ref="C27:I31" totalsRowShown="0" headerRowDxfId="15" dataDxfId="14" tableBorderDxfId="13">
  <autoFilter ref="C27:I31" xr:uid="{23687532-C8E2-4A80-805F-5BEBA57EF1AB}"/>
  <tableColumns count="7">
    <tableColumn id="1" xr3:uid="{C92DCA79-15CB-4291-A7A8-30A8A6ED17B0}" name="employer " dataDxfId="12"/>
    <tableColumn id="2" xr3:uid="{E89BBA22-3A48-4CDE-A76D-32B53D210E8F}" name="Lundi" dataDxfId="5"/>
    <tableColumn id="4" xr3:uid="{A28A2E81-2F15-4AC6-9595-B7848D46AD46}" name="Mardi" dataDxfId="4"/>
    <tableColumn id="6" xr3:uid="{B8FFCD42-B8E2-44F9-BE51-9DBEAEBC57CE}" name="Mercredi" dataDxfId="3"/>
    <tableColumn id="8" xr3:uid="{7302153E-C73B-4CB6-BF94-FA4FACD55259}" name="Jeudi" dataDxfId="2"/>
    <tableColumn id="10" xr3:uid="{9CCA5086-AF8F-4AED-B7DE-606B2EF4DC44}" name="Vendredi" dataDxfId="1"/>
    <tableColumn id="3" xr3:uid="{B4F1D5C6-F415-4CA0-95A7-B1946F474CCC}" name="TOTAL/SEM" dataDxfId="0">
      <calculatedColumnFormula>SUM(t_bilan[[#This Row],[Lundi]:[Vendredi]])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C1DD282-EDEC-499E-9752-92486F270DD5}" name="t_lundi" displayName="t_lundi" ref="A2:D7" totalsRowCount="1">
  <autoFilter ref="A2:D6" xr:uid="{3C1DD282-EDEC-499E-9752-92486F270DD5}"/>
  <tableColumns count="4">
    <tableColumn id="1" xr3:uid="{EAB68AC1-0C5F-4114-8ACF-119404039F28}" name="tranche" totalsRowLabel="Total"/>
    <tableColumn id="2" xr3:uid="{FB1B61BC-8798-4DF2-86BE-8E0BCBCB13C9}" name="personne1" totalsRowFunction="sum"/>
    <tableColumn id="3" xr3:uid="{5AEB5C3B-3F1C-42EE-9DD5-182FA28FB94D}" name="personne2" totalsRowFunction="sum"/>
    <tableColumn id="4" xr3:uid="{55421C59-C2FA-435D-9C2F-494D42B2207B}" name="personne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BDBB183-D744-45AC-B50E-09F6D492671E}" name="t_mardi" displayName="t_mardi" ref="A11:D16" totalsRowCount="1">
  <autoFilter ref="A11:D15" xr:uid="{ABDBB183-D744-45AC-B50E-09F6D492671E}"/>
  <tableColumns count="4">
    <tableColumn id="1" xr3:uid="{96704CA4-35A5-4EC5-8C16-16E00DC29E48}" name="tranche" totalsRowLabel="Total"/>
    <tableColumn id="2" xr3:uid="{02566F00-5CD5-474E-809C-7A61ACDF3353}" name="personne1" totalsRowFunction="sum"/>
    <tableColumn id="3" xr3:uid="{30E8E37D-5550-49A8-B845-2C970BAAFFB1}" name="personne2" totalsRowFunction="sum"/>
    <tableColumn id="4" xr3:uid="{FC93C8A7-357A-436B-9C8C-3DB4568ACDE9}" name="personne3" totalsRowFunction="s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post/repondre/168558" TargetMode="Externa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05F8A-DD3D-4FEE-8F9C-99F684B13062}">
  <sheetPr codeName="Feuil1"/>
  <dimension ref="A1:AC31"/>
  <sheetViews>
    <sheetView tabSelected="1" topLeftCell="A7" workbookViewId="0">
      <selection activeCell="I29" sqref="I29"/>
    </sheetView>
  </sheetViews>
  <sheetFormatPr baseColWidth="10" defaultRowHeight="15"/>
  <cols>
    <col min="2" max="2" width="11.7109375" customWidth="1"/>
    <col min="3" max="3" width="12.140625" customWidth="1"/>
    <col min="5" max="5" width="11.5703125" customWidth="1"/>
    <col min="7" max="7" width="11.5703125" customWidth="1"/>
    <col min="9" max="9" width="11.5703125" customWidth="1"/>
    <col min="11" max="11" width="11.5703125" customWidth="1"/>
    <col min="13" max="13" width="11.5703125" customWidth="1"/>
    <col min="14" max="23" width="11.42578125" customWidth="1"/>
  </cols>
  <sheetData>
    <row r="1" spans="1:29" ht="30">
      <c r="A1" s="20" t="s">
        <v>51</v>
      </c>
      <c r="C1" s="25" t="str">
        <f>IF(AB3="","PLANNING","PLANNING du " &amp; _xlfn.CONCAT(A6," au ",A22))</f>
        <v>PLANNING</v>
      </c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7"/>
    </row>
    <row r="2" spans="1:29">
      <c r="A2" s="21"/>
      <c r="C2" s="28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30"/>
    </row>
    <row r="3" spans="1:29" ht="15.75" thickBot="1">
      <c r="A3" s="22" t="s">
        <v>52</v>
      </c>
      <c r="C3" s="31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3"/>
    </row>
    <row r="5" spans="1:29" ht="15.75" thickBot="1">
      <c r="A5" t="s">
        <v>38</v>
      </c>
      <c r="B5" t="s">
        <v>44</v>
      </c>
      <c r="C5" s="1" t="s">
        <v>45</v>
      </c>
      <c r="D5" s="1" t="s">
        <v>46</v>
      </c>
      <c r="E5" s="1" t="s">
        <v>47</v>
      </c>
      <c r="F5" s="1" t="s">
        <v>48</v>
      </c>
      <c r="G5" s="1" t="s">
        <v>49</v>
      </c>
      <c r="H5" s="1" t="s">
        <v>14</v>
      </c>
      <c r="I5" s="1" t="s">
        <v>15</v>
      </c>
      <c r="J5" s="1" t="s">
        <v>16</v>
      </c>
      <c r="K5" s="1" t="s">
        <v>17</v>
      </c>
      <c r="L5" s="1" t="s">
        <v>18</v>
      </c>
      <c r="M5" s="1" t="s">
        <v>19</v>
      </c>
      <c r="N5" s="1" t="s">
        <v>20</v>
      </c>
      <c r="O5" s="1" t="s">
        <v>21</v>
      </c>
      <c r="P5" s="1" t="s">
        <v>22</v>
      </c>
      <c r="Q5" s="1" t="s">
        <v>23</v>
      </c>
      <c r="R5" s="1" t="s">
        <v>24</v>
      </c>
      <c r="S5" s="1" t="s">
        <v>25</v>
      </c>
      <c r="T5" s="1" t="s">
        <v>26</v>
      </c>
      <c r="U5" s="1" t="s">
        <v>27</v>
      </c>
      <c r="V5" s="1" t="s">
        <v>28</v>
      </c>
      <c r="W5" s="1" t="s">
        <v>29</v>
      </c>
      <c r="X5" s="1" t="s">
        <v>30</v>
      </c>
      <c r="Y5" s="1" t="s">
        <v>31</v>
      </c>
      <c r="Z5" s="1" t="s">
        <v>32</v>
      </c>
      <c r="AA5" s="16" t="s">
        <v>0</v>
      </c>
      <c r="AC5" s="23" t="s">
        <v>13</v>
      </c>
    </row>
    <row r="6" spans="1:29" ht="15.75" thickBot="1">
      <c r="A6" s="3" t="s">
        <v>53</v>
      </c>
      <c r="B6" s="4" t="s">
        <v>4</v>
      </c>
      <c r="C6" s="5"/>
      <c r="D6" s="6"/>
      <c r="E6" s="6"/>
      <c r="F6" s="6" t="s">
        <v>5</v>
      </c>
      <c r="G6" s="6" t="s">
        <v>5</v>
      </c>
      <c r="H6" s="6" t="s">
        <v>5</v>
      </c>
      <c r="I6" s="6" t="s">
        <v>5</v>
      </c>
      <c r="J6" s="6" t="s">
        <v>5</v>
      </c>
      <c r="K6" s="6" t="s">
        <v>5</v>
      </c>
      <c r="L6" s="6" t="s">
        <v>5</v>
      </c>
      <c r="M6" s="6"/>
      <c r="N6" s="6"/>
      <c r="O6" s="6"/>
      <c r="P6" s="6" t="s">
        <v>5</v>
      </c>
      <c r="Q6" s="6" t="s">
        <v>5</v>
      </c>
      <c r="R6" s="6" t="s">
        <v>5</v>
      </c>
      <c r="S6" s="6" t="s">
        <v>5</v>
      </c>
      <c r="T6" s="6" t="s">
        <v>5</v>
      </c>
      <c r="U6" s="6" t="s">
        <v>5</v>
      </c>
      <c r="V6" s="6"/>
      <c r="W6" s="6"/>
      <c r="X6" s="6"/>
      <c r="Y6" s="6"/>
      <c r="Z6" s="6"/>
      <c r="AA6" s="17" cm="1">
        <f t="array" ref="AA6">SUMPRODUCT(--ISNUMBER(SEARCH("T",C6:Z6)))*30/60/24</f>
        <v>0.27083333333333331</v>
      </c>
      <c r="AC6" s="23"/>
    </row>
    <row r="7" spans="1:29" ht="15.75" thickBot="1">
      <c r="A7" s="3" t="s">
        <v>53</v>
      </c>
      <c r="B7" s="9" t="s">
        <v>1</v>
      </c>
      <c r="C7" s="5" t="s">
        <v>5</v>
      </c>
      <c r="D7" s="6" t="s">
        <v>5</v>
      </c>
      <c r="E7" s="6" t="s">
        <v>5</v>
      </c>
      <c r="F7" s="6" t="s">
        <v>5</v>
      </c>
      <c r="G7" s="6" t="s">
        <v>5</v>
      </c>
      <c r="H7" s="6" t="s">
        <v>5</v>
      </c>
      <c r="I7" s="6" t="s">
        <v>5</v>
      </c>
      <c r="J7" s="6" t="s">
        <v>5</v>
      </c>
      <c r="K7" s="6" t="s">
        <v>5</v>
      </c>
      <c r="L7" s="6" t="s">
        <v>5</v>
      </c>
      <c r="M7" s="6"/>
      <c r="N7" s="6"/>
      <c r="O7" s="6"/>
      <c r="P7" s="6" t="s">
        <v>5</v>
      </c>
      <c r="Q7" s="6" t="s">
        <v>5</v>
      </c>
      <c r="R7" s="6" t="s">
        <v>5</v>
      </c>
      <c r="S7" s="6" t="s">
        <v>5</v>
      </c>
      <c r="T7" s="6" t="s">
        <v>5</v>
      </c>
      <c r="U7" s="6" t="s">
        <v>5</v>
      </c>
      <c r="V7" s="6"/>
      <c r="W7" s="6"/>
      <c r="X7" s="6"/>
      <c r="Y7" s="6"/>
      <c r="Z7" s="6"/>
      <c r="AA7" s="17" cm="1">
        <f t="array" ref="AA7">SUMPRODUCT(--ISNUMBER(SEARCH("T",C7:Z7)))*30/60/24</f>
        <v>0.33333333333333331</v>
      </c>
      <c r="AC7" s="23"/>
    </row>
    <row r="8" spans="1:29" ht="15.75" thickBot="1">
      <c r="A8" s="3" t="s">
        <v>53</v>
      </c>
      <c r="B8" s="9" t="s">
        <v>2</v>
      </c>
      <c r="C8" s="5" t="s">
        <v>5</v>
      </c>
      <c r="D8" s="6" t="s">
        <v>5</v>
      </c>
      <c r="E8" s="6" t="s">
        <v>5</v>
      </c>
      <c r="F8" s="6" t="s">
        <v>5</v>
      </c>
      <c r="G8" s="6" t="s">
        <v>5</v>
      </c>
      <c r="H8" s="6" t="s">
        <v>5</v>
      </c>
      <c r="I8" s="6" t="s">
        <v>5</v>
      </c>
      <c r="J8" s="6" t="s">
        <v>5</v>
      </c>
      <c r="K8" s="6" t="s">
        <v>5</v>
      </c>
      <c r="L8" s="6" t="s">
        <v>5</v>
      </c>
      <c r="M8" s="6"/>
      <c r="N8" s="6"/>
      <c r="O8" s="6"/>
      <c r="P8" s="6" t="s">
        <v>5</v>
      </c>
      <c r="Q8" s="6" t="s">
        <v>5</v>
      </c>
      <c r="R8" s="6" t="s">
        <v>5</v>
      </c>
      <c r="S8" s="6" t="s">
        <v>5</v>
      </c>
      <c r="T8" s="6" t="s">
        <v>5</v>
      </c>
      <c r="U8" s="6" t="s">
        <v>5</v>
      </c>
      <c r="V8" s="6"/>
      <c r="W8" s="6"/>
      <c r="X8" s="6"/>
      <c r="Y8" s="6"/>
      <c r="Z8" s="6"/>
      <c r="AA8" s="17" cm="1">
        <f t="array" ref="AA8">SUMPRODUCT(--ISNUMBER(SEARCH("T",C8:Z8)))*30/60/24</f>
        <v>0.33333333333333331</v>
      </c>
      <c r="AC8" s="23"/>
    </row>
    <row r="9" spans="1:29" ht="15.75" thickBot="1">
      <c r="A9" s="3" t="s">
        <v>53</v>
      </c>
      <c r="B9" s="4" t="s">
        <v>3</v>
      </c>
      <c r="C9" s="5" t="s">
        <v>5</v>
      </c>
      <c r="D9" s="6" t="s">
        <v>5</v>
      </c>
      <c r="E9" s="6" t="s">
        <v>5</v>
      </c>
      <c r="F9" s="6" t="s">
        <v>5</v>
      </c>
      <c r="G9" s="6" t="s">
        <v>5</v>
      </c>
      <c r="H9" s="6" t="s">
        <v>5</v>
      </c>
      <c r="I9" s="6" t="s">
        <v>5</v>
      </c>
      <c r="J9" s="6" t="s">
        <v>5</v>
      </c>
      <c r="K9" s="6" t="s">
        <v>5</v>
      </c>
      <c r="L9" s="6" t="s">
        <v>5</v>
      </c>
      <c r="M9" s="6"/>
      <c r="N9" s="6"/>
      <c r="O9" s="6" t="s">
        <v>5</v>
      </c>
      <c r="P9" s="6" t="s">
        <v>5</v>
      </c>
      <c r="Q9" s="6" t="s">
        <v>5</v>
      </c>
      <c r="R9" s="6" t="s">
        <v>5</v>
      </c>
      <c r="S9" s="6" t="s">
        <v>5</v>
      </c>
      <c r="T9" s="6" t="s">
        <v>5</v>
      </c>
      <c r="U9" s="6" t="s">
        <v>5</v>
      </c>
      <c r="V9" s="6" t="s">
        <v>5</v>
      </c>
      <c r="W9" s="6" t="s">
        <v>5</v>
      </c>
      <c r="X9" s="6" t="s">
        <v>5</v>
      </c>
      <c r="Y9" s="6" t="s">
        <v>5</v>
      </c>
      <c r="Z9" s="6"/>
      <c r="AA9" s="17" cm="1">
        <f t="array" ref="AA9">SUMPRODUCT(--ISNUMBER(SEARCH("T",C9:Z9)))*30/60/24</f>
        <v>0.4375</v>
      </c>
      <c r="AB9" s="14"/>
      <c r="AC9" s="23"/>
    </row>
    <row r="10" spans="1:29" ht="15.75" thickBot="1">
      <c r="A10" s="3" t="s">
        <v>54</v>
      </c>
      <c r="B10" s="4" t="s">
        <v>4</v>
      </c>
      <c r="C10" s="5" t="s">
        <v>5</v>
      </c>
      <c r="D10" s="6" t="s">
        <v>5</v>
      </c>
      <c r="E10" s="6" t="s">
        <v>5</v>
      </c>
      <c r="F10" s="6" t="s">
        <v>5</v>
      </c>
      <c r="G10" s="6" t="s">
        <v>5</v>
      </c>
      <c r="H10" s="6" t="s">
        <v>5</v>
      </c>
      <c r="I10" s="6" t="s">
        <v>5</v>
      </c>
      <c r="J10" s="6" t="s">
        <v>5</v>
      </c>
      <c r="K10" s="6" t="s">
        <v>5</v>
      </c>
      <c r="L10" s="6" t="s">
        <v>5</v>
      </c>
      <c r="M10" s="6"/>
      <c r="N10" s="6"/>
      <c r="O10" s="6"/>
      <c r="P10" s="6" t="s">
        <v>5</v>
      </c>
      <c r="Q10" s="6" t="s">
        <v>5</v>
      </c>
      <c r="R10" s="6" t="s">
        <v>5</v>
      </c>
      <c r="S10" s="6" t="s">
        <v>5</v>
      </c>
      <c r="T10" s="6" t="s">
        <v>5</v>
      </c>
      <c r="U10" s="6" t="s">
        <v>5</v>
      </c>
      <c r="V10" s="6"/>
      <c r="W10" s="6"/>
      <c r="X10" s="6"/>
      <c r="Y10" s="6"/>
      <c r="Z10" s="6"/>
      <c r="AA10" s="17" cm="1">
        <f t="array" ref="AA10">SUMPRODUCT(--ISNUMBER(SEARCH("T",C10:Z10)))*30/60/24</f>
        <v>0.33333333333333331</v>
      </c>
      <c r="AC10" s="23"/>
    </row>
    <row r="11" spans="1:29" ht="15.75" thickBot="1">
      <c r="A11" s="3" t="s">
        <v>54</v>
      </c>
      <c r="B11" s="4" t="s">
        <v>1</v>
      </c>
      <c r="C11" s="5" t="s">
        <v>5</v>
      </c>
      <c r="D11" s="6" t="s">
        <v>5</v>
      </c>
      <c r="E11" s="6" t="s">
        <v>5</v>
      </c>
      <c r="F11" s="6" t="s">
        <v>5</v>
      </c>
      <c r="G11" s="6" t="s">
        <v>5</v>
      </c>
      <c r="H11" s="6" t="s">
        <v>5</v>
      </c>
      <c r="I11" s="6" t="s">
        <v>5</v>
      </c>
      <c r="J11" s="6" t="s">
        <v>5</v>
      </c>
      <c r="K11" s="6" t="s">
        <v>5</v>
      </c>
      <c r="L11" s="6" t="s">
        <v>5</v>
      </c>
      <c r="M11" s="6"/>
      <c r="N11" s="6"/>
      <c r="O11" s="6"/>
      <c r="P11" s="6" t="s">
        <v>5</v>
      </c>
      <c r="Q11" s="6" t="s">
        <v>5</v>
      </c>
      <c r="R11" s="6" t="s">
        <v>5</v>
      </c>
      <c r="S11" s="6" t="s">
        <v>5</v>
      </c>
      <c r="T11" s="6" t="s">
        <v>5</v>
      </c>
      <c r="U11" s="6" t="s">
        <v>5</v>
      </c>
      <c r="V11" s="6"/>
      <c r="W11" s="6"/>
      <c r="X11" s="6"/>
      <c r="Y11" s="6"/>
      <c r="Z11" s="6"/>
      <c r="AA11" s="17" cm="1">
        <f t="array" ref="AA11">SUMPRODUCT(--ISNUMBER(SEARCH("T",C11:Z11)))*30/60/24</f>
        <v>0.33333333333333331</v>
      </c>
      <c r="AC11" s="23"/>
    </row>
    <row r="12" spans="1:29" ht="15.75" thickBot="1">
      <c r="A12" s="3" t="str">
        <f t="shared" ref="A12" si="0">IF(A8="","",IF(AB5="","Mardi","Mardi "&amp;TEXT(AB5+1,"JJ/MM")))</f>
        <v>Mardi</v>
      </c>
      <c r="B12" s="4" t="s">
        <v>2</v>
      </c>
      <c r="C12" s="5" t="s">
        <v>5</v>
      </c>
      <c r="D12" s="6" t="s">
        <v>5</v>
      </c>
      <c r="E12" s="6" t="s">
        <v>5</v>
      </c>
      <c r="F12" s="6" t="s">
        <v>5</v>
      </c>
      <c r="G12" s="6" t="s">
        <v>5</v>
      </c>
      <c r="H12" s="6" t="s">
        <v>5</v>
      </c>
      <c r="I12" s="6" t="s">
        <v>5</v>
      </c>
      <c r="J12" s="6" t="s">
        <v>5</v>
      </c>
      <c r="K12" s="6" t="s">
        <v>5</v>
      </c>
      <c r="L12" s="6" t="s">
        <v>5</v>
      </c>
      <c r="M12" s="6"/>
      <c r="N12" s="6"/>
      <c r="O12" s="6"/>
      <c r="P12" s="6" t="s">
        <v>5</v>
      </c>
      <c r="Q12" s="6" t="s">
        <v>5</v>
      </c>
      <c r="R12" s="6" t="s">
        <v>5</v>
      </c>
      <c r="S12" s="6" t="s">
        <v>5</v>
      </c>
      <c r="T12" s="6" t="s">
        <v>5</v>
      </c>
      <c r="U12" s="6" t="s">
        <v>5</v>
      </c>
      <c r="V12" s="6"/>
      <c r="W12" s="6"/>
      <c r="X12" s="6"/>
      <c r="Y12" s="6"/>
      <c r="Z12" s="6"/>
      <c r="AA12" s="17" cm="1">
        <f t="array" ref="AA12">SUMPRODUCT(--ISNUMBER(SEARCH("T",C12:Z12)))*30/60/24</f>
        <v>0.33333333333333331</v>
      </c>
      <c r="AC12" s="23"/>
    </row>
    <row r="13" spans="1:29" ht="15.75" thickBot="1">
      <c r="A13" s="3" t="s">
        <v>54</v>
      </c>
      <c r="B13" s="4" t="s">
        <v>3</v>
      </c>
      <c r="C13" s="5" t="s">
        <v>5</v>
      </c>
      <c r="D13" s="6" t="s">
        <v>5</v>
      </c>
      <c r="E13" s="6" t="s">
        <v>5</v>
      </c>
      <c r="F13" s="6" t="s">
        <v>5</v>
      </c>
      <c r="G13" s="6" t="s">
        <v>5</v>
      </c>
      <c r="H13" s="6" t="s">
        <v>5</v>
      </c>
      <c r="I13" s="6" t="s">
        <v>5</v>
      </c>
      <c r="J13" s="6" t="s">
        <v>5</v>
      </c>
      <c r="K13" s="6" t="s">
        <v>5</v>
      </c>
      <c r="L13" s="6" t="s">
        <v>5</v>
      </c>
      <c r="M13" s="6"/>
      <c r="N13" s="6"/>
      <c r="O13" s="6" t="s">
        <v>5</v>
      </c>
      <c r="P13" s="6" t="s">
        <v>5</v>
      </c>
      <c r="Q13" s="6" t="s">
        <v>5</v>
      </c>
      <c r="R13" s="6" t="s">
        <v>5</v>
      </c>
      <c r="S13" s="6" t="s">
        <v>5</v>
      </c>
      <c r="T13" s="6" t="s">
        <v>5</v>
      </c>
      <c r="U13" s="6" t="s">
        <v>5</v>
      </c>
      <c r="V13" s="6" t="s">
        <v>5</v>
      </c>
      <c r="W13" s="6" t="s">
        <v>5</v>
      </c>
      <c r="X13" s="6" t="s">
        <v>5</v>
      </c>
      <c r="Y13" s="6" t="s">
        <v>5</v>
      </c>
      <c r="Z13" s="6"/>
      <c r="AA13" s="17" cm="1">
        <f t="array" ref="AA13">SUMPRODUCT(--ISNUMBER(SEARCH("T",C13:Z13)))*30/60/24</f>
        <v>0.4375</v>
      </c>
      <c r="AB13" s="14"/>
      <c r="AC13" s="23"/>
    </row>
    <row r="14" spans="1:29" ht="15.75" thickBot="1">
      <c r="A14" s="3" t="s">
        <v>55</v>
      </c>
      <c r="B14" s="4" t="s">
        <v>4</v>
      </c>
      <c r="C14" s="5" t="s">
        <v>5</v>
      </c>
      <c r="D14" s="6" t="s">
        <v>5</v>
      </c>
      <c r="E14" s="6" t="s">
        <v>5</v>
      </c>
      <c r="F14" s="6" t="s">
        <v>5</v>
      </c>
      <c r="G14" s="6" t="s">
        <v>5</v>
      </c>
      <c r="H14" s="6" t="s">
        <v>5</v>
      </c>
      <c r="I14" s="6" t="s">
        <v>5</v>
      </c>
      <c r="J14" s="6" t="s">
        <v>5</v>
      </c>
      <c r="K14" s="6" t="s">
        <v>5</v>
      </c>
      <c r="L14" s="6" t="s">
        <v>5</v>
      </c>
      <c r="M14" s="6"/>
      <c r="N14" s="6"/>
      <c r="O14" s="6"/>
      <c r="P14" s="6" t="s">
        <v>5</v>
      </c>
      <c r="Q14" s="6" t="s">
        <v>5</v>
      </c>
      <c r="R14" s="6" t="s">
        <v>5</v>
      </c>
      <c r="S14" s="6" t="s">
        <v>5</v>
      </c>
      <c r="T14" s="6" t="s">
        <v>5</v>
      </c>
      <c r="U14" s="6" t="s">
        <v>5</v>
      </c>
      <c r="V14" s="6"/>
      <c r="W14" s="6"/>
      <c r="X14" s="6"/>
      <c r="Y14" s="6"/>
      <c r="Z14" s="6"/>
      <c r="AA14" s="17" cm="1">
        <f t="array" ref="AA14">SUMPRODUCT(--ISNUMBER(SEARCH("T",C14:Z14)))*30/60/24</f>
        <v>0.33333333333333331</v>
      </c>
      <c r="AC14" s="23"/>
    </row>
    <row r="15" spans="1:29" ht="15.75" thickBot="1">
      <c r="A15" s="3" t="s">
        <v>55</v>
      </c>
      <c r="B15" s="4" t="s">
        <v>1</v>
      </c>
      <c r="C15" s="5" t="s">
        <v>5</v>
      </c>
      <c r="D15" s="6" t="s">
        <v>5</v>
      </c>
      <c r="E15" s="6" t="s">
        <v>5</v>
      </c>
      <c r="F15" s="6" t="s">
        <v>5</v>
      </c>
      <c r="G15" s="6" t="s">
        <v>5</v>
      </c>
      <c r="H15" s="6" t="s">
        <v>5</v>
      </c>
      <c r="I15" s="6" t="s">
        <v>5</v>
      </c>
      <c r="J15" s="6" t="s">
        <v>5</v>
      </c>
      <c r="K15" s="6" t="s">
        <v>5</v>
      </c>
      <c r="L15" s="6" t="s">
        <v>5</v>
      </c>
      <c r="M15" s="6"/>
      <c r="N15" s="6"/>
      <c r="O15" s="6"/>
      <c r="P15" s="6" t="s">
        <v>5</v>
      </c>
      <c r="Q15" s="6" t="s">
        <v>5</v>
      </c>
      <c r="R15" s="6" t="s">
        <v>5</v>
      </c>
      <c r="S15" s="6" t="s">
        <v>5</v>
      </c>
      <c r="T15" s="6" t="s">
        <v>5</v>
      </c>
      <c r="U15" s="6" t="s">
        <v>5</v>
      </c>
      <c r="V15" s="6"/>
      <c r="W15" s="6"/>
      <c r="X15" s="6"/>
      <c r="Y15" s="6"/>
      <c r="Z15" s="6"/>
      <c r="AA15" s="17" cm="1">
        <f t="array" ref="AA15">SUMPRODUCT(--ISNUMBER(SEARCH("T",C15:Z15)))*30/60/24</f>
        <v>0.33333333333333331</v>
      </c>
      <c r="AC15" s="23"/>
    </row>
    <row r="16" spans="1:29" ht="15.75" thickBot="1">
      <c r="A16" s="3" t="s">
        <v>55</v>
      </c>
      <c r="B16" s="4" t="s">
        <v>2</v>
      </c>
      <c r="C16" s="5" t="s">
        <v>5</v>
      </c>
      <c r="D16" s="6" t="s">
        <v>5</v>
      </c>
      <c r="E16" s="6" t="s">
        <v>5</v>
      </c>
      <c r="F16" s="6" t="s">
        <v>5</v>
      </c>
      <c r="G16" s="6" t="s">
        <v>5</v>
      </c>
      <c r="H16" s="6" t="s">
        <v>5</v>
      </c>
      <c r="I16" s="6" t="s">
        <v>5</v>
      </c>
      <c r="J16" s="6" t="s">
        <v>5</v>
      </c>
      <c r="K16" s="6" t="s">
        <v>5</v>
      </c>
      <c r="L16" s="6" t="s">
        <v>5</v>
      </c>
      <c r="M16" s="6"/>
      <c r="N16" s="6"/>
      <c r="O16" s="6"/>
      <c r="P16" s="6" t="s">
        <v>5</v>
      </c>
      <c r="Q16" s="6" t="s">
        <v>5</v>
      </c>
      <c r="R16" s="6" t="s">
        <v>5</v>
      </c>
      <c r="S16" s="6" t="s">
        <v>5</v>
      </c>
      <c r="T16" s="6" t="s">
        <v>5</v>
      </c>
      <c r="U16" s="6" t="s">
        <v>5</v>
      </c>
      <c r="V16" s="6"/>
      <c r="W16" s="6"/>
      <c r="X16" s="6"/>
      <c r="Y16" s="6"/>
      <c r="Z16" s="6"/>
      <c r="AA16" s="17" cm="1">
        <f t="array" ref="AA16">SUMPRODUCT(--ISNUMBER(SEARCH("T",C16:Z16)))*30/60/24</f>
        <v>0.33333333333333331</v>
      </c>
      <c r="AC16" s="23"/>
    </row>
    <row r="17" spans="1:29" ht="15.75" thickBot="1">
      <c r="A17" s="3" t="s">
        <v>55</v>
      </c>
      <c r="B17" s="4" t="s">
        <v>3</v>
      </c>
      <c r="C17" s="5" t="s">
        <v>5</v>
      </c>
      <c r="D17" s="6" t="s">
        <v>5</v>
      </c>
      <c r="E17" s="6" t="s">
        <v>5</v>
      </c>
      <c r="F17" s="6" t="s">
        <v>5</v>
      </c>
      <c r="G17" s="6" t="s">
        <v>5</v>
      </c>
      <c r="H17" s="6" t="s">
        <v>5</v>
      </c>
      <c r="I17" s="6" t="s">
        <v>5</v>
      </c>
      <c r="J17" s="6" t="s">
        <v>5</v>
      </c>
      <c r="K17" s="6" t="s">
        <v>5</v>
      </c>
      <c r="L17" s="6" t="s">
        <v>5</v>
      </c>
      <c r="M17" s="6"/>
      <c r="N17" s="6"/>
      <c r="O17" s="6" t="s">
        <v>5</v>
      </c>
      <c r="P17" s="6" t="s">
        <v>5</v>
      </c>
      <c r="Q17" s="6" t="s">
        <v>5</v>
      </c>
      <c r="R17" s="6" t="s">
        <v>5</v>
      </c>
      <c r="S17" s="6" t="s">
        <v>5</v>
      </c>
      <c r="T17" s="6" t="s">
        <v>5</v>
      </c>
      <c r="U17" s="6" t="s">
        <v>5</v>
      </c>
      <c r="V17" s="6" t="s">
        <v>5</v>
      </c>
      <c r="W17" s="6" t="s">
        <v>5</v>
      </c>
      <c r="X17" s="6" t="s">
        <v>5</v>
      </c>
      <c r="Y17" s="6" t="s">
        <v>5</v>
      </c>
      <c r="Z17" s="6"/>
      <c r="AA17" s="17" cm="1">
        <f t="array" ref="AA17">SUMPRODUCT(--ISNUMBER(SEARCH("T",C17:Z17)))*30/60/24</f>
        <v>0.4375</v>
      </c>
      <c r="AB17" s="14"/>
      <c r="AC17" s="23"/>
    </row>
    <row r="18" spans="1:29" ht="15.75" thickBot="1">
      <c r="A18" s="3" t="s">
        <v>56</v>
      </c>
      <c r="B18" s="4" t="s">
        <v>4</v>
      </c>
      <c r="C18" s="5" t="s">
        <v>5</v>
      </c>
      <c r="D18" s="6" t="s">
        <v>5</v>
      </c>
      <c r="E18" s="6" t="s">
        <v>5</v>
      </c>
      <c r="F18" s="6" t="s">
        <v>5</v>
      </c>
      <c r="G18" s="6" t="s">
        <v>5</v>
      </c>
      <c r="H18" s="6" t="s">
        <v>5</v>
      </c>
      <c r="I18" s="6" t="s">
        <v>5</v>
      </c>
      <c r="J18" s="6" t="s">
        <v>5</v>
      </c>
      <c r="K18" s="6" t="s">
        <v>5</v>
      </c>
      <c r="L18" s="6" t="s">
        <v>5</v>
      </c>
      <c r="M18" s="6"/>
      <c r="N18" s="6"/>
      <c r="O18" s="6"/>
      <c r="P18" s="6" t="s">
        <v>5</v>
      </c>
      <c r="Q18" s="6" t="s">
        <v>5</v>
      </c>
      <c r="R18" s="6" t="s">
        <v>5</v>
      </c>
      <c r="S18" s="6" t="s">
        <v>5</v>
      </c>
      <c r="T18" s="6" t="s">
        <v>5</v>
      </c>
      <c r="U18" s="6" t="s">
        <v>5</v>
      </c>
      <c r="V18" s="6"/>
      <c r="W18" s="6"/>
      <c r="X18" s="6"/>
      <c r="Y18" s="6"/>
      <c r="Z18" s="6"/>
      <c r="AA18" s="17" cm="1">
        <f t="array" ref="AA18">SUMPRODUCT(--ISNUMBER(SEARCH("T",C18:Z18)))*30/60/24</f>
        <v>0.33333333333333331</v>
      </c>
      <c r="AC18" s="23"/>
    </row>
    <row r="19" spans="1:29" ht="15.75" thickBot="1">
      <c r="A19" s="3" t="s">
        <v>56</v>
      </c>
      <c r="B19" s="4" t="s">
        <v>1</v>
      </c>
      <c r="C19" s="5" t="s">
        <v>5</v>
      </c>
      <c r="D19" s="6" t="s">
        <v>5</v>
      </c>
      <c r="E19" s="6" t="s">
        <v>5</v>
      </c>
      <c r="F19" s="6" t="s">
        <v>5</v>
      </c>
      <c r="G19" s="6" t="s">
        <v>5</v>
      </c>
      <c r="H19" s="6" t="s">
        <v>5</v>
      </c>
      <c r="I19" s="6" t="s">
        <v>5</v>
      </c>
      <c r="J19" s="6" t="s">
        <v>5</v>
      </c>
      <c r="K19" s="6" t="s">
        <v>5</v>
      </c>
      <c r="L19" s="6" t="s">
        <v>5</v>
      </c>
      <c r="M19" s="6"/>
      <c r="N19" s="6"/>
      <c r="O19" s="6"/>
      <c r="P19" s="6" t="s">
        <v>5</v>
      </c>
      <c r="Q19" s="6" t="s">
        <v>5</v>
      </c>
      <c r="R19" s="6" t="s">
        <v>5</v>
      </c>
      <c r="S19" s="6" t="s">
        <v>5</v>
      </c>
      <c r="T19" s="6" t="s">
        <v>5</v>
      </c>
      <c r="U19" s="6" t="s">
        <v>5</v>
      </c>
      <c r="V19" s="6"/>
      <c r="W19" s="6"/>
      <c r="X19" s="6"/>
      <c r="Y19" s="6"/>
      <c r="Z19" s="6"/>
      <c r="AA19" s="17" cm="1">
        <f t="array" ref="AA19">SUMPRODUCT(--ISNUMBER(SEARCH("T",C19:Z19)))*30/60/24</f>
        <v>0.33333333333333331</v>
      </c>
      <c r="AC19" s="23"/>
    </row>
    <row r="20" spans="1:29" ht="15.75" thickBot="1">
      <c r="A20" s="3" t="s">
        <v>56</v>
      </c>
      <c r="B20" s="4" t="s">
        <v>2</v>
      </c>
      <c r="C20" s="5" t="s">
        <v>5</v>
      </c>
      <c r="D20" s="6" t="s">
        <v>5</v>
      </c>
      <c r="E20" s="6" t="s">
        <v>5</v>
      </c>
      <c r="F20" s="6" t="s">
        <v>5</v>
      </c>
      <c r="G20" s="6" t="s">
        <v>5</v>
      </c>
      <c r="H20" s="6" t="s">
        <v>5</v>
      </c>
      <c r="I20" s="6" t="s">
        <v>5</v>
      </c>
      <c r="J20" s="6" t="s">
        <v>5</v>
      </c>
      <c r="K20" s="6" t="s">
        <v>5</v>
      </c>
      <c r="L20" s="6" t="s">
        <v>5</v>
      </c>
      <c r="M20" s="6"/>
      <c r="N20" s="6"/>
      <c r="O20" s="6"/>
      <c r="P20" s="6" t="s">
        <v>5</v>
      </c>
      <c r="Q20" s="6" t="s">
        <v>5</v>
      </c>
      <c r="R20" s="6" t="s">
        <v>5</v>
      </c>
      <c r="S20" s="6" t="s">
        <v>5</v>
      </c>
      <c r="T20" s="6" t="s">
        <v>5</v>
      </c>
      <c r="U20" s="6" t="s">
        <v>5</v>
      </c>
      <c r="V20" s="6"/>
      <c r="W20" s="6"/>
      <c r="X20" s="6"/>
      <c r="Y20" s="6"/>
      <c r="Z20" s="6"/>
      <c r="AA20" s="17" cm="1">
        <f t="array" ref="AA20">SUMPRODUCT(--ISNUMBER(SEARCH("T",C20:Z20)))*30/60/24</f>
        <v>0.33333333333333331</v>
      </c>
      <c r="AC20" s="23"/>
    </row>
    <row r="21" spans="1:29" ht="15.75" thickBot="1">
      <c r="A21" s="3" t="s">
        <v>56</v>
      </c>
      <c r="B21" s="4" t="s">
        <v>3</v>
      </c>
      <c r="C21" s="5" t="s">
        <v>5</v>
      </c>
      <c r="D21" s="6" t="s">
        <v>5</v>
      </c>
      <c r="E21" s="6" t="s">
        <v>5</v>
      </c>
      <c r="F21" s="6" t="s">
        <v>5</v>
      </c>
      <c r="G21" s="6" t="s">
        <v>5</v>
      </c>
      <c r="H21" s="6" t="s">
        <v>5</v>
      </c>
      <c r="I21" s="6" t="s">
        <v>5</v>
      </c>
      <c r="J21" s="6" t="s">
        <v>5</v>
      </c>
      <c r="K21" s="6" t="s">
        <v>5</v>
      </c>
      <c r="L21" s="6" t="s">
        <v>5</v>
      </c>
      <c r="M21" s="6"/>
      <c r="N21" s="6"/>
      <c r="O21" s="6" t="s">
        <v>5</v>
      </c>
      <c r="P21" s="6" t="s">
        <v>5</v>
      </c>
      <c r="Q21" s="6" t="s">
        <v>5</v>
      </c>
      <c r="R21" s="6" t="s">
        <v>5</v>
      </c>
      <c r="S21" s="6" t="s">
        <v>5</v>
      </c>
      <c r="T21" s="6" t="s">
        <v>5</v>
      </c>
      <c r="U21" s="6" t="s">
        <v>5</v>
      </c>
      <c r="V21" s="6" t="s">
        <v>5</v>
      </c>
      <c r="W21" s="6" t="s">
        <v>5</v>
      </c>
      <c r="X21" s="6" t="s">
        <v>5</v>
      </c>
      <c r="Y21" s="6" t="s">
        <v>5</v>
      </c>
      <c r="Z21" s="6"/>
      <c r="AA21" s="17" cm="1">
        <f t="array" ref="AA21">SUMPRODUCT(--ISNUMBER(SEARCH("T",C21:Z21)))*30/60/24</f>
        <v>0.4375</v>
      </c>
      <c r="AB21" s="14"/>
      <c r="AC21" s="23"/>
    </row>
    <row r="22" spans="1:29" ht="15.75" thickBot="1">
      <c r="A22" s="10" t="s">
        <v>57</v>
      </c>
      <c r="B22" s="4" t="s">
        <v>4</v>
      </c>
      <c r="C22" s="5" t="s">
        <v>5</v>
      </c>
      <c r="D22" s="6" t="s">
        <v>5</v>
      </c>
      <c r="E22" s="6" t="s">
        <v>5</v>
      </c>
      <c r="F22" s="6" t="s">
        <v>5</v>
      </c>
      <c r="G22" s="6" t="s">
        <v>5</v>
      </c>
      <c r="H22" s="6" t="s">
        <v>5</v>
      </c>
      <c r="I22" s="6" t="s">
        <v>5</v>
      </c>
      <c r="J22" s="6" t="s">
        <v>5</v>
      </c>
      <c r="K22" s="6" t="s">
        <v>5</v>
      </c>
      <c r="L22" s="6" t="s">
        <v>5</v>
      </c>
      <c r="M22" s="6"/>
      <c r="N22" s="6"/>
      <c r="O22" s="6"/>
      <c r="P22" s="6" t="s">
        <v>5</v>
      </c>
      <c r="Q22" s="6" t="s">
        <v>5</v>
      </c>
      <c r="R22" s="6" t="s">
        <v>5</v>
      </c>
      <c r="S22" s="6" t="s">
        <v>5</v>
      </c>
      <c r="T22" s="6" t="s">
        <v>5</v>
      </c>
      <c r="U22" s="6" t="s">
        <v>5</v>
      </c>
      <c r="V22" s="6"/>
      <c r="W22" s="6"/>
      <c r="X22" s="6"/>
      <c r="Y22" s="6"/>
      <c r="Z22" s="6"/>
      <c r="AA22" s="17" cm="1">
        <f t="array" ref="AA22">SUMPRODUCT(--ISNUMBER(SEARCH("T",C22:Z22)))*30/60/24</f>
        <v>0.33333333333333331</v>
      </c>
      <c r="AC22" s="23"/>
    </row>
    <row r="23" spans="1:29" ht="15.75" thickBot="1">
      <c r="A23" s="10" t="s">
        <v>57</v>
      </c>
      <c r="B23" s="4" t="s">
        <v>1</v>
      </c>
      <c r="C23" s="5" t="s">
        <v>5</v>
      </c>
      <c r="D23" s="6" t="s">
        <v>5</v>
      </c>
      <c r="E23" s="6" t="s">
        <v>5</v>
      </c>
      <c r="F23" s="6" t="s">
        <v>5</v>
      </c>
      <c r="G23" s="6" t="s">
        <v>5</v>
      </c>
      <c r="H23" s="6" t="s">
        <v>5</v>
      </c>
      <c r="I23" s="6" t="s">
        <v>5</v>
      </c>
      <c r="J23" s="6" t="s">
        <v>5</v>
      </c>
      <c r="K23" s="6" t="s">
        <v>5</v>
      </c>
      <c r="L23" s="6" t="s">
        <v>5</v>
      </c>
      <c r="M23" s="6"/>
      <c r="N23" s="6"/>
      <c r="O23" s="6"/>
      <c r="P23" s="6" t="s">
        <v>5</v>
      </c>
      <c r="Q23" s="6" t="s">
        <v>5</v>
      </c>
      <c r="R23" s="6" t="s">
        <v>5</v>
      </c>
      <c r="S23" s="6" t="s">
        <v>5</v>
      </c>
      <c r="T23" s="6" t="s">
        <v>5</v>
      </c>
      <c r="U23" s="6" t="s">
        <v>5</v>
      </c>
      <c r="V23" s="6"/>
      <c r="W23" s="6"/>
      <c r="X23" s="6"/>
      <c r="Y23" s="6"/>
      <c r="Z23" s="6"/>
      <c r="AA23" s="17" cm="1">
        <f t="array" ref="AA23">SUMPRODUCT(--ISNUMBER(SEARCH("T",C23:Z23)))*30/60/24</f>
        <v>0.33333333333333331</v>
      </c>
      <c r="AC23" s="23"/>
    </row>
    <row r="24" spans="1:29" ht="15.75" thickBot="1">
      <c r="A24" s="10" t="s">
        <v>57</v>
      </c>
      <c r="B24" s="4" t="s">
        <v>2</v>
      </c>
      <c r="C24" s="5" t="s">
        <v>5</v>
      </c>
      <c r="D24" s="6" t="s">
        <v>5</v>
      </c>
      <c r="E24" s="6" t="s">
        <v>5</v>
      </c>
      <c r="F24" s="6" t="s">
        <v>5</v>
      </c>
      <c r="G24" s="6" t="s">
        <v>5</v>
      </c>
      <c r="H24" s="6" t="s">
        <v>5</v>
      </c>
      <c r="I24" s="6" t="s">
        <v>5</v>
      </c>
      <c r="J24" s="6" t="s">
        <v>5</v>
      </c>
      <c r="K24" s="6" t="s">
        <v>5</v>
      </c>
      <c r="L24" s="6" t="s">
        <v>5</v>
      </c>
      <c r="M24" s="6"/>
      <c r="N24" s="6"/>
      <c r="O24" s="6"/>
      <c r="P24" s="6" t="s">
        <v>5</v>
      </c>
      <c r="Q24" s="6" t="s">
        <v>5</v>
      </c>
      <c r="R24" s="6" t="s">
        <v>5</v>
      </c>
      <c r="S24" s="6" t="s">
        <v>5</v>
      </c>
      <c r="T24" s="6" t="s">
        <v>5</v>
      </c>
      <c r="U24" s="6" t="s">
        <v>5</v>
      </c>
      <c r="V24" s="6"/>
      <c r="W24" s="6"/>
      <c r="X24" s="6"/>
      <c r="Y24" s="6"/>
      <c r="Z24" s="6"/>
      <c r="AA24" s="17" cm="1">
        <f t="array" ref="AA24">SUMPRODUCT(--ISNUMBER(SEARCH("T",C24:Z24)))*30/60/24</f>
        <v>0.33333333333333331</v>
      </c>
      <c r="AC24" s="23"/>
    </row>
    <row r="25" spans="1:29" ht="15.75" thickBot="1">
      <c r="A25" s="10" t="s">
        <v>57</v>
      </c>
      <c r="B25" s="13" t="s">
        <v>3</v>
      </c>
      <c r="C25" s="5" t="s">
        <v>5</v>
      </c>
      <c r="D25" s="6" t="s">
        <v>5</v>
      </c>
      <c r="E25" s="6" t="s">
        <v>5</v>
      </c>
      <c r="F25" s="6" t="s">
        <v>5</v>
      </c>
      <c r="G25" s="6" t="s">
        <v>5</v>
      </c>
      <c r="H25" s="6" t="s">
        <v>5</v>
      </c>
      <c r="I25" s="6" t="s">
        <v>5</v>
      </c>
      <c r="J25" s="6" t="s">
        <v>5</v>
      </c>
      <c r="K25" s="6" t="s">
        <v>5</v>
      </c>
      <c r="L25" s="6" t="s">
        <v>5</v>
      </c>
      <c r="M25" s="6"/>
      <c r="N25" s="6"/>
      <c r="O25" s="6" t="s">
        <v>5</v>
      </c>
      <c r="P25" s="6" t="s">
        <v>5</v>
      </c>
      <c r="Q25" s="6" t="s">
        <v>5</v>
      </c>
      <c r="R25" s="6" t="s">
        <v>5</v>
      </c>
      <c r="S25" s="6" t="s">
        <v>5</v>
      </c>
      <c r="T25" s="6" t="s">
        <v>5</v>
      </c>
      <c r="U25" s="6" t="s">
        <v>5</v>
      </c>
      <c r="V25" s="6" t="s">
        <v>5</v>
      </c>
      <c r="W25" s="6" t="s">
        <v>5</v>
      </c>
      <c r="X25" s="6" t="s">
        <v>5</v>
      </c>
      <c r="Y25" s="6" t="s">
        <v>5</v>
      </c>
      <c r="Z25" s="6"/>
      <c r="AA25" s="17" cm="1">
        <f t="array" ref="AA25">SUMPRODUCT(--ISNUMBER(SEARCH("T",C25:Z25)))*30/60/24</f>
        <v>0.4375</v>
      </c>
      <c r="AB25" s="14"/>
      <c r="AC25" s="23"/>
    </row>
    <row r="26" spans="1:29" ht="15.75" thickBot="1"/>
    <row r="27" spans="1:29" ht="15.75" thickBot="1">
      <c r="C27" t="s">
        <v>50</v>
      </c>
      <c r="D27" s="18" t="s">
        <v>6</v>
      </c>
      <c r="E27" s="18" t="s">
        <v>7</v>
      </c>
      <c r="F27" s="18" t="s">
        <v>8</v>
      </c>
      <c r="G27" s="18" t="s">
        <v>9</v>
      </c>
      <c r="H27" s="18" t="s">
        <v>10</v>
      </c>
      <c r="I27" s="34" t="s">
        <v>11</v>
      </c>
      <c r="U27" s="24" t="s">
        <v>12</v>
      </c>
    </row>
    <row r="28" spans="1:29" ht="15.75" thickBot="1">
      <c r="C28" s="15" t="s">
        <v>4</v>
      </c>
      <c r="D28" s="36">
        <v>6.5</v>
      </c>
      <c r="E28" s="36">
        <v>8</v>
      </c>
      <c r="F28" s="37">
        <v>8</v>
      </c>
      <c r="G28" s="36">
        <v>8</v>
      </c>
      <c r="H28" s="37">
        <v>8</v>
      </c>
      <c r="I28" s="38">
        <f>SUM(t_bilan[[#This Row],[Lundi]:[Vendredi]])</f>
        <v>38.5</v>
      </c>
      <c r="K28" s="35"/>
      <c r="U28" s="24"/>
    </row>
    <row r="29" spans="1:29" ht="15.75" thickBot="1">
      <c r="C29" s="15" t="s">
        <v>1</v>
      </c>
      <c r="D29" s="38">
        <v>8</v>
      </c>
      <c r="E29" s="38">
        <v>8</v>
      </c>
      <c r="F29" s="39">
        <v>8</v>
      </c>
      <c r="G29" s="38">
        <v>8</v>
      </c>
      <c r="H29" s="39">
        <v>8</v>
      </c>
      <c r="I29" s="38">
        <f>SUM(t_bilan[[#This Row],[Lundi]:[Vendredi]])</f>
        <v>40</v>
      </c>
      <c r="U29" s="24"/>
    </row>
    <row r="30" spans="1:29" ht="15.75" thickBot="1">
      <c r="C30" s="15" t="s">
        <v>2</v>
      </c>
      <c r="D30" s="38">
        <v>8</v>
      </c>
      <c r="E30" s="38">
        <v>8</v>
      </c>
      <c r="F30" s="39">
        <v>8</v>
      </c>
      <c r="G30" s="38">
        <v>8</v>
      </c>
      <c r="H30" s="39">
        <v>8</v>
      </c>
      <c r="I30" s="38">
        <f>SUM(t_bilan[[#This Row],[Lundi]:[Vendredi]])</f>
        <v>40</v>
      </c>
      <c r="U30" s="24"/>
    </row>
    <row r="31" spans="1:29">
      <c r="C31" s="19" t="s">
        <v>3</v>
      </c>
      <c r="D31" s="38">
        <v>10.5</v>
      </c>
      <c r="E31" s="38">
        <v>10.5</v>
      </c>
      <c r="F31" s="39">
        <v>10.5</v>
      </c>
      <c r="G31" s="38">
        <v>10.5</v>
      </c>
      <c r="H31" s="39">
        <v>10.5</v>
      </c>
      <c r="I31" s="38">
        <f>SUM(t_bilan[[#This Row],[Lundi]:[Vendredi]])</f>
        <v>52.5</v>
      </c>
      <c r="U31" s="24"/>
    </row>
  </sheetData>
  <mergeCells count="3">
    <mergeCell ref="AC5:AC25"/>
    <mergeCell ref="U27:U31"/>
    <mergeCell ref="C1:Z3"/>
  </mergeCells>
  <phoneticPr fontId="4" type="noConversion"/>
  <conditionalFormatting sqref="C6:Z7 C9:L9 C11:L11 C13:L13 C15:L15 C17:L17 C19:L19 C21:L21 C23:L23 C25:L25 O10:Y11 O14:Y15 O18:Y19 O22:Y23">
    <cfRule type="expression" dxfId="11" priority="3">
      <formula>AND($C5&lt;#REF!,$C5&gt;=#REF!)</formula>
    </cfRule>
  </conditionalFormatting>
  <conditionalFormatting sqref="M9:Z9 O13:Y13 O17:Y17 O21:Y21 O25:Y25 AB9 AB13 AB17 AB21 AB25">
    <cfRule type="expression" dxfId="10" priority="2">
      <formula>AND($C5&lt;#REF!,$C5&gt;=#REF!)</formula>
    </cfRule>
  </conditionalFormatting>
  <conditionalFormatting sqref="C8:Z8 C10:L10 C12:L12 C14:L14 C16:L16 C18:L18 C20:L20 C22:L22 C24:L24 O12:Y12 O16:Y16 O20:Y20 O24:Y24">
    <cfRule type="expression" dxfId="9" priority="1">
      <formula>AND($C6&lt;#REF!,$C6&gt;=#REF!)</formula>
    </cfRule>
  </conditionalFormatting>
  <hyperlinks>
    <hyperlink ref="A3" r:id="rId1" display="https://forum.excel-pratique.com/post/repondre/168558" xr:uid="{4F6D1AD1-2A93-4A3B-91B6-79520ACAD518}"/>
  </hyperlinks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920399-96D6-4A3F-9DEC-3D9B77416268}">
  <sheetPr codeName="Feuil2"/>
  <dimension ref="A2:D16"/>
  <sheetViews>
    <sheetView workbookViewId="0">
      <selection activeCell="G15" sqref="G15"/>
    </sheetView>
  </sheetViews>
  <sheetFormatPr baseColWidth="10" defaultRowHeight="15"/>
  <cols>
    <col min="2" max="3" width="12.5703125" customWidth="1"/>
    <col min="4" max="4" width="13.42578125" customWidth="1"/>
    <col min="7" max="7" width="21" bestFit="1" customWidth="1"/>
    <col min="8" max="8" width="18.28515625" bestFit="1" customWidth="1"/>
    <col min="9" max="9" width="23.85546875" bestFit="1" customWidth="1"/>
    <col min="10" max="10" width="2" bestFit="1" customWidth="1"/>
    <col min="11" max="11" width="6.28515625" bestFit="1" customWidth="1"/>
    <col min="12" max="12" width="2" bestFit="1" customWidth="1"/>
    <col min="13" max="13" width="12.5703125" bestFit="1" customWidth="1"/>
  </cols>
  <sheetData>
    <row r="2" spans="1:4">
      <c r="A2" t="s">
        <v>37</v>
      </c>
      <c r="B2" t="s">
        <v>39</v>
      </c>
      <c r="C2" t="s">
        <v>40</v>
      </c>
      <c r="D2" t="s">
        <v>42</v>
      </c>
    </row>
    <row r="3" spans="1:4">
      <c r="A3" t="s">
        <v>33</v>
      </c>
      <c r="B3">
        <v>0.5</v>
      </c>
      <c r="C3">
        <v>0.5</v>
      </c>
    </row>
    <row r="4" spans="1:4">
      <c r="A4" t="s">
        <v>34</v>
      </c>
      <c r="B4">
        <v>0.5</v>
      </c>
      <c r="C4">
        <v>0.5</v>
      </c>
      <c r="D4">
        <v>0.5</v>
      </c>
    </row>
    <row r="5" spans="1:4">
      <c r="A5" t="s">
        <v>35</v>
      </c>
      <c r="C5">
        <v>0.5</v>
      </c>
    </row>
    <row r="6" spans="1:4">
      <c r="A6" t="s">
        <v>36</v>
      </c>
      <c r="C6">
        <v>0.5</v>
      </c>
    </row>
    <row r="7" spans="1:4">
      <c r="A7" t="s">
        <v>43</v>
      </c>
      <c r="B7">
        <f>SUBTOTAL(109,t_lundi[personne1])</f>
        <v>1</v>
      </c>
      <c r="C7">
        <f>SUBTOTAL(109,t_lundi[personne2])</f>
        <v>2</v>
      </c>
    </row>
    <row r="11" spans="1:4">
      <c r="A11" t="s">
        <v>37</v>
      </c>
      <c r="B11" t="s">
        <v>39</v>
      </c>
      <c r="C11" t="s">
        <v>40</v>
      </c>
      <c r="D11" t="s">
        <v>41</v>
      </c>
    </row>
    <row r="12" spans="1:4">
      <c r="A12" t="s">
        <v>33</v>
      </c>
      <c r="B12">
        <v>0.5</v>
      </c>
      <c r="C12">
        <v>0</v>
      </c>
    </row>
    <row r="13" spans="1:4">
      <c r="A13" t="s">
        <v>34</v>
      </c>
      <c r="B13">
        <v>0.5</v>
      </c>
      <c r="C13">
        <v>0.5</v>
      </c>
      <c r="D13">
        <v>0.5</v>
      </c>
    </row>
    <row r="14" spans="1:4">
      <c r="A14" t="s">
        <v>35</v>
      </c>
      <c r="C14">
        <v>0.5</v>
      </c>
      <c r="D14">
        <v>0.5</v>
      </c>
    </row>
    <row r="15" spans="1:4">
      <c r="A15" t="s">
        <v>36</v>
      </c>
      <c r="C15">
        <v>0.5</v>
      </c>
      <c r="D15">
        <v>0.5</v>
      </c>
    </row>
    <row r="16" spans="1:4">
      <c r="A16" t="s">
        <v>43</v>
      </c>
      <c r="B16">
        <f>SUBTOTAL(109,t_mardi[personne1])</f>
        <v>1</v>
      </c>
      <c r="C16">
        <f>SUBTOTAL(109,t_mardi[personne2])</f>
        <v>1.5</v>
      </c>
      <c r="D16">
        <f>SUBTOTAL(109,t_mardi[personne3])</f>
        <v>1.5</v>
      </c>
    </row>
  </sheetData>
  <phoneticPr fontId="4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43C3A-004C-4175-9A21-C8BA448E7A37}">
  <sheetPr codeName="Feuil3"/>
  <dimension ref="A2:AA22"/>
  <sheetViews>
    <sheetView workbookViewId="0">
      <selection activeCell="A2" sqref="A2:AA22"/>
    </sheetView>
  </sheetViews>
  <sheetFormatPr baseColWidth="10" defaultRowHeight="15"/>
  <sheetData>
    <row r="2" spans="1:27" ht="15.75" thickBot="1">
      <c r="C2" s="1">
        <v>0.3125</v>
      </c>
      <c r="D2" s="1">
        <v>0.33333333333333331</v>
      </c>
      <c r="E2" s="1">
        <v>0.35416666666666669</v>
      </c>
      <c r="F2" s="1">
        <v>0.375</v>
      </c>
      <c r="G2" s="1">
        <v>0.39583333333333331</v>
      </c>
      <c r="H2" s="1">
        <v>0.41666666666666669</v>
      </c>
      <c r="I2" s="1">
        <v>0.4375</v>
      </c>
      <c r="J2" s="1">
        <v>0.45833333333333331</v>
      </c>
      <c r="K2" s="1">
        <v>0.47916666666666669</v>
      </c>
      <c r="L2" s="1">
        <v>0.5</v>
      </c>
      <c r="M2" s="1">
        <v>0.52083333333333337</v>
      </c>
      <c r="N2" s="1">
        <v>0.54166666666666663</v>
      </c>
      <c r="O2" s="1">
        <v>0.5625</v>
      </c>
      <c r="P2" s="1">
        <v>0.58333333333333337</v>
      </c>
      <c r="Q2" s="1">
        <v>0.60416666666666663</v>
      </c>
      <c r="R2" s="1">
        <v>0.625</v>
      </c>
      <c r="S2" s="1">
        <v>0.64583333333333337</v>
      </c>
      <c r="T2" s="1">
        <v>0.66666666666666663</v>
      </c>
      <c r="U2" s="1">
        <v>0.6875</v>
      </c>
      <c r="V2" s="1">
        <v>0.70833333333333337</v>
      </c>
      <c r="W2" s="1">
        <v>0.72916666666666663</v>
      </c>
      <c r="X2" s="1">
        <v>0.75</v>
      </c>
      <c r="Y2" s="1">
        <v>0.77083333333333337</v>
      </c>
      <c r="Z2" s="1">
        <v>0.79166666666666663</v>
      </c>
      <c r="AA2" s="2" t="s">
        <v>0</v>
      </c>
    </row>
    <row r="3" spans="1:27">
      <c r="A3" s="3" t="e">
        <f>IF(#REF!="","Lundi",IF(WEEKDAY(#REF!,2)=1,"Lundi "&amp;TEXT(#REF!,"JJ/MM"),""))</f>
        <v>#REF!</v>
      </c>
      <c r="B3" s="4" t="s">
        <v>4</v>
      </c>
      <c r="C3" s="5"/>
      <c r="D3" s="6"/>
      <c r="E3" s="6"/>
      <c r="F3" s="6" t="s">
        <v>5</v>
      </c>
      <c r="G3" s="6" t="s">
        <v>5</v>
      </c>
      <c r="H3" s="6" t="s">
        <v>5</v>
      </c>
      <c r="I3" s="6" t="s">
        <v>5</v>
      </c>
      <c r="J3" s="6" t="s">
        <v>5</v>
      </c>
      <c r="K3" s="6" t="s">
        <v>5</v>
      </c>
      <c r="L3" s="6" t="s">
        <v>5</v>
      </c>
      <c r="M3" s="6"/>
      <c r="N3" s="6"/>
      <c r="O3" s="6"/>
      <c r="P3" s="6" t="s">
        <v>5</v>
      </c>
      <c r="Q3" s="6" t="s">
        <v>5</v>
      </c>
      <c r="R3" s="6" t="s">
        <v>5</v>
      </c>
      <c r="S3" s="6" t="s">
        <v>5</v>
      </c>
      <c r="T3" s="6" t="s">
        <v>5</v>
      </c>
      <c r="U3" s="6" t="s">
        <v>5</v>
      </c>
      <c r="V3" s="6"/>
      <c r="W3" s="6"/>
      <c r="X3" s="6"/>
      <c r="Y3" s="6"/>
      <c r="Z3" s="6"/>
      <c r="AA3" s="7" cm="1">
        <f t="array" ref="AA3">SUMPRODUCT(--ISNUMBER(SEARCH("T",C3:Z3)))*30/60/24</f>
        <v>0.27083333333333331</v>
      </c>
    </row>
    <row r="4" spans="1:27">
      <c r="A4" s="8"/>
      <c r="B4" s="9" t="s">
        <v>1</v>
      </c>
      <c r="C4" s="5" t="s">
        <v>5</v>
      </c>
      <c r="D4" s="6" t="s">
        <v>5</v>
      </c>
      <c r="E4" s="6" t="s">
        <v>5</v>
      </c>
      <c r="F4" s="6" t="s">
        <v>5</v>
      </c>
      <c r="G4" s="6" t="s">
        <v>5</v>
      </c>
      <c r="H4" s="6" t="s">
        <v>5</v>
      </c>
      <c r="I4" s="6" t="s">
        <v>5</v>
      </c>
      <c r="J4" s="6" t="s">
        <v>5</v>
      </c>
      <c r="K4" s="6" t="s">
        <v>5</v>
      </c>
      <c r="L4" s="6" t="s">
        <v>5</v>
      </c>
      <c r="M4" s="6"/>
      <c r="N4" s="6"/>
      <c r="O4" s="6"/>
      <c r="P4" s="6" t="s">
        <v>5</v>
      </c>
      <c r="Q4" s="6" t="s">
        <v>5</v>
      </c>
      <c r="R4" s="6" t="s">
        <v>5</v>
      </c>
      <c r="S4" s="6" t="s">
        <v>5</v>
      </c>
      <c r="T4" s="6" t="s">
        <v>5</v>
      </c>
      <c r="U4" s="6" t="s">
        <v>5</v>
      </c>
      <c r="V4" s="6"/>
      <c r="W4" s="6"/>
      <c r="X4" s="6"/>
      <c r="Y4" s="6"/>
      <c r="Z4" s="6"/>
      <c r="AA4" s="7" cm="1">
        <f t="array" ref="AA4">SUMPRODUCT(--ISNUMBER(SEARCH("T",C4:Z4)))*30/60/24</f>
        <v>0.33333333333333331</v>
      </c>
    </row>
    <row r="5" spans="1:27" ht="15.75" thickBot="1">
      <c r="A5" s="8"/>
      <c r="B5" s="9" t="s">
        <v>2</v>
      </c>
      <c r="C5" s="5" t="s">
        <v>5</v>
      </c>
      <c r="D5" s="6" t="s">
        <v>5</v>
      </c>
      <c r="E5" s="6" t="s">
        <v>5</v>
      </c>
      <c r="F5" s="6" t="s">
        <v>5</v>
      </c>
      <c r="G5" s="6" t="s">
        <v>5</v>
      </c>
      <c r="H5" s="6" t="s">
        <v>5</v>
      </c>
      <c r="I5" s="6" t="s">
        <v>5</v>
      </c>
      <c r="J5" s="6" t="s">
        <v>5</v>
      </c>
      <c r="K5" s="6" t="s">
        <v>5</v>
      </c>
      <c r="L5" s="6" t="s">
        <v>5</v>
      </c>
      <c r="M5" s="6"/>
      <c r="N5" s="6"/>
      <c r="O5" s="6"/>
      <c r="P5" s="6" t="s">
        <v>5</v>
      </c>
      <c r="Q5" s="6" t="s">
        <v>5</v>
      </c>
      <c r="R5" s="6" t="s">
        <v>5</v>
      </c>
      <c r="S5" s="6" t="s">
        <v>5</v>
      </c>
      <c r="T5" s="6" t="s">
        <v>5</v>
      </c>
      <c r="U5" s="6" t="s">
        <v>5</v>
      </c>
      <c r="V5" s="6"/>
      <c r="W5" s="6"/>
      <c r="X5" s="6"/>
      <c r="Y5" s="6"/>
      <c r="Z5" s="6"/>
      <c r="AA5" s="7" cm="1">
        <f t="array" ref="AA5">SUMPRODUCT(--ISNUMBER(SEARCH("T",C5:Z5)))*30/60/24</f>
        <v>0.33333333333333331</v>
      </c>
    </row>
    <row r="6" spans="1:27" ht="15.75" thickBot="1">
      <c r="A6" s="8"/>
      <c r="B6" s="4" t="s">
        <v>3</v>
      </c>
      <c r="C6" s="5" t="s">
        <v>5</v>
      </c>
      <c r="D6" s="6" t="s">
        <v>5</v>
      </c>
      <c r="E6" s="6" t="s">
        <v>5</v>
      </c>
      <c r="F6" s="6" t="s">
        <v>5</v>
      </c>
      <c r="G6" s="6" t="s">
        <v>5</v>
      </c>
      <c r="H6" s="6" t="s">
        <v>5</v>
      </c>
      <c r="I6" s="6" t="s">
        <v>5</v>
      </c>
      <c r="J6" s="6" t="s">
        <v>5</v>
      </c>
      <c r="K6" s="6" t="s">
        <v>5</v>
      </c>
      <c r="L6" s="6" t="s">
        <v>5</v>
      </c>
      <c r="M6" s="6"/>
      <c r="N6" s="6"/>
      <c r="O6" s="6" t="s">
        <v>5</v>
      </c>
      <c r="P6" s="6" t="s">
        <v>5</v>
      </c>
      <c r="Q6" s="6" t="s">
        <v>5</v>
      </c>
      <c r="R6" s="6" t="s">
        <v>5</v>
      </c>
      <c r="S6" s="6" t="s">
        <v>5</v>
      </c>
      <c r="T6" s="6" t="s">
        <v>5</v>
      </c>
      <c r="U6" s="6" t="s">
        <v>5</v>
      </c>
      <c r="V6" s="6" t="s">
        <v>5</v>
      </c>
      <c r="W6" s="6" t="s">
        <v>5</v>
      </c>
      <c r="X6" s="6" t="s">
        <v>5</v>
      </c>
      <c r="Y6" s="6" t="s">
        <v>5</v>
      </c>
      <c r="Z6" s="6"/>
      <c r="AA6" s="7" cm="1">
        <f t="array" ref="AA6">SUMPRODUCT(--ISNUMBER(SEARCH("T",C6:Z6)))*30/60/24</f>
        <v>0.4375</v>
      </c>
    </row>
    <row r="7" spans="1:27" ht="15.75" thickBot="1">
      <c r="A7" s="3" t="e">
        <f>IF(A3="","",IF(#REF!="","Mardi","Mardi "&amp;TEXT(#REF!+1,"JJ/MM")))</f>
        <v>#REF!</v>
      </c>
      <c r="B7" s="4" t="s">
        <v>4</v>
      </c>
      <c r="C7" s="5" t="s">
        <v>5</v>
      </c>
      <c r="D7" s="6" t="s">
        <v>5</v>
      </c>
      <c r="E7" s="6" t="s">
        <v>5</v>
      </c>
      <c r="F7" s="6" t="s">
        <v>5</v>
      </c>
      <c r="G7" s="6" t="s">
        <v>5</v>
      </c>
      <c r="H7" s="6" t="s">
        <v>5</v>
      </c>
      <c r="I7" s="6" t="s">
        <v>5</v>
      </c>
      <c r="J7" s="6" t="s">
        <v>5</v>
      </c>
      <c r="K7" s="6" t="s">
        <v>5</v>
      </c>
      <c r="L7" s="6" t="s">
        <v>5</v>
      </c>
      <c r="M7" s="6"/>
      <c r="N7" s="6"/>
      <c r="O7" s="6"/>
      <c r="P7" s="6" t="s">
        <v>5</v>
      </c>
      <c r="Q7" s="6" t="s">
        <v>5</v>
      </c>
      <c r="R7" s="6" t="s">
        <v>5</v>
      </c>
      <c r="S7" s="6" t="s">
        <v>5</v>
      </c>
      <c r="T7" s="6" t="s">
        <v>5</v>
      </c>
      <c r="U7" s="6" t="s">
        <v>5</v>
      </c>
      <c r="V7" s="6"/>
      <c r="W7" s="6"/>
      <c r="X7" s="6"/>
      <c r="Y7" s="6"/>
      <c r="Z7" s="6"/>
      <c r="AA7" s="7" cm="1">
        <f t="array" ref="AA7">SUMPRODUCT(--ISNUMBER(SEARCH("T",C7:Z7)))*30/60/24</f>
        <v>0.33333333333333331</v>
      </c>
    </row>
    <row r="8" spans="1:27" ht="15.75" thickBot="1">
      <c r="A8" s="8"/>
      <c r="B8" s="4" t="s">
        <v>1</v>
      </c>
      <c r="C8" s="5" t="s">
        <v>5</v>
      </c>
      <c r="D8" s="6" t="s">
        <v>5</v>
      </c>
      <c r="E8" s="6" t="s">
        <v>5</v>
      </c>
      <c r="F8" s="6" t="s">
        <v>5</v>
      </c>
      <c r="G8" s="6" t="s">
        <v>5</v>
      </c>
      <c r="H8" s="6" t="s">
        <v>5</v>
      </c>
      <c r="I8" s="6" t="s">
        <v>5</v>
      </c>
      <c r="J8" s="6" t="s">
        <v>5</v>
      </c>
      <c r="K8" s="6" t="s">
        <v>5</v>
      </c>
      <c r="L8" s="6" t="s">
        <v>5</v>
      </c>
      <c r="M8" s="6"/>
      <c r="N8" s="6"/>
      <c r="O8" s="6"/>
      <c r="P8" s="6" t="s">
        <v>5</v>
      </c>
      <c r="Q8" s="6" t="s">
        <v>5</v>
      </c>
      <c r="R8" s="6" t="s">
        <v>5</v>
      </c>
      <c r="S8" s="6" t="s">
        <v>5</v>
      </c>
      <c r="T8" s="6" t="s">
        <v>5</v>
      </c>
      <c r="U8" s="6" t="s">
        <v>5</v>
      </c>
      <c r="V8" s="6"/>
      <c r="W8" s="6"/>
      <c r="X8" s="6"/>
      <c r="Y8" s="6"/>
      <c r="Z8" s="6"/>
      <c r="AA8" s="7" cm="1">
        <f t="array" ref="AA8">SUMPRODUCT(--ISNUMBER(SEARCH("T",C8:Z8)))*30/60/24</f>
        <v>0.33333333333333331</v>
      </c>
    </row>
    <row r="9" spans="1:27" ht="15.75" thickBot="1">
      <c r="A9" s="8"/>
      <c r="B9" s="4" t="s">
        <v>2</v>
      </c>
      <c r="C9" s="5" t="s">
        <v>5</v>
      </c>
      <c r="D9" s="6" t="s">
        <v>5</v>
      </c>
      <c r="E9" s="6" t="s">
        <v>5</v>
      </c>
      <c r="F9" s="6" t="s">
        <v>5</v>
      </c>
      <c r="G9" s="6" t="s">
        <v>5</v>
      </c>
      <c r="H9" s="6" t="s">
        <v>5</v>
      </c>
      <c r="I9" s="6" t="s">
        <v>5</v>
      </c>
      <c r="J9" s="6" t="s">
        <v>5</v>
      </c>
      <c r="K9" s="6" t="s">
        <v>5</v>
      </c>
      <c r="L9" s="6" t="s">
        <v>5</v>
      </c>
      <c r="M9" s="6"/>
      <c r="N9" s="6"/>
      <c r="O9" s="6"/>
      <c r="P9" s="6" t="s">
        <v>5</v>
      </c>
      <c r="Q9" s="6" t="s">
        <v>5</v>
      </c>
      <c r="R9" s="6" t="s">
        <v>5</v>
      </c>
      <c r="S9" s="6" t="s">
        <v>5</v>
      </c>
      <c r="T9" s="6" t="s">
        <v>5</v>
      </c>
      <c r="U9" s="6" t="s">
        <v>5</v>
      </c>
      <c r="V9" s="6"/>
      <c r="W9" s="6"/>
      <c r="X9" s="6"/>
      <c r="Y9" s="6"/>
      <c r="Z9" s="6"/>
      <c r="AA9" s="7" cm="1">
        <f t="array" ref="AA9">SUMPRODUCT(--ISNUMBER(SEARCH("T",C9:Z9)))*30/60/24</f>
        <v>0.33333333333333331</v>
      </c>
    </row>
    <row r="10" spans="1:27" ht="15.75" thickBot="1">
      <c r="A10" s="8"/>
      <c r="B10" s="4" t="s">
        <v>3</v>
      </c>
      <c r="C10" s="5" t="s">
        <v>5</v>
      </c>
      <c r="D10" s="6" t="s">
        <v>5</v>
      </c>
      <c r="E10" s="6" t="s">
        <v>5</v>
      </c>
      <c r="F10" s="6" t="s">
        <v>5</v>
      </c>
      <c r="G10" s="6" t="s">
        <v>5</v>
      </c>
      <c r="H10" s="6" t="s">
        <v>5</v>
      </c>
      <c r="I10" s="6" t="s">
        <v>5</v>
      </c>
      <c r="J10" s="6" t="s">
        <v>5</v>
      </c>
      <c r="K10" s="6" t="s">
        <v>5</v>
      </c>
      <c r="L10" s="6" t="s">
        <v>5</v>
      </c>
      <c r="M10" s="6"/>
      <c r="N10" s="6"/>
      <c r="O10" s="6" t="s">
        <v>5</v>
      </c>
      <c r="P10" s="6" t="s">
        <v>5</v>
      </c>
      <c r="Q10" s="6" t="s">
        <v>5</v>
      </c>
      <c r="R10" s="6" t="s">
        <v>5</v>
      </c>
      <c r="S10" s="6" t="s">
        <v>5</v>
      </c>
      <c r="T10" s="6" t="s">
        <v>5</v>
      </c>
      <c r="U10" s="6" t="s">
        <v>5</v>
      </c>
      <c r="V10" s="6" t="s">
        <v>5</v>
      </c>
      <c r="W10" s="6" t="s">
        <v>5</v>
      </c>
      <c r="X10" s="6" t="s">
        <v>5</v>
      </c>
      <c r="Y10" s="6" t="s">
        <v>5</v>
      </c>
      <c r="Z10" s="6"/>
      <c r="AA10" s="7" cm="1">
        <f t="array" ref="AA10">SUMPRODUCT(--ISNUMBER(SEARCH("T",C10:Z10)))*30/60/24</f>
        <v>0.4375</v>
      </c>
    </row>
    <row r="11" spans="1:27" ht="15.75" thickBot="1">
      <c r="A11" s="3" t="e">
        <f>IF(A3="","",IF(#REF!="","Mercredi","Mercredi "&amp;TEXT(#REF!+2,"JJ/MM")))</f>
        <v>#REF!</v>
      </c>
      <c r="B11" s="4" t="s">
        <v>4</v>
      </c>
      <c r="C11" s="5" t="s">
        <v>5</v>
      </c>
      <c r="D11" s="6" t="s">
        <v>5</v>
      </c>
      <c r="E11" s="6" t="s">
        <v>5</v>
      </c>
      <c r="F11" s="6" t="s">
        <v>5</v>
      </c>
      <c r="G11" s="6" t="s">
        <v>5</v>
      </c>
      <c r="H11" s="6" t="s">
        <v>5</v>
      </c>
      <c r="I11" s="6" t="s">
        <v>5</v>
      </c>
      <c r="J11" s="6" t="s">
        <v>5</v>
      </c>
      <c r="K11" s="6" t="s">
        <v>5</v>
      </c>
      <c r="L11" s="6" t="s">
        <v>5</v>
      </c>
      <c r="M11" s="6"/>
      <c r="N11" s="6"/>
      <c r="O11" s="6"/>
      <c r="P11" s="6" t="s">
        <v>5</v>
      </c>
      <c r="Q11" s="6" t="s">
        <v>5</v>
      </c>
      <c r="R11" s="6" t="s">
        <v>5</v>
      </c>
      <c r="S11" s="6" t="s">
        <v>5</v>
      </c>
      <c r="T11" s="6" t="s">
        <v>5</v>
      </c>
      <c r="U11" s="6" t="s">
        <v>5</v>
      </c>
      <c r="V11" s="6"/>
      <c r="W11" s="6"/>
      <c r="X11" s="6"/>
      <c r="Y11" s="6"/>
      <c r="Z11" s="6"/>
      <c r="AA11" s="7" cm="1">
        <f t="array" ref="AA11">SUMPRODUCT(--ISNUMBER(SEARCH("T",C11:Z11)))*30/60/24</f>
        <v>0.33333333333333331</v>
      </c>
    </row>
    <row r="12" spans="1:27" ht="15.75" thickBot="1">
      <c r="A12" s="8"/>
      <c r="B12" s="4" t="s">
        <v>1</v>
      </c>
      <c r="C12" s="5" t="s">
        <v>5</v>
      </c>
      <c r="D12" s="6" t="s">
        <v>5</v>
      </c>
      <c r="E12" s="6" t="s">
        <v>5</v>
      </c>
      <c r="F12" s="6" t="s">
        <v>5</v>
      </c>
      <c r="G12" s="6" t="s">
        <v>5</v>
      </c>
      <c r="H12" s="6" t="s">
        <v>5</v>
      </c>
      <c r="I12" s="6" t="s">
        <v>5</v>
      </c>
      <c r="J12" s="6" t="s">
        <v>5</v>
      </c>
      <c r="K12" s="6" t="s">
        <v>5</v>
      </c>
      <c r="L12" s="6" t="s">
        <v>5</v>
      </c>
      <c r="M12" s="6"/>
      <c r="N12" s="6"/>
      <c r="O12" s="6"/>
      <c r="P12" s="6" t="s">
        <v>5</v>
      </c>
      <c r="Q12" s="6" t="s">
        <v>5</v>
      </c>
      <c r="R12" s="6" t="s">
        <v>5</v>
      </c>
      <c r="S12" s="6" t="s">
        <v>5</v>
      </c>
      <c r="T12" s="6" t="s">
        <v>5</v>
      </c>
      <c r="U12" s="6" t="s">
        <v>5</v>
      </c>
      <c r="V12" s="6"/>
      <c r="W12" s="6"/>
      <c r="X12" s="6"/>
      <c r="Y12" s="6"/>
      <c r="Z12" s="6"/>
      <c r="AA12" s="7" cm="1">
        <f t="array" ref="AA12">SUMPRODUCT(--ISNUMBER(SEARCH("T",C12:Z12)))*30/60/24</f>
        <v>0.33333333333333331</v>
      </c>
    </row>
    <row r="13" spans="1:27" ht="15.75" thickBot="1">
      <c r="A13" s="8"/>
      <c r="B13" s="4" t="s">
        <v>2</v>
      </c>
      <c r="C13" s="5" t="s">
        <v>5</v>
      </c>
      <c r="D13" s="6" t="s">
        <v>5</v>
      </c>
      <c r="E13" s="6" t="s">
        <v>5</v>
      </c>
      <c r="F13" s="6" t="s">
        <v>5</v>
      </c>
      <c r="G13" s="6" t="s">
        <v>5</v>
      </c>
      <c r="H13" s="6" t="s">
        <v>5</v>
      </c>
      <c r="I13" s="6" t="s">
        <v>5</v>
      </c>
      <c r="J13" s="6" t="s">
        <v>5</v>
      </c>
      <c r="K13" s="6" t="s">
        <v>5</v>
      </c>
      <c r="L13" s="6" t="s">
        <v>5</v>
      </c>
      <c r="M13" s="6"/>
      <c r="N13" s="6"/>
      <c r="O13" s="6"/>
      <c r="P13" s="6" t="s">
        <v>5</v>
      </c>
      <c r="Q13" s="6" t="s">
        <v>5</v>
      </c>
      <c r="R13" s="6" t="s">
        <v>5</v>
      </c>
      <c r="S13" s="6" t="s">
        <v>5</v>
      </c>
      <c r="T13" s="6" t="s">
        <v>5</v>
      </c>
      <c r="U13" s="6" t="s">
        <v>5</v>
      </c>
      <c r="V13" s="6"/>
      <c r="W13" s="6"/>
      <c r="X13" s="6"/>
      <c r="Y13" s="6"/>
      <c r="Z13" s="6"/>
      <c r="AA13" s="7" cm="1">
        <f t="array" ref="AA13">SUMPRODUCT(--ISNUMBER(SEARCH("T",C13:Z13)))*30/60/24</f>
        <v>0.33333333333333331</v>
      </c>
    </row>
    <row r="14" spans="1:27" ht="15.75" thickBot="1">
      <c r="A14" s="8"/>
      <c r="B14" s="4" t="s">
        <v>3</v>
      </c>
      <c r="C14" s="5" t="s">
        <v>5</v>
      </c>
      <c r="D14" s="6" t="s">
        <v>5</v>
      </c>
      <c r="E14" s="6" t="s">
        <v>5</v>
      </c>
      <c r="F14" s="6" t="s">
        <v>5</v>
      </c>
      <c r="G14" s="6" t="s">
        <v>5</v>
      </c>
      <c r="H14" s="6" t="s">
        <v>5</v>
      </c>
      <c r="I14" s="6" t="s">
        <v>5</v>
      </c>
      <c r="J14" s="6" t="s">
        <v>5</v>
      </c>
      <c r="K14" s="6" t="s">
        <v>5</v>
      </c>
      <c r="L14" s="6" t="s">
        <v>5</v>
      </c>
      <c r="M14" s="6"/>
      <c r="N14" s="6"/>
      <c r="O14" s="6" t="s">
        <v>5</v>
      </c>
      <c r="P14" s="6" t="s">
        <v>5</v>
      </c>
      <c r="Q14" s="6" t="s">
        <v>5</v>
      </c>
      <c r="R14" s="6" t="s">
        <v>5</v>
      </c>
      <c r="S14" s="6" t="s">
        <v>5</v>
      </c>
      <c r="T14" s="6" t="s">
        <v>5</v>
      </c>
      <c r="U14" s="6" t="s">
        <v>5</v>
      </c>
      <c r="V14" s="6" t="s">
        <v>5</v>
      </c>
      <c r="W14" s="6" t="s">
        <v>5</v>
      </c>
      <c r="X14" s="6" t="s">
        <v>5</v>
      </c>
      <c r="Y14" s="6" t="s">
        <v>5</v>
      </c>
      <c r="Z14" s="6"/>
      <c r="AA14" s="7" cm="1">
        <f t="array" ref="AA14">SUMPRODUCT(--ISNUMBER(SEARCH("T",C14:Z14)))*30/60/24</f>
        <v>0.4375</v>
      </c>
    </row>
    <row r="15" spans="1:27" ht="15.75" thickBot="1">
      <c r="A15" s="3" t="e">
        <f>IF(A3="","",IF(#REF!="","Jeudi","Jeudi "&amp;TEXT(#REF!+3,"JJ/MM")))</f>
        <v>#REF!</v>
      </c>
      <c r="B15" s="4" t="s">
        <v>4</v>
      </c>
      <c r="C15" s="5" t="s">
        <v>5</v>
      </c>
      <c r="D15" s="6" t="s">
        <v>5</v>
      </c>
      <c r="E15" s="6" t="s">
        <v>5</v>
      </c>
      <c r="F15" s="6" t="s">
        <v>5</v>
      </c>
      <c r="G15" s="6" t="s">
        <v>5</v>
      </c>
      <c r="H15" s="6" t="s">
        <v>5</v>
      </c>
      <c r="I15" s="6" t="s">
        <v>5</v>
      </c>
      <c r="J15" s="6" t="s">
        <v>5</v>
      </c>
      <c r="K15" s="6" t="s">
        <v>5</v>
      </c>
      <c r="L15" s="6" t="s">
        <v>5</v>
      </c>
      <c r="M15" s="6"/>
      <c r="N15" s="6"/>
      <c r="O15" s="6"/>
      <c r="P15" s="6" t="s">
        <v>5</v>
      </c>
      <c r="Q15" s="6" t="s">
        <v>5</v>
      </c>
      <c r="R15" s="6" t="s">
        <v>5</v>
      </c>
      <c r="S15" s="6" t="s">
        <v>5</v>
      </c>
      <c r="T15" s="6" t="s">
        <v>5</v>
      </c>
      <c r="U15" s="6" t="s">
        <v>5</v>
      </c>
      <c r="V15" s="6"/>
      <c r="W15" s="6"/>
      <c r="X15" s="6"/>
      <c r="Y15" s="6"/>
      <c r="Z15" s="6"/>
      <c r="AA15" s="7" cm="1">
        <f t="array" ref="AA15">SUMPRODUCT(--ISNUMBER(SEARCH("T",C15:Z15)))*30/60/24</f>
        <v>0.33333333333333331</v>
      </c>
    </row>
    <row r="16" spans="1:27" ht="15.75" thickBot="1">
      <c r="A16" s="8"/>
      <c r="B16" s="4" t="s">
        <v>1</v>
      </c>
      <c r="C16" s="5" t="s">
        <v>5</v>
      </c>
      <c r="D16" s="6" t="s">
        <v>5</v>
      </c>
      <c r="E16" s="6" t="s">
        <v>5</v>
      </c>
      <c r="F16" s="6" t="s">
        <v>5</v>
      </c>
      <c r="G16" s="6" t="s">
        <v>5</v>
      </c>
      <c r="H16" s="6" t="s">
        <v>5</v>
      </c>
      <c r="I16" s="6" t="s">
        <v>5</v>
      </c>
      <c r="J16" s="6" t="s">
        <v>5</v>
      </c>
      <c r="K16" s="6" t="s">
        <v>5</v>
      </c>
      <c r="L16" s="6" t="s">
        <v>5</v>
      </c>
      <c r="M16" s="6"/>
      <c r="N16" s="6"/>
      <c r="O16" s="6"/>
      <c r="P16" s="6" t="s">
        <v>5</v>
      </c>
      <c r="Q16" s="6" t="s">
        <v>5</v>
      </c>
      <c r="R16" s="6" t="s">
        <v>5</v>
      </c>
      <c r="S16" s="6" t="s">
        <v>5</v>
      </c>
      <c r="T16" s="6" t="s">
        <v>5</v>
      </c>
      <c r="U16" s="6" t="s">
        <v>5</v>
      </c>
      <c r="V16" s="6"/>
      <c r="W16" s="6"/>
      <c r="X16" s="6"/>
      <c r="Y16" s="6"/>
      <c r="Z16" s="6"/>
      <c r="AA16" s="7" cm="1">
        <f t="array" ref="AA16">SUMPRODUCT(--ISNUMBER(SEARCH("T",C16:Z16)))*30/60/24</f>
        <v>0.33333333333333331</v>
      </c>
    </row>
    <row r="17" spans="1:27" ht="15.75" thickBot="1">
      <c r="A17" s="8"/>
      <c r="B17" s="4" t="s">
        <v>2</v>
      </c>
      <c r="C17" s="5" t="s">
        <v>5</v>
      </c>
      <c r="D17" s="6" t="s">
        <v>5</v>
      </c>
      <c r="E17" s="6" t="s">
        <v>5</v>
      </c>
      <c r="F17" s="6" t="s">
        <v>5</v>
      </c>
      <c r="G17" s="6" t="s">
        <v>5</v>
      </c>
      <c r="H17" s="6" t="s">
        <v>5</v>
      </c>
      <c r="I17" s="6" t="s">
        <v>5</v>
      </c>
      <c r="J17" s="6" t="s">
        <v>5</v>
      </c>
      <c r="K17" s="6" t="s">
        <v>5</v>
      </c>
      <c r="L17" s="6" t="s">
        <v>5</v>
      </c>
      <c r="M17" s="6"/>
      <c r="N17" s="6"/>
      <c r="O17" s="6"/>
      <c r="P17" s="6" t="s">
        <v>5</v>
      </c>
      <c r="Q17" s="6" t="s">
        <v>5</v>
      </c>
      <c r="R17" s="6" t="s">
        <v>5</v>
      </c>
      <c r="S17" s="6" t="s">
        <v>5</v>
      </c>
      <c r="T17" s="6" t="s">
        <v>5</v>
      </c>
      <c r="U17" s="6" t="s">
        <v>5</v>
      </c>
      <c r="V17" s="6"/>
      <c r="W17" s="6"/>
      <c r="X17" s="6"/>
      <c r="Y17" s="6"/>
      <c r="Z17" s="6"/>
      <c r="AA17" s="7" cm="1">
        <f t="array" ref="AA17">SUMPRODUCT(--ISNUMBER(SEARCH("T",C17:Z17)))*30/60/24</f>
        <v>0.33333333333333331</v>
      </c>
    </row>
    <row r="18" spans="1:27" ht="15.75" thickBot="1">
      <c r="A18" s="8"/>
      <c r="B18" s="4" t="s">
        <v>3</v>
      </c>
      <c r="C18" s="5" t="s">
        <v>5</v>
      </c>
      <c r="D18" s="6" t="s">
        <v>5</v>
      </c>
      <c r="E18" s="6" t="s">
        <v>5</v>
      </c>
      <c r="F18" s="6" t="s">
        <v>5</v>
      </c>
      <c r="G18" s="6" t="s">
        <v>5</v>
      </c>
      <c r="H18" s="6" t="s">
        <v>5</v>
      </c>
      <c r="I18" s="6" t="s">
        <v>5</v>
      </c>
      <c r="J18" s="6" t="s">
        <v>5</v>
      </c>
      <c r="K18" s="6" t="s">
        <v>5</v>
      </c>
      <c r="L18" s="6" t="s">
        <v>5</v>
      </c>
      <c r="M18" s="6"/>
      <c r="N18" s="6"/>
      <c r="O18" s="6" t="s">
        <v>5</v>
      </c>
      <c r="P18" s="6" t="s">
        <v>5</v>
      </c>
      <c r="Q18" s="6" t="s">
        <v>5</v>
      </c>
      <c r="R18" s="6" t="s">
        <v>5</v>
      </c>
      <c r="S18" s="6" t="s">
        <v>5</v>
      </c>
      <c r="T18" s="6" t="s">
        <v>5</v>
      </c>
      <c r="U18" s="6" t="s">
        <v>5</v>
      </c>
      <c r="V18" s="6" t="s">
        <v>5</v>
      </c>
      <c r="W18" s="6" t="s">
        <v>5</v>
      </c>
      <c r="X18" s="6" t="s">
        <v>5</v>
      </c>
      <c r="Y18" s="6" t="s">
        <v>5</v>
      </c>
      <c r="Z18" s="6"/>
      <c r="AA18" s="7" cm="1">
        <f t="array" ref="AA18">SUMPRODUCT(--ISNUMBER(SEARCH("T",C18:Z18)))*30/60/24</f>
        <v>0.4375</v>
      </c>
    </row>
    <row r="19" spans="1:27" ht="15.75" thickBot="1">
      <c r="A19" s="10" t="e">
        <f>IF(A3="","",IF(#REF!="","Vendredi","Vendredi "&amp;TEXT(#REF!+4,"JJ/MM")))</f>
        <v>#REF!</v>
      </c>
      <c r="B19" s="4" t="s">
        <v>4</v>
      </c>
      <c r="C19" s="5" t="s">
        <v>5</v>
      </c>
      <c r="D19" s="6" t="s">
        <v>5</v>
      </c>
      <c r="E19" s="6" t="s">
        <v>5</v>
      </c>
      <c r="F19" s="6" t="s">
        <v>5</v>
      </c>
      <c r="G19" s="6" t="s">
        <v>5</v>
      </c>
      <c r="H19" s="6" t="s">
        <v>5</v>
      </c>
      <c r="I19" s="6" t="s">
        <v>5</v>
      </c>
      <c r="J19" s="6" t="s">
        <v>5</v>
      </c>
      <c r="K19" s="6" t="s">
        <v>5</v>
      </c>
      <c r="L19" s="6" t="s">
        <v>5</v>
      </c>
      <c r="M19" s="6"/>
      <c r="N19" s="6"/>
      <c r="O19" s="6"/>
      <c r="P19" s="6" t="s">
        <v>5</v>
      </c>
      <c r="Q19" s="6" t="s">
        <v>5</v>
      </c>
      <c r="R19" s="6" t="s">
        <v>5</v>
      </c>
      <c r="S19" s="6" t="s">
        <v>5</v>
      </c>
      <c r="T19" s="6" t="s">
        <v>5</v>
      </c>
      <c r="U19" s="6" t="s">
        <v>5</v>
      </c>
      <c r="V19" s="6"/>
      <c r="W19" s="6"/>
      <c r="X19" s="6"/>
      <c r="Y19" s="6"/>
      <c r="Z19" s="6"/>
      <c r="AA19" s="7" cm="1">
        <f t="array" ref="AA19">SUMPRODUCT(--ISNUMBER(SEARCH("T",C19:Z19)))*30/60/24</f>
        <v>0.33333333333333331</v>
      </c>
    </row>
    <row r="20" spans="1:27" ht="15.75" thickBot="1">
      <c r="A20" s="11"/>
      <c r="B20" s="4" t="s">
        <v>1</v>
      </c>
      <c r="C20" s="5" t="s">
        <v>5</v>
      </c>
      <c r="D20" s="6" t="s">
        <v>5</v>
      </c>
      <c r="E20" s="6" t="s">
        <v>5</v>
      </c>
      <c r="F20" s="6" t="s">
        <v>5</v>
      </c>
      <c r="G20" s="6" t="s">
        <v>5</v>
      </c>
      <c r="H20" s="6" t="s">
        <v>5</v>
      </c>
      <c r="I20" s="6" t="s">
        <v>5</v>
      </c>
      <c r="J20" s="6" t="s">
        <v>5</v>
      </c>
      <c r="K20" s="6" t="s">
        <v>5</v>
      </c>
      <c r="L20" s="6" t="s">
        <v>5</v>
      </c>
      <c r="M20" s="6"/>
      <c r="N20" s="6"/>
      <c r="O20" s="6"/>
      <c r="P20" s="6" t="s">
        <v>5</v>
      </c>
      <c r="Q20" s="6" t="s">
        <v>5</v>
      </c>
      <c r="R20" s="6" t="s">
        <v>5</v>
      </c>
      <c r="S20" s="6" t="s">
        <v>5</v>
      </c>
      <c r="T20" s="6" t="s">
        <v>5</v>
      </c>
      <c r="U20" s="6" t="s">
        <v>5</v>
      </c>
      <c r="V20" s="6"/>
      <c r="W20" s="6"/>
      <c r="X20" s="6"/>
      <c r="Y20" s="6"/>
      <c r="Z20" s="6"/>
      <c r="AA20" s="7" cm="1">
        <f t="array" ref="AA20">SUMPRODUCT(--ISNUMBER(SEARCH("T",C20:Z20)))*30/60/24</f>
        <v>0.33333333333333331</v>
      </c>
    </row>
    <row r="21" spans="1:27" ht="15.75" thickBot="1">
      <c r="A21" s="11"/>
      <c r="B21" s="4" t="s">
        <v>2</v>
      </c>
      <c r="C21" s="5" t="s">
        <v>5</v>
      </c>
      <c r="D21" s="6" t="s">
        <v>5</v>
      </c>
      <c r="E21" s="6" t="s">
        <v>5</v>
      </c>
      <c r="F21" s="6" t="s">
        <v>5</v>
      </c>
      <c r="G21" s="6" t="s">
        <v>5</v>
      </c>
      <c r="H21" s="6" t="s">
        <v>5</v>
      </c>
      <c r="I21" s="6" t="s">
        <v>5</v>
      </c>
      <c r="J21" s="6" t="s">
        <v>5</v>
      </c>
      <c r="K21" s="6" t="s">
        <v>5</v>
      </c>
      <c r="L21" s="6" t="s">
        <v>5</v>
      </c>
      <c r="M21" s="6"/>
      <c r="N21" s="6"/>
      <c r="O21" s="6"/>
      <c r="P21" s="6" t="s">
        <v>5</v>
      </c>
      <c r="Q21" s="6" t="s">
        <v>5</v>
      </c>
      <c r="R21" s="6" t="s">
        <v>5</v>
      </c>
      <c r="S21" s="6" t="s">
        <v>5</v>
      </c>
      <c r="T21" s="6" t="s">
        <v>5</v>
      </c>
      <c r="U21" s="6" t="s">
        <v>5</v>
      </c>
      <c r="V21" s="6"/>
      <c r="W21" s="6"/>
      <c r="X21" s="6"/>
      <c r="Y21" s="6"/>
      <c r="Z21" s="6"/>
      <c r="AA21" s="7" cm="1">
        <f t="array" ref="AA21">SUMPRODUCT(--ISNUMBER(SEARCH("T",C21:Z21)))*30/60/24</f>
        <v>0.33333333333333331</v>
      </c>
    </row>
    <row r="22" spans="1:27" ht="15.75" thickBot="1">
      <c r="A22" s="12"/>
      <c r="B22" s="13" t="s">
        <v>3</v>
      </c>
      <c r="C22" s="5" t="s">
        <v>5</v>
      </c>
      <c r="D22" s="6" t="s">
        <v>5</v>
      </c>
      <c r="E22" s="6" t="s">
        <v>5</v>
      </c>
      <c r="F22" s="6" t="s">
        <v>5</v>
      </c>
      <c r="G22" s="6" t="s">
        <v>5</v>
      </c>
      <c r="H22" s="6" t="s">
        <v>5</v>
      </c>
      <c r="I22" s="6" t="s">
        <v>5</v>
      </c>
      <c r="J22" s="6" t="s">
        <v>5</v>
      </c>
      <c r="K22" s="6" t="s">
        <v>5</v>
      </c>
      <c r="L22" s="6" t="s">
        <v>5</v>
      </c>
      <c r="M22" s="6"/>
      <c r="N22" s="6"/>
      <c r="O22" s="6" t="s">
        <v>5</v>
      </c>
      <c r="P22" s="6" t="s">
        <v>5</v>
      </c>
      <c r="Q22" s="6" t="s">
        <v>5</v>
      </c>
      <c r="R22" s="6" t="s">
        <v>5</v>
      </c>
      <c r="S22" s="6" t="s">
        <v>5</v>
      </c>
      <c r="T22" s="6" t="s">
        <v>5</v>
      </c>
      <c r="U22" s="6" t="s">
        <v>5</v>
      </c>
      <c r="V22" s="6" t="s">
        <v>5</v>
      </c>
      <c r="W22" s="6" t="s">
        <v>5</v>
      </c>
      <c r="X22" s="6" t="s">
        <v>5</v>
      </c>
      <c r="Y22" s="6" t="s">
        <v>5</v>
      </c>
      <c r="Z22" s="6"/>
      <c r="AA22" s="7" cm="1">
        <f t="array" ref="AA22">SUMPRODUCT(--ISNUMBER(SEARCH("T",C22:Z22)))*30/60/24</f>
        <v>0.4375</v>
      </c>
    </row>
  </sheetData>
  <conditionalFormatting sqref="C3:Z4 C6:L6 C8:L8 C10:L10 C12:L12 C14:L14 C16:L16 C18:L18 C20:L20 C22:L22 O7:Y8 O11:Y12 O15:Y16 O19:Y20">
    <cfRule type="expression" dxfId="8" priority="3">
      <formula>AND($C2&lt;#REF!,$C2&gt;=#REF!)</formula>
    </cfRule>
  </conditionalFormatting>
  <conditionalFormatting sqref="M6:Z6 O10:Y10 O14:Y14 O18:Y18 O22:Y22">
    <cfRule type="expression" dxfId="7" priority="2">
      <formula>AND($C2&lt;#REF!,$C2&gt;=#REF!)</formula>
    </cfRule>
  </conditionalFormatting>
  <conditionalFormatting sqref="C5:Z5 C7:L7 C9:L9 C11:L11 C13:L13 C15:L15 C17:L17 C19:L19 C21:L21 O9:Y9 O13:Y13 O17:Y17 O21:Y21">
    <cfRule type="expression" dxfId="6" priority="1">
      <formula>AND($C3&lt;#REF!,$C3&gt;=#REF!)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Feuil4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GS_m07</dc:creator>
  <cp:lastModifiedBy>acer i3</cp:lastModifiedBy>
  <dcterms:created xsi:type="dcterms:W3CDTF">2022-02-22T13:46:07Z</dcterms:created>
  <dcterms:modified xsi:type="dcterms:W3CDTF">2022-02-24T16:41:49Z</dcterms:modified>
</cp:coreProperties>
</file>