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4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5.xml" ContentType="application/vnd.openxmlformats-officedocument.spreadsheetml.table+xml"/>
  <Override PartName="/xl/drawings/drawing4.xml" ContentType="application/vnd.openxmlformats-officedocument.drawing+xml"/>
  <Override PartName="/xl/ctrlProps/ctrlProp4.xml" ContentType="application/vnd.ms-excel.controlproperties+xml"/>
  <Override PartName="/xl/tables/table6.xml" ContentType="application/vnd.openxmlformats-officedocument.spreadsheetml.table+xml"/>
  <Override PartName="/xl/drawings/drawing5.xml" ContentType="application/vnd.openxmlformats-officedocument.drawing+xml"/>
  <Override PartName="/xl/ctrlProps/ctrlProp5.xml" ContentType="application/vnd.ms-excel.controlproperties+xml"/>
  <Override PartName="/xl/tables/table7.xml" ContentType="application/vnd.openxmlformats-officedocument.spreadsheetml.table+xml"/>
  <Override PartName="/xl/drawings/drawing6.xml" ContentType="application/vnd.openxmlformats-officedocument.drawing+xml"/>
  <Override PartName="/xl/ctrlProps/ctrlProp6.xml" ContentType="application/vnd.ms-excel.controlproperties+xml"/>
  <Override PartName="/xl/tables/table8.xml" ContentType="application/vnd.openxmlformats-officedocument.spreadsheetml.table+xml"/>
  <Override PartName="/xl/drawings/drawing7.xml" ContentType="application/vnd.openxmlformats-officedocument.drawing+xml"/>
  <Override PartName="/xl/ctrlProps/ctrlProp7.xml" ContentType="application/vnd.ms-excel.controlproperties+xml"/>
  <Override PartName="/xl/tables/table9.xml" ContentType="application/vnd.openxmlformats-officedocument.spreadsheetml.table+xml"/>
  <Override PartName="/xl/drawings/drawing8.xml" ContentType="application/vnd.openxmlformats-officedocument.drawing+xml"/>
  <Override PartName="/xl/ctrlProps/ctrlProp8.xml" ContentType="application/vnd.ms-excel.controlproperties+xml"/>
  <Override PartName="/xl/tables/table10.xml" ContentType="application/vnd.openxmlformats-officedocument.spreadsheetml.table+xml"/>
  <Override PartName="/xl/drawings/drawing9.xml" ContentType="application/vnd.openxmlformats-officedocument.drawing+xml"/>
  <Override PartName="/xl/ctrlProps/ctrlProp9.xml" ContentType="application/vnd.ms-excel.controlproperties+xml"/>
  <Override PartName="/xl/tables/table11.xml" ContentType="application/vnd.openxmlformats-officedocument.spreadsheetml.table+xml"/>
  <Override PartName="/xl/drawings/drawing10.xml" ContentType="application/vnd.openxmlformats-officedocument.drawing+xml"/>
  <Override PartName="/xl/ctrlProps/ctrlProp10.xml" ContentType="application/vnd.ms-excel.controlproperties+xml"/>
  <Override PartName="/xl/tables/table12.xml" ContentType="application/vnd.openxmlformats-officedocument.spreadsheetml.table+xml"/>
  <Override PartName="/xl/drawings/drawing11.xml" ContentType="application/vnd.openxmlformats-officedocument.drawing+xml"/>
  <Override PartName="/xl/ctrlProps/ctrlProp11.xml" ContentType="application/vnd.ms-excel.controlproperties+xml"/>
  <Override PartName="/xl/tables/table13.xml" ContentType="application/vnd.openxmlformats-officedocument.spreadsheetml.table+xml"/>
  <Override PartName="/xl/drawings/drawing12.xml" ContentType="application/vnd.openxmlformats-officedocument.drawing+xml"/>
  <Override PartName="/xl/ctrlProps/ctrlProp12.xml" ContentType="application/vnd.ms-excel.controlproperties+xml"/>
  <Override PartName="/xl/tables/table14.xml" ContentType="application/vnd.openxmlformats-officedocument.spreadsheetml.table+xml"/>
  <Override PartName="/xl/drawings/drawing13.xml" ContentType="application/vnd.openxmlformats-officedocument.drawing+xml"/>
  <Override PartName="/xl/ctrlProps/ctrlProp13.xml" ContentType="application/vnd.ms-excel.controlproperties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vba\forum\filtre\"/>
    </mc:Choice>
  </mc:AlternateContent>
  <bookViews>
    <workbookView xWindow="0" yWindow="0" windowWidth="19200" windowHeight="6384" firstSheet="7" activeTab="8"/>
  </bookViews>
  <sheets>
    <sheet name="debut" sheetId="15" r:id="rId1"/>
    <sheet name="mois" sheetId="14" r:id="rId2"/>
    <sheet name="JOURNAL RECETTES" sheetId="1" r:id="rId3"/>
    <sheet name="JOURNAL RECETTES SEPTEMBRE" sheetId="2" r:id="rId4"/>
    <sheet name="JOURNAL RECETTES OCTOBRE" sheetId="3" r:id="rId5"/>
    <sheet name="JOURNAL RECETTES NOVEMBRE" sheetId="4" r:id="rId6"/>
    <sheet name="JOURNAL RECETTES DECEMBRE" sheetId="5" r:id="rId7"/>
    <sheet name="JOURNAL RECETTES JANVIER" sheetId="6" r:id="rId8"/>
    <sheet name="JOURNAL RECETTES FEVRIER" sheetId="7" r:id="rId9"/>
    <sheet name="JOURNAL RECETTES MARS" sheetId="8" r:id="rId10"/>
    <sheet name="JOURNAL RECETTES AVRIL" sheetId="9" r:id="rId11"/>
    <sheet name="JOURNAL RECETTES MAI" sheetId="10" r:id="rId12"/>
    <sheet name="JOURNAL RECETTES JUIN" sheetId="11" r:id="rId13"/>
    <sheet name="JOURNAL RECETTES JUILLET" sheetId="12" r:id="rId14"/>
    <sheet name="JOURNAL RECETTES AOUT" sheetId="13" r:id="rId15"/>
  </sheets>
  <definedNames>
    <definedName name="_xlnm._FilterDatabase" localSheetId="2" hidden="1">'JOURNAL RECETTES'!$A$1:$A$67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3" l="1"/>
  <c r="A1" i="12"/>
  <c r="A1" i="11"/>
  <c r="A1" i="10"/>
  <c r="A1" i="9"/>
  <c r="A1" i="8"/>
  <c r="A1" i="7"/>
  <c r="A1" i="6"/>
  <c r="A1" i="5"/>
  <c r="A1" i="4"/>
  <c r="A1" i="3"/>
  <c r="A1" i="2"/>
  <c r="D2" i="14" l="1"/>
  <c r="D3" i="14"/>
  <c r="D4" i="14"/>
  <c r="D5" i="14"/>
  <c r="D6" i="14"/>
  <c r="D7" i="14"/>
  <c r="D8" i="14"/>
  <c r="D9" i="14"/>
  <c r="D10" i="14"/>
  <c r="D11" i="14"/>
  <c r="D12" i="14"/>
  <c r="D13" i="14"/>
  <c r="C2" i="14"/>
  <c r="E2" i="14" s="1"/>
  <c r="C3" i="14"/>
  <c r="E3" i="14" s="1"/>
  <c r="C4" i="14"/>
  <c r="E4" i="14" s="1"/>
  <c r="C5" i="14"/>
  <c r="E5" i="14" s="1"/>
  <c r="C6" i="14"/>
  <c r="E6" i="14" s="1"/>
  <c r="C7" i="14"/>
  <c r="E7" i="14" s="1"/>
  <c r="C8" i="14"/>
  <c r="E8" i="14" s="1"/>
  <c r="C9" i="14"/>
  <c r="E9" i="14" s="1"/>
  <c r="C10" i="14"/>
  <c r="E10" i="14" s="1"/>
  <c r="C11" i="14"/>
  <c r="E11" i="14" s="1"/>
  <c r="C12" i="14"/>
  <c r="E12" i="14" s="1"/>
  <c r="C13" i="14"/>
  <c r="E13" i="14" s="1"/>
</calcChain>
</file>

<file path=xl/sharedStrings.xml><?xml version="1.0" encoding="utf-8"?>
<sst xmlns="http://schemas.openxmlformats.org/spreadsheetml/2006/main" count="721" uniqueCount="67">
  <si>
    <t>DATES</t>
  </si>
  <si>
    <t>NOM</t>
  </si>
  <si>
    <t>PRENOM</t>
  </si>
  <si>
    <t>CLASSE</t>
  </si>
  <si>
    <t>ASURRANCE</t>
  </si>
  <si>
    <t>MENSUALITE</t>
  </si>
  <si>
    <t>TRANSPORT</t>
  </si>
  <si>
    <t>GARDE</t>
  </si>
  <si>
    <t>PHOTOCOPIE</t>
  </si>
  <si>
    <t>TOTAL</t>
  </si>
  <si>
    <t>MODE DE PAYEMENT</t>
  </si>
  <si>
    <t>CHÉQUE NUMERO</t>
  </si>
  <si>
    <t>BANQUE</t>
  </si>
  <si>
    <t>NOM2</t>
  </si>
  <si>
    <t>PRENOM2</t>
  </si>
  <si>
    <t>CE1-A</t>
  </si>
  <si>
    <t>CHEQUE</t>
  </si>
  <si>
    <t>SDLSQL</t>
  </si>
  <si>
    <t>SFddv</t>
  </si>
  <si>
    <t>NOM3</t>
  </si>
  <si>
    <t>PRENOM3</t>
  </si>
  <si>
    <t>Grande Section B</t>
  </si>
  <si>
    <t>ESPECE</t>
  </si>
  <si>
    <t>NOM5</t>
  </si>
  <si>
    <t>PRENOM5</t>
  </si>
  <si>
    <t>CE5-B</t>
  </si>
  <si>
    <t>NOM6</t>
  </si>
  <si>
    <t>PRENOM6</t>
  </si>
  <si>
    <t>CE3-A</t>
  </si>
  <si>
    <t>NOM4</t>
  </si>
  <si>
    <t>PRENOM4</t>
  </si>
  <si>
    <t>CE2-B</t>
  </si>
  <si>
    <t>CARTE BANCAIRE</t>
  </si>
  <si>
    <t>NOM7</t>
  </si>
  <si>
    <t>PRENOM7</t>
  </si>
  <si>
    <t>CE6</t>
  </si>
  <si>
    <t>MOYENNE SECTION</t>
  </si>
  <si>
    <t>CE1-B</t>
  </si>
  <si>
    <t>BGSHS</t>
  </si>
  <si>
    <t>Grande Section A</t>
  </si>
  <si>
    <t>PETITE SECTION</t>
  </si>
  <si>
    <t>NOM8</t>
  </si>
  <si>
    <t>PRENOM8</t>
  </si>
  <si>
    <t>NOM9</t>
  </si>
  <si>
    <t>PRENOM9</t>
  </si>
  <si>
    <t>NOM10</t>
  </si>
  <si>
    <t>PRENOM10</t>
  </si>
  <si>
    <t>NOM11</t>
  </si>
  <si>
    <t>PRENOM11</t>
  </si>
  <si>
    <t>periode</t>
  </si>
  <si>
    <t>debut</t>
  </si>
  <si>
    <t>fin</t>
  </si>
  <si>
    <t>tableau</t>
  </si>
  <si>
    <t>numéro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</si>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</sst>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d/mm/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14" fontId="0" fillId="0" borderId="0" xfId="0" applyNumberFormat="1" applyAlignment="1">
      <alignment horizontal="center"/>
    </xf>
    <xf numFmtId="43" fontId="0" fillId="0" borderId="0" xfId="1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17" fontId="0" fillId="0" borderId="1" xfId="0" applyNumberFormat="1" applyBorder="1"/>
    <xf numFmtId="17" fontId="0" fillId="0" borderId="0" xfId="0" applyNumberFormat="1"/>
    <xf numFmtId="0" fontId="0" fillId="0" borderId="0" xfId="0" applyBorder="1"/>
    <xf numFmtId="0" fontId="0" fillId="0" borderId="0" xfId="0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3" xfId="0" applyBorder="1"/>
    <xf numFmtId="43" fontId="0" fillId="0" borderId="3" xfId="1" applyFont="1" applyBorder="1" applyAlignment="1">
      <alignment horizontal="center"/>
    </xf>
    <xf numFmtId="0" fontId="0" fillId="0" borderId="4" xfId="0" applyBorder="1"/>
    <xf numFmtId="43" fontId="0" fillId="0" borderId="3" xfId="1" applyFont="1" applyBorder="1" applyAlignment="1">
      <alignment horizontal="left"/>
    </xf>
    <xf numFmtId="0" fontId="0" fillId="0" borderId="4" xfId="0" applyBorder="1" applyAlignment="1">
      <alignment horizontal="left"/>
    </xf>
    <xf numFmtId="14" fontId="0" fillId="0" borderId="0" xfId="0" applyNumberFormat="1"/>
    <xf numFmtId="164" fontId="0" fillId="0" borderId="0" xfId="0" applyNumberFormat="1"/>
    <xf numFmtId="0" fontId="0" fillId="0" borderId="0" xfId="0" applyFill="1" applyBorder="1"/>
    <xf numFmtId="43" fontId="0" fillId="0" borderId="0" xfId="1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14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/>
    <xf numFmtId="43" fontId="0" fillId="0" borderId="0" xfId="1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14" fontId="3" fillId="2" borderId="2" xfId="0" applyNumberFormat="1" applyFont="1" applyFill="1" applyBorder="1" applyAlignment="1">
      <alignment horizontal="center"/>
    </xf>
    <xf numFmtId="0" fontId="3" fillId="2" borderId="3" xfId="0" applyFont="1" applyFill="1" applyBorder="1"/>
    <xf numFmtId="43" fontId="3" fillId="2" borderId="3" xfId="1" applyNumberFormat="1" applyFont="1" applyFill="1" applyBorder="1" applyAlignment="1">
      <alignment horizontal="center"/>
    </xf>
    <xf numFmtId="0" fontId="3" fillId="2" borderId="4" xfId="0" applyFont="1" applyFill="1" applyBorder="1"/>
    <xf numFmtId="43" fontId="3" fillId="2" borderId="3" xfId="1" applyNumberFormat="1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14" fontId="0" fillId="0" borderId="0" xfId="0" applyNumberFormat="1" applyFont="1" applyFill="1" applyAlignment="1">
      <alignment horizontal="center"/>
    </xf>
    <xf numFmtId="0" fontId="0" fillId="0" borderId="0" xfId="0" applyFont="1" applyFill="1"/>
    <xf numFmtId="43" fontId="0" fillId="0" borderId="0" xfId="1" applyNumberFormat="1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NumberFormat="1"/>
    <xf numFmtId="17" fontId="0" fillId="0" borderId="0" xfId="0" applyNumberFormat="1" applyFill="1" applyBorder="1" applyAlignment="1">
      <alignment horizontal="left"/>
    </xf>
    <xf numFmtId="0" fontId="0" fillId="0" borderId="0" xfId="0" applyAlignment="1">
      <alignment horizontal="center"/>
    </xf>
  </cellXfs>
  <cellStyles count="2">
    <cellStyle name="Milliers" xfId="1" builtinId="3"/>
    <cellStyle name="Normal" xfId="0" builtinId="0"/>
  </cellStyles>
  <dxfs count="152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0" formatCode="General"/>
    </dxf>
    <dxf>
      <numFmt numFmtId="164" formatCode="dd/mm/yy;@"/>
    </dxf>
    <dxf>
      <numFmt numFmtId="164" formatCode="dd/mm/yy;@"/>
    </dxf>
    <dxf>
      <numFmt numFmtId="22" formatCode="mmm\-yy"/>
    </dxf>
    <dxf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449580</xdr:colOff>
          <xdr:row>2</xdr:row>
          <xdr:rowOff>68580</xdr:rowOff>
        </xdr:from>
        <xdr:to>
          <xdr:col>10</xdr:col>
          <xdr:colOff>38100</xdr:colOff>
          <xdr:row>11</xdr:row>
          <xdr:rowOff>22860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cliquer sur ce bouton pour trouver les dépenses d'un mois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792480</xdr:colOff>
          <xdr:row>0</xdr:row>
          <xdr:rowOff>68580</xdr:rowOff>
        </xdr:from>
        <xdr:to>
          <xdr:col>5</xdr:col>
          <xdr:colOff>480060</xdr:colOff>
          <xdr:row>1</xdr:row>
          <xdr:rowOff>144780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396240</xdr:colOff>
          <xdr:row>0</xdr:row>
          <xdr:rowOff>137160</xdr:rowOff>
        </xdr:from>
        <xdr:to>
          <xdr:col>6</xdr:col>
          <xdr:colOff>53340</xdr:colOff>
          <xdr:row>2</xdr:row>
          <xdr:rowOff>22860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53340</xdr:colOff>
          <xdr:row>0</xdr:row>
          <xdr:rowOff>121920</xdr:rowOff>
        </xdr:from>
        <xdr:to>
          <xdr:col>5</xdr:col>
          <xdr:colOff>723900</xdr:colOff>
          <xdr:row>2</xdr:row>
          <xdr:rowOff>15240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289560</xdr:colOff>
          <xdr:row>0</xdr:row>
          <xdr:rowOff>83820</xdr:rowOff>
        </xdr:from>
        <xdr:to>
          <xdr:col>6</xdr:col>
          <xdr:colOff>45720</xdr:colOff>
          <xdr:row>1</xdr:row>
          <xdr:rowOff>160020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441960</xdr:colOff>
          <xdr:row>0</xdr:row>
          <xdr:rowOff>121920</xdr:rowOff>
        </xdr:from>
        <xdr:to>
          <xdr:col>6</xdr:col>
          <xdr:colOff>198120</xdr:colOff>
          <xdr:row>2</xdr:row>
          <xdr:rowOff>15240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891540</xdr:colOff>
          <xdr:row>0</xdr:row>
          <xdr:rowOff>60960</xdr:rowOff>
        </xdr:from>
        <xdr:to>
          <xdr:col>5</xdr:col>
          <xdr:colOff>548640</xdr:colOff>
          <xdr:row>1</xdr:row>
          <xdr:rowOff>137160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579120</xdr:colOff>
          <xdr:row>0</xdr:row>
          <xdr:rowOff>137160</xdr:rowOff>
        </xdr:from>
        <xdr:to>
          <xdr:col>6</xdr:col>
          <xdr:colOff>312420</xdr:colOff>
          <xdr:row>2</xdr:row>
          <xdr:rowOff>30480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259080</xdr:colOff>
          <xdr:row>0</xdr:row>
          <xdr:rowOff>68580</xdr:rowOff>
        </xdr:from>
        <xdr:to>
          <xdr:col>6</xdr:col>
          <xdr:colOff>7620</xdr:colOff>
          <xdr:row>1</xdr:row>
          <xdr:rowOff>144780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251460</xdr:colOff>
          <xdr:row>0</xdr:row>
          <xdr:rowOff>99060</xdr:rowOff>
        </xdr:from>
        <xdr:to>
          <xdr:col>6</xdr:col>
          <xdr:colOff>0</xdr:colOff>
          <xdr:row>1</xdr:row>
          <xdr:rowOff>175260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</xdr:colOff>
          <xdr:row>0</xdr:row>
          <xdr:rowOff>53340</xdr:rowOff>
        </xdr:from>
        <xdr:to>
          <xdr:col>5</xdr:col>
          <xdr:colOff>769620</xdr:colOff>
          <xdr:row>1</xdr:row>
          <xdr:rowOff>129540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464820</xdr:colOff>
          <xdr:row>0</xdr:row>
          <xdr:rowOff>83820</xdr:rowOff>
        </xdr:from>
        <xdr:to>
          <xdr:col>6</xdr:col>
          <xdr:colOff>228600</xdr:colOff>
          <xdr:row>1</xdr:row>
          <xdr:rowOff>152400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213360</xdr:colOff>
          <xdr:row>0</xdr:row>
          <xdr:rowOff>137160</xdr:rowOff>
        </xdr:from>
        <xdr:to>
          <xdr:col>4</xdr:col>
          <xdr:colOff>876300</xdr:colOff>
          <xdr:row>2</xdr:row>
          <xdr:rowOff>30480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_periode" displayName="t_periode" ref="B1:E13" totalsRowShown="0" dataDxfId="151">
  <autoFilter ref="B1:E13"/>
  <tableColumns count="4">
    <tableColumn id="1" name="periode" dataDxfId="150"/>
    <tableColumn id="2" name="debut" dataDxfId="149">
      <calculatedColumnFormula>t_periode[[#This Row],[periode]]</calculatedColumnFormula>
    </tableColumn>
    <tableColumn id="3" name="fin" dataDxfId="148">
      <calculatedColumnFormula>EOMONTH(t_periode[[#This Row],[periode]],0)</calculatedColumnFormula>
    </tableColumn>
    <tableColumn id="4" name="tableau" dataDxfId="147">
      <calculatedColumnFormula>"t_" &amp;VLOOKUP(MONTH(t_periode[[#This Row],[debut]]),t_nom_mois[],2,FALSE)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6" name="t_nom_mois" displayName="t_nom_mois" ref="I1:J13" totalsRowShown="0">
  <autoFilter ref="I1:J13"/>
  <tableColumns count="2">
    <tableColumn id="1" name="numéro"/>
    <tableColumn id="2" name="moi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_recette" displayName="t_recette" ref="A1:M67" totalsRowShown="0" headerRowBorderDxfId="146" tableBorderDxfId="145">
  <autoFilter ref="A1:M67"/>
  <tableColumns count="13">
    <tableColumn id="1" name="DATES" dataDxfId="144"/>
    <tableColumn id="2" name="NOM"/>
    <tableColumn id="3" name="PRENOM"/>
    <tableColumn id="4" name="CLASSE"/>
    <tableColumn id="5" name="ASURRANCE" dataDxfId="143" dataCellStyle="Milliers"/>
    <tableColumn id="6" name="MENSUALITE" dataDxfId="142" dataCellStyle="Milliers"/>
    <tableColumn id="7" name="TRANSPORT" dataDxfId="141" dataCellStyle="Milliers"/>
    <tableColumn id="8" name="GARDE" dataDxfId="140" dataCellStyle="Milliers"/>
    <tableColumn id="9" name="PHOTOCOPIE" dataDxfId="139" dataCellStyle="Milliers"/>
    <tableColumn id="10" name="TOTAL" dataDxfId="138" dataCellStyle="Milliers"/>
    <tableColumn id="11" name="MODE DE PAYEMENT"/>
    <tableColumn id="12" name="CHÉQUE NUMERO" dataDxfId="137"/>
    <tableColumn id="13" name="BANQUE" dataDxfId="13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5" name="t_septembre" displayName="t_septembre" ref="A4:M12" totalsRowShown="0" headerRowBorderDxfId="135" tableBorderDxfId="134">
  <autoFilter ref="A4:M12"/>
  <tableColumns count="13">
    <tableColumn id="1" name="DATES" dataDxfId="133"/>
    <tableColumn id="2" name="NOM" dataDxfId="132"/>
    <tableColumn id="3" name="PRENOM" dataDxfId="131"/>
    <tableColumn id="4" name="CLASSE" dataDxfId="130"/>
    <tableColumn id="5" name="ASURRANCE" dataDxfId="129" dataCellStyle="Milliers"/>
    <tableColumn id="6" name="MENSUALITE" dataDxfId="128" dataCellStyle="Milliers"/>
    <tableColumn id="7" name="TRANSPORT" dataDxfId="127" dataCellStyle="Milliers"/>
    <tableColumn id="8" name="GARDE" dataDxfId="126" dataCellStyle="Milliers"/>
    <tableColumn id="9" name="PHOTOCOPIE" dataDxfId="125" dataCellStyle="Milliers"/>
    <tableColumn id="10" name="TOTAL" dataDxfId="124" dataCellStyle="Milliers"/>
    <tableColumn id="11" name="MODE DE PAYEMENT" dataDxfId="123"/>
    <tableColumn id="12" name="CHÉQUE NUMERO" dataDxfId="122"/>
    <tableColumn id="13" name="BANQUE" dataDxfId="12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_octobre" displayName="t_octobre" ref="A4:M10" totalsRowShown="0" headerRowBorderDxfId="120" tableBorderDxfId="119">
  <autoFilter ref="A4:M10"/>
  <tableColumns count="13">
    <tableColumn id="1" name="DATES" dataDxfId="118"/>
    <tableColumn id="2" name="NOM"/>
    <tableColumn id="3" name="PRENOM"/>
    <tableColumn id="4" name="CLASSE"/>
    <tableColumn id="5" name="ASURRANCE" dataDxfId="117" dataCellStyle="Milliers"/>
    <tableColumn id="6" name="MENSUALITE" dataDxfId="116" dataCellStyle="Milliers"/>
    <tableColumn id="7" name="TRANSPORT" dataDxfId="115" dataCellStyle="Milliers"/>
    <tableColumn id="8" name="GARDE" dataDxfId="114" dataCellStyle="Milliers"/>
    <tableColumn id="9" name="PHOTOCOPIE" dataDxfId="113" dataCellStyle="Milliers"/>
    <tableColumn id="10" name="TOTAL" dataDxfId="112" dataCellStyle="Milliers"/>
    <tableColumn id="11" name="MODE DE PAYEMENT"/>
    <tableColumn id="12" name="CHÉQUE NUMERO" dataDxfId="111"/>
    <tableColumn id="13" name="BANQUE" dataDxfId="11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_novembre" displayName="t_novembre" ref="A4:M13" totalsRowShown="0" headerRowBorderDxfId="109" tableBorderDxfId="108">
  <autoFilter ref="A4:M13"/>
  <tableColumns count="13">
    <tableColumn id="1" name="DATES" dataDxfId="107"/>
    <tableColumn id="2" name="NOM"/>
    <tableColumn id="3" name="PRENOM"/>
    <tableColumn id="4" name="CLASSE"/>
    <tableColumn id="5" name="ASURRANCE" dataDxfId="106" dataCellStyle="Milliers"/>
    <tableColumn id="6" name="MENSUALITE" dataDxfId="105" dataCellStyle="Milliers"/>
    <tableColumn id="7" name="TRANSPORT" dataDxfId="104" dataCellStyle="Milliers"/>
    <tableColumn id="8" name="GARDE" dataDxfId="103" dataCellStyle="Milliers"/>
    <tableColumn id="9" name="PHOTOCOPIE" dataDxfId="102" dataCellStyle="Milliers"/>
    <tableColumn id="10" name="TOTAL" dataDxfId="101" dataCellStyle="Milliers"/>
    <tableColumn id="11" name="MODE DE PAYEMENT"/>
    <tableColumn id="12" name="CHÉQUE NUMERO" dataDxfId="100"/>
    <tableColumn id="13" name="BANQUE" dataDxfId="9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6" name="t_décembre" displayName="t_décembre" ref="A4:M9" totalsRowShown="0" headerRowBorderDxfId="98" tableBorderDxfId="97">
  <autoFilter ref="A4:M9"/>
  <tableColumns count="13">
    <tableColumn id="1" name="DATES" dataDxfId="96"/>
    <tableColumn id="2" name="NOM"/>
    <tableColumn id="3" name="PRENOM"/>
    <tableColumn id="4" name="CLASSE"/>
    <tableColumn id="5" name="ASURRANCE" dataDxfId="95" dataCellStyle="Milliers"/>
    <tableColumn id="6" name="MENSUALITE" dataDxfId="94" dataCellStyle="Milliers"/>
    <tableColumn id="7" name="TRANSPORT" dataDxfId="93" dataCellStyle="Milliers"/>
    <tableColumn id="8" name="GARDE" dataDxfId="92" dataCellStyle="Milliers"/>
    <tableColumn id="9" name="PHOTOCOPIE" dataDxfId="91" dataCellStyle="Milliers"/>
    <tableColumn id="10" name="TOTAL" dataDxfId="90" dataCellStyle="Milliers"/>
    <tableColumn id="11" name="MODE DE PAYEMENT"/>
    <tableColumn id="12" name="CHÉQUE NUMERO" dataDxfId="89"/>
    <tableColumn id="13" name="BANQUE" dataDxfId="8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7" name="t_janvier" displayName="t_janvier" ref="A4:M8" totalsRowShown="0" headerRowBorderDxfId="87" tableBorderDxfId="86">
  <autoFilter ref="A4:M8"/>
  <tableColumns count="13">
    <tableColumn id="1" name="DATES" dataDxfId="85"/>
    <tableColumn id="2" name="NOM"/>
    <tableColumn id="3" name="PRENOM"/>
    <tableColumn id="4" name="CLASSE"/>
    <tableColumn id="5" name="ASURRANCE" dataDxfId="84" dataCellStyle="Milliers"/>
    <tableColumn id="6" name="MENSUALITE" dataDxfId="83" dataCellStyle="Milliers"/>
    <tableColumn id="7" name="TRANSPORT" dataDxfId="82" dataCellStyle="Milliers"/>
    <tableColumn id="8" name="GARDE" dataDxfId="81" dataCellStyle="Milliers"/>
    <tableColumn id="9" name="PHOTOCOPIE" dataDxfId="80" dataCellStyle="Milliers"/>
    <tableColumn id="10" name="TOTAL" dataDxfId="79" dataCellStyle="Milliers"/>
    <tableColumn id="11" name="MODE DE PAYEMENT"/>
    <tableColumn id="12" name="CHÉQUE NUMERO" dataDxfId="78"/>
    <tableColumn id="13" name="BANQUE" dataDxfId="77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8" name="t_février" displayName="t_février" ref="A4:M9" totalsRowShown="0" headerRowBorderDxfId="76" tableBorderDxfId="75">
  <autoFilter ref="A4:M9"/>
  <tableColumns count="13">
    <tableColumn id="1" name="DATES" dataDxfId="8"/>
    <tableColumn id="2" name="NOM"/>
    <tableColumn id="3" name="PRENOM"/>
    <tableColumn id="4" name="CLASSE"/>
    <tableColumn id="5" name="ASURRANCE" dataDxfId="7" dataCellStyle="Milliers"/>
    <tableColumn id="6" name="MENSUALITE" dataDxfId="6" dataCellStyle="Milliers"/>
    <tableColumn id="7" name="TRANSPORT" dataDxfId="5" dataCellStyle="Milliers"/>
    <tableColumn id="8" name="GARDE" dataDxfId="4" dataCellStyle="Milliers"/>
    <tableColumn id="9" name="PHOTOCOPIE" dataDxfId="3" dataCellStyle="Milliers"/>
    <tableColumn id="10" name="TOTAL" dataDxfId="2" dataCellStyle="Milliers"/>
    <tableColumn id="11" name="MODE DE PAYEMENT"/>
    <tableColumn id="12" name="CHÉQUE NUMERO" dataDxfId="1"/>
    <tableColumn id="13" name="BANQUE" dataDxfId="0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9" name="t_mars" displayName="t_mars" ref="A4:M10" totalsRowShown="0" headerRowBorderDxfId="74" tableBorderDxfId="73">
  <autoFilter ref="A4:M10"/>
  <tableColumns count="13">
    <tableColumn id="1" name="DATES" dataDxfId="17"/>
    <tableColumn id="2" name="NOM"/>
    <tableColumn id="3" name="PRENOM"/>
    <tableColumn id="4" name="CLASSE"/>
    <tableColumn id="5" name="ASURRANCE" dataDxfId="16" dataCellStyle="Milliers"/>
    <tableColumn id="6" name="MENSUALITE" dataDxfId="15" dataCellStyle="Milliers"/>
    <tableColumn id="7" name="TRANSPORT" dataDxfId="14" dataCellStyle="Milliers"/>
    <tableColumn id="8" name="GARDE" dataDxfId="13" dataCellStyle="Milliers"/>
    <tableColumn id="9" name="PHOTOCOPIE" dataDxfId="12" dataCellStyle="Milliers"/>
    <tableColumn id="10" name="TOTAL" dataDxfId="11" dataCellStyle="Milliers"/>
    <tableColumn id="11" name="MODE DE PAYEMENT"/>
    <tableColumn id="12" name="CHÉQUE NUMERO" dataDxfId="10"/>
    <tableColumn id="13" name="BANQUE" dataDxfId="9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0" name="t_avril" displayName="t_avril" ref="A4:M9" totalsRowShown="0" headerRowBorderDxfId="72" tableBorderDxfId="71">
  <autoFilter ref="A4:M9"/>
  <tableColumns count="13">
    <tableColumn id="1" name="DATES" dataDxfId="35"/>
    <tableColumn id="2" name="NOM"/>
    <tableColumn id="3" name="PRENOM"/>
    <tableColumn id="4" name="CLASSE"/>
    <tableColumn id="5" name="ASURRANCE" dataDxfId="34" dataCellStyle="Milliers"/>
    <tableColumn id="6" name="MENSUALITE" dataDxfId="33" dataCellStyle="Milliers"/>
    <tableColumn id="7" name="TRANSPORT" dataDxfId="32" dataCellStyle="Milliers"/>
    <tableColumn id="8" name="GARDE" dataDxfId="31" dataCellStyle="Milliers"/>
    <tableColumn id="9" name="PHOTOCOPIE" dataDxfId="30" dataCellStyle="Milliers"/>
    <tableColumn id="10" name="TOTAL" dataDxfId="29" dataCellStyle="Milliers"/>
    <tableColumn id="11" name="MODE DE PAYEMENT"/>
    <tableColumn id="12" name="CHÉQUE NUMERO" dataDxfId="28"/>
    <tableColumn id="13" name="BANQUE" dataDxfId="27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1" name="t_mai" displayName="t_mai" ref="A4:M7" totalsRowShown="0" headerRowBorderDxfId="70" tableBorderDxfId="69">
  <autoFilter ref="A4:M7"/>
  <tableColumns count="13">
    <tableColumn id="1" name="DATES" dataDxfId="68"/>
    <tableColumn id="2" name="NOM"/>
    <tableColumn id="3" name="PRENOM"/>
    <tableColumn id="4" name="CLASSE"/>
    <tableColumn id="5" name="ASURRANCE" dataDxfId="67" dataCellStyle="Milliers"/>
    <tableColumn id="6" name="MENSUALITE" dataDxfId="66" dataCellStyle="Milliers"/>
    <tableColumn id="7" name="TRANSPORT" dataDxfId="65" dataCellStyle="Milliers"/>
    <tableColumn id="8" name="GARDE" dataDxfId="64" dataCellStyle="Milliers"/>
    <tableColumn id="9" name="PHOTOCOPIE" dataDxfId="63" dataCellStyle="Milliers"/>
    <tableColumn id="10" name="TOTAL" dataDxfId="62" dataCellStyle="Milliers"/>
    <tableColumn id="11" name="MODE DE PAYEMENT"/>
    <tableColumn id="12" name="CHÉQUE NUMERO" dataDxfId="61"/>
    <tableColumn id="13" name="BANQUE" dataDxfId="60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2" name="t_juin" displayName="t_juin" ref="A4:M10" totalsRowShown="0" headerRowBorderDxfId="59" tableBorderDxfId="58">
  <autoFilter ref="A4:M10"/>
  <tableColumns count="13">
    <tableColumn id="1" name="DATES" dataDxfId="26"/>
    <tableColumn id="2" name="NOM"/>
    <tableColumn id="3" name="PRENOM"/>
    <tableColumn id="4" name="CLASSE"/>
    <tableColumn id="5" name="ASURRANCE" dataDxfId="25" dataCellStyle="Milliers"/>
    <tableColumn id="6" name="MENSUALITE" dataDxfId="24" dataCellStyle="Milliers"/>
    <tableColumn id="7" name="TRANSPORT" dataDxfId="23" dataCellStyle="Milliers"/>
    <tableColumn id="8" name="GARDE" dataDxfId="22" dataCellStyle="Milliers"/>
    <tableColumn id="9" name="PHOTOCOPIE" dataDxfId="21" dataCellStyle="Milliers"/>
    <tableColumn id="10" name="TOTAL" dataDxfId="20" dataCellStyle="Milliers"/>
    <tableColumn id="11" name="MODE DE PAYEMENT"/>
    <tableColumn id="12" name="CHÉQUE NUMERO" dataDxfId="19"/>
    <tableColumn id="13" name="BANQUE" dataDxfId="18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3" name="t_juillet" displayName="t_juillet" ref="A4:M9" totalsRowShown="0" headerRowBorderDxfId="57" tableBorderDxfId="56">
  <autoFilter ref="A4:M9"/>
  <tableColumns count="13">
    <tableColumn id="1" name="DATES" dataDxfId="55"/>
    <tableColumn id="2" name="NOM"/>
    <tableColumn id="3" name="PRENOM"/>
    <tableColumn id="4" name="CLASSE"/>
    <tableColumn id="5" name="ASURRANCE" dataDxfId="54" dataCellStyle="Milliers"/>
    <tableColumn id="6" name="MENSUALITE" dataDxfId="53" dataCellStyle="Milliers"/>
    <tableColumn id="7" name="TRANSPORT" dataDxfId="52" dataCellStyle="Milliers"/>
    <tableColumn id="8" name="GARDE" dataDxfId="51" dataCellStyle="Milliers"/>
    <tableColumn id="9" name="PHOTOCOPIE" dataDxfId="50" dataCellStyle="Milliers"/>
    <tableColumn id="10" name="TOTAL" dataDxfId="49" dataCellStyle="Milliers"/>
    <tableColumn id="11" name="MODE DE PAYEMENT"/>
    <tableColumn id="12" name="CHÉQUE NUMERO" dataDxfId="48"/>
    <tableColumn id="13" name="BANQUE" dataDxfId="47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4" name="t_août" displayName="t_août" ref="A4:M8" totalsRowShown="0" headerRowBorderDxfId="46" tableBorderDxfId="45">
  <autoFilter ref="A4:M8"/>
  <tableColumns count="13">
    <tableColumn id="1" name="DATES" dataDxfId="44"/>
    <tableColumn id="2" name="NOM"/>
    <tableColumn id="3" name="PRENOM"/>
    <tableColumn id="4" name="CLASSE"/>
    <tableColumn id="5" name="ASURRANCE" dataDxfId="43" dataCellStyle="Milliers"/>
    <tableColumn id="6" name="MENSUALITE" dataDxfId="42" dataCellStyle="Milliers"/>
    <tableColumn id="7" name="TRANSPORT" dataDxfId="41" dataCellStyle="Milliers"/>
    <tableColumn id="8" name="GARDE" dataDxfId="40" dataCellStyle="Milliers"/>
    <tableColumn id="9" name="PHOTOCOPIE" dataDxfId="39" dataCellStyle="Milliers"/>
    <tableColumn id="10" name="TOTAL" dataDxfId="38" dataCellStyle="Milliers"/>
    <tableColumn id="11" name="MODE DE PAYEMENT"/>
    <tableColumn id="12" name="CHÉQUE NUMERO" dataDxfId="37"/>
    <tableColumn id="13" name="BANQUE" dataDxfId="3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4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4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Relationship Id="rId4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Relationship Id="rId4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Relationship Id="rId4" Type="http://schemas.openxmlformats.org/officeDocument/2006/relationships/table" Target="../tables/table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Relationship Id="rId4" Type="http://schemas.openxmlformats.org/officeDocument/2006/relationships/table" Target="../tables/table14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3.xml"/><Relationship Id="rId4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debut"/>
  <dimension ref="A1"/>
  <sheetViews>
    <sheetView workbookViewId="0">
      <selection activeCell="I16" sqref="I16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3" name="Button 1">
              <controlPr defaultSize="0" print="0" autoFill="0" autoPict="0" macro="[0]!filtre">
                <anchor moveWithCells="1" sizeWithCells="1">
                  <from>
                    <xdr:col>3</xdr:col>
                    <xdr:colOff>449580</xdr:colOff>
                    <xdr:row>2</xdr:row>
                    <xdr:rowOff>68580</xdr:rowOff>
                  </from>
                  <to>
                    <xdr:col>10</xdr:col>
                    <xdr:colOff>38100</xdr:colOff>
                    <xdr:row>11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is"/>
  <dimension ref="B1:J16"/>
  <sheetViews>
    <sheetView workbookViewId="0">
      <selection activeCell="D15" sqref="D15"/>
    </sheetView>
  </sheetViews>
  <sheetFormatPr baseColWidth="10" defaultRowHeight="14.4" x14ac:dyDescent="0.3"/>
  <sheetData>
    <row r="1" spans="2:10" x14ac:dyDescent="0.3">
      <c r="B1" t="s">
        <v>49</v>
      </c>
      <c r="C1" t="s">
        <v>50</v>
      </c>
      <c r="D1" t="s">
        <v>51</v>
      </c>
      <c r="E1" t="s">
        <v>52</v>
      </c>
      <c r="I1" t="s">
        <v>53</v>
      </c>
      <c r="J1" t="s">
        <v>54</v>
      </c>
    </row>
    <row r="2" spans="2:10" x14ac:dyDescent="0.3">
      <c r="B2" s="7">
        <v>42614</v>
      </c>
      <c r="C2" s="17">
        <f>t_periode[[#This Row],[periode]]</f>
        <v>42614</v>
      </c>
      <c r="D2" s="17">
        <f>EOMONTH(t_periode[[#This Row],[periode]],0)</f>
        <v>42643</v>
      </c>
      <c r="E2" s="35" t="str">
        <f>"t_" &amp;VLOOKUP(MONTH(t_periode[[#This Row],[debut]]),t_nom_mois[],2,FALSE)</f>
        <v>t_septembre</v>
      </c>
      <c r="I2">
        <v>1</v>
      </c>
      <c r="J2" t="s">
        <v>55</v>
      </c>
    </row>
    <row r="3" spans="2:10" x14ac:dyDescent="0.3">
      <c r="B3" s="7">
        <v>42644</v>
      </c>
      <c r="C3" s="17">
        <f>t_periode[[#This Row],[periode]]</f>
        <v>42644</v>
      </c>
      <c r="D3" s="17">
        <f>EOMONTH(t_periode[[#This Row],[periode]],0)</f>
        <v>42674</v>
      </c>
      <c r="E3" s="35" t="str">
        <f>"t_" &amp;VLOOKUP(MONTH(t_periode[[#This Row],[debut]]),t_nom_mois[],2,FALSE)</f>
        <v>t_octobre</v>
      </c>
      <c r="I3">
        <v>2</v>
      </c>
      <c r="J3" t="s">
        <v>56</v>
      </c>
    </row>
    <row r="4" spans="2:10" x14ac:dyDescent="0.3">
      <c r="B4" s="7">
        <v>42675</v>
      </c>
      <c r="C4" s="17">
        <f>t_periode[[#This Row],[periode]]</f>
        <v>42675</v>
      </c>
      <c r="D4" s="17">
        <f>EOMONTH(t_periode[[#This Row],[periode]],0)</f>
        <v>42704</v>
      </c>
      <c r="E4" s="35" t="str">
        <f>"t_" &amp;VLOOKUP(MONTH(t_periode[[#This Row],[debut]]),t_nom_mois[],2,FALSE)</f>
        <v>t_novembre</v>
      </c>
      <c r="I4">
        <v>3</v>
      </c>
      <c r="J4" t="s">
        <v>57</v>
      </c>
    </row>
    <row r="5" spans="2:10" x14ac:dyDescent="0.3">
      <c r="B5" s="7">
        <v>42705</v>
      </c>
      <c r="C5" s="17">
        <f>t_periode[[#This Row],[periode]]</f>
        <v>42705</v>
      </c>
      <c r="D5" s="17">
        <f>EOMONTH(t_periode[[#This Row],[periode]],0)</f>
        <v>42735</v>
      </c>
      <c r="E5" s="35" t="str">
        <f>"t_" &amp;VLOOKUP(MONTH(t_periode[[#This Row],[debut]]),t_nom_mois[],2,FALSE)</f>
        <v>t_décembre</v>
      </c>
      <c r="F5" s="16"/>
      <c r="G5" s="17"/>
      <c r="I5">
        <v>4</v>
      </c>
      <c r="J5" t="s">
        <v>58</v>
      </c>
    </row>
    <row r="6" spans="2:10" x14ac:dyDescent="0.3">
      <c r="B6" s="7">
        <v>42736</v>
      </c>
      <c r="C6" s="17">
        <f>t_periode[[#This Row],[periode]]</f>
        <v>42736</v>
      </c>
      <c r="D6" s="17">
        <f>EOMONTH(t_periode[[#This Row],[periode]],0)</f>
        <v>42766</v>
      </c>
      <c r="E6" s="35" t="str">
        <f>"t_" &amp;VLOOKUP(MONTH(t_periode[[#This Row],[debut]]),t_nom_mois[],2,FALSE)</f>
        <v>t_janvier</v>
      </c>
      <c r="I6">
        <v>5</v>
      </c>
      <c r="J6" t="s">
        <v>59</v>
      </c>
    </row>
    <row r="7" spans="2:10" x14ac:dyDescent="0.3">
      <c r="B7" s="7">
        <v>42767</v>
      </c>
      <c r="C7" s="17">
        <f>t_periode[[#This Row],[periode]]</f>
        <v>42767</v>
      </c>
      <c r="D7" s="17">
        <f>EOMONTH(t_periode[[#This Row],[periode]],0)</f>
        <v>42794</v>
      </c>
      <c r="E7" s="35" t="str">
        <f>"t_" &amp;VLOOKUP(MONTH(t_periode[[#This Row],[debut]]),t_nom_mois[],2,FALSE)</f>
        <v>t_février</v>
      </c>
      <c r="I7">
        <v>6</v>
      </c>
      <c r="J7" t="s">
        <v>60</v>
      </c>
    </row>
    <row r="8" spans="2:10" x14ac:dyDescent="0.3">
      <c r="B8" s="7">
        <v>42795</v>
      </c>
      <c r="C8" s="17">
        <f>t_periode[[#This Row],[periode]]</f>
        <v>42795</v>
      </c>
      <c r="D8" s="17">
        <f>EOMONTH(t_periode[[#This Row],[periode]],0)</f>
        <v>42825</v>
      </c>
      <c r="E8" s="35" t="str">
        <f>"t_" &amp;VLOOKUP(MONTH(t_periode[[#This Row],[debut]]),t_nom_mois[],2,FALSE)</f>
        <v>t_mars</v>
      </c>
      <c r="I8">
        <v>7</v>
      </c>
      <c r="J8" t="s">
        <v>61</v>
      </c>
    </row>
    <row r="9" spans="2:10" x14ac:dyDescent="0.3">
      <c r="B9" s="7">
        <v>42826</v>
      </c>
      <c r="C9" s="17">
        <f>t_periode[[#This Row],[periode]]</f>
        <v>42826</v>
      </c>
      <c r="D9" s="17">
        <f>EOMONTH(t_periode[[#This Row],[periode]],0)</f>
        <v>42855</v>
      </c>
      <c r="E9" s="35" t="str">
        <f>"t_" &amp;VLOOKUP(MONTH(t_periode[[#This Row],[debut]]),t_nom_mois[],2,FALSE)</f>
        <v>t_avril</v>
      </c>
      <c r="I9">
        <v>8</v>
      </c>
      <c r="J9" t="s">
        <v>62</v>
      </c>
    </row>
    <row r="10" spans="2:10" x14ac:dyDescent="0.3">
      <c r="B10" s="7">
        <v>42856</v>
      </c>
      <c r="C10" s="17">
        <f>t_periode[[#This Row],[periode]]</f>
        <v>42856</v>
      </c>
      <c r="D10" s="17">
        <f>EOMONTH(t_periode[[#This Row],[periode]],0)</f>
        <v>42886</v>
      </c>
      <c r="E10" s="35" t="str">
        <f>"t_" &amp;VLOOKUP(MONTH(t_periode[[#This Row],[debut]]),t_nom_mois[],2,FALSE)</f>
        <v>t_mai</v>
      </c>
      <c r="I10">
        <v>9</v>
      </c>
      <c r="J10" t="s">
        <v>63</v>
      </c>
    </row>
    <row r="11" spans="2:10" x14ac:dyDescent="0.3">
      <c r="B11" s="7">
        <v>42887</v>
      </c>
      <c r="C11" s="17">
        <f>t_periode[[#This Row],[periode]]</f>
        <v>42887</v>
      </c>
      <c r="D11" s="17">
        <f>EOMONTH(t_periode[[#This Row],[periode]],0)</f>
        <v>42916</v>
      </c>
      <c r="E11" s="35" t="str">
        <f>"t_" &amp;VLOOKUP(MONTH(t_periode[[#This Row],[debut]]),t_nom_mois[],2,FALSE)</f>
        <v>t_juin</v>
      </c>
      <c r="I11">
        <v>10</v>
      </c>
      <c r="J11" t="s">
        <v>64</v>
      </c>
    </row>
    <row r="12" spans="2:10" x14ac:dyDescent="0.3">
      <c r="B12" s="7">
        <v>42917</v>
      </c>
      <c r="C12" s="17">
        <f>t_periode[[#This Row],[periode]]</f>
        <v>42917</v>
      </c>
      <c r="D12" s="17">
        <f>EOMONTH(t_periode[[#This Row],[periode]],0)</f>
        <v>42947</v>
      </c>
      <c r="E12" s="35" t="str">
        <f>"t_" &amp;VLOOKUP(MONTH(t_periode[[#This Row],[debut]]),t_nom_mois[],2,FALSE)</f>
        <v>t_juillet</v>
      </c>
      <c r="I12">
        <v>11</v>
      </c>
      <c r="J12" t="s">
        <v>65</v>
      </c>
    </row>
    <row r="13" spans="2:10" x14ac:dyDescent="0.3">
      <c r="B13" s="7">
        <v>42948</v>
      </c>
      <c r="C13" s="17">
        <f>t_periode[[#This Row],[periode]]</f>
        <v>42948</v>
      </c>
      <c r="D13" s="17">
        <f>EOMONTH(t_periode[[#This Row],[periode]],0)</f>
        <v>42978</v>
      </c>
      <c r="E13" s="35" t="str">
        <f>"t_" &amp;VLOOKUP(MONTH(t_periode[[#This Row],[debut]]),t_nom_mois[],2,FALSE)</f>
        <v>t_août</v>
      </c>
      <c r="I13">
        <v>12</v>
      </c>
      <c r="J13" t="s">
        <v>66</v>
      </c>
    </row>
    <row r="16" spans="2:10" x14ac:dyDescent="0.3">
      <c r="H16" s="7"/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ecette"/>
  <dimension ref="A1:M91"/>
  <sheetViews>
    <sheetView workbookViewId="0">
      <pane ySplit="1" topLeftCell="A29" activePane="bottomLeft" state="frozen"/>
      <selection pane="bottomLeft" activeCell="A38" sqref="A38:M38"/>
    </sheetView>
  </sheetViews>
  <sheetFormatPr baseColWidth="10" defaultRowHeight="14.4" x14ac:dyDescent="0.3"/>
  <cols>
    <col min="1" max="1" width="13.44140625" style="4" customWidth="1"/>
    <col min="2" max="2" width="16.109375" customWidth="1"/>
    <col min="3" max="3" width="20.33203125" customWidth="1"/>
    <col min="4" max="4" width="22.109375" customWidth="1"/>
    <col min="5" max="5" width="14.21875" style="2" customWidth="1"/>
    <col min="6" max="6" width="14.88671875" style="2" customWidth="1"/>
    <col min="7" max="7" width="14" style="2" customWidth="1"/>
    <col min="8" max="8" width="11.44140625" style="2"/>
    <col min="9" max="9" width="14.88671875" style="2" customWidth="1"/>
    <col min="10" max="10" width="14.109375" style="2" customWidth="1"/>
    <col min="11" max="11" width="22" customWidth="1"/>
    <col min="12" max="12" width="19.44140625" style="3" customWidth="1"/>
    <col min="13" max="13" width="11.44140625" style="3"/>
  </cols>
  <sheetData>
    <row r="1" spans="1:13" ht="57" customHeight="1" thickBot="1" x14ac:dyDescent="0.35">
      <c r="A1" s="10" t="s">
        <v>0</v>
      </c>
      <c r="B1" s="11" t="s">
        <v>1</v>
      </c>
      <c r="C1" s="11" t="s">
        <v>2</v>
      </c>
      <c r="D1" s="11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3" t="s">
        <v>10</v>
      </c>
      <c r="L1" s="14" t="s">
        <v>11</v>
      </c>
      <c r="M1" s="15" t="s">
        <v>12</v>
      </c>
    </row>
    <row r="2" spans="1:13" x14ac:dyDescent="0.3">
      <c r="A2" s="1">
        <v>42615</v>
      </c>
      <c r="B2" t="s">
        <v>13</v>
      </c>
      <c r="C2" t="s">
        <v>14</v>
      </c>
      <c r="D2" t="s">
        <v>15</v>
      </c>
      <c r="E2" s="2">
        <v>100</v>
      </c>
      <c r="F2" s="2">
        <v>100</v>
      </c>
      <c r="G2" s="2">
        <v>100</v>
      </c>
      <c r="H2" s="2">
        <v>100</v>
      </c>
      <c r="I2" s="2">
        <v>100</v>
      </c>
      <c r="J2" s="2">
        <v>500</v>
      </c>
      <c r="K2" t="s">
        <v>16</v>
      </c>
      <c r="L2" s="3" t="s">
        <v>17</v>
      </c>
      <c r="M2" s="3" t="s">
        <v>18</v>
      </c>
    </row>
    <row r="3" spans="1:13" x14ac:dyDescent="0.3">
      <c r="A3" s="1">
        <v>42616</v>
      </c>
      <c r="B3" t="s">
        <v>19</v>
      </c>
      <c r="C3" t="s">
        <v>20</v>
      </c>
      <c r="D3" t="s">
        <v>21</v>
      </c>
      <c r="E3" s="2">
        <v>100</v>
      </c>
      <c r="F3" s="2">
        <v>100</v>
      </c>
      <c r="G3" s="2">
        <v>100</v>
      </c>
      <c r="H3" s="2">
        <v>100</v>
      </c>
      <c r="I3" s="2">
        <v>100</v>
      </c>
      <c r="J3" s="2">
        <v>500</v>
      </c>
      <c r="K3" t="s">
        <v>22</v>
      </c>
    </row>
    <row r="4" spans="1:13" x14ac:dyDescent="0.3">
      <c r="A4" s="1">
        <v>42621</v>
      </c>
      <c r="B4" t="s">
        <v>13</v>
      </c>
      <c r="C4" t="s">
        <v>14</v>
      </c>
      <c r="D4" t="s">
        <v>15</v>
      </c>
      <c r="E4" s="2">
        <v>500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t="s">
        <v>22</v>
      </c>
    </row>
    <row r="5" spans="1:13" x14ac:dyDescent="0.3">
      <c r="A5" s="1">
        <v>42621</v>
      </c>
      <c r="B5" t="s">
        <v>23</v>
      </c>
      <c r="C5" t="s">
        <v>24</v>
      </c>
      <c r="D5" t="s">
        <v>25</v>
      </c>
      <c r="E5" s="2">
        <v>100</v>
      </c>
      <c r="F5" s="2">
        <v>100</v>
      </c>
      <c r="G5" s="2">
        <v>100</v>
      </c>
      <c r="H5" s="2">
        <v>100</v>
      </c>
      <c r="I5" s="2">
        <v>111</v>
      </c>
      <c r="J5" s="2">
        <v>511</v>
      </c>
      <c r="K5" t="s">
        <v>22</v>
      </c>
    </row>
    <row r="6" spans="1:13" x14ac:dyDescent="0.3">
      <c r="A6" s="1">
        <v>42622</v>
      </c>
      <c r="B6" t="s">
        <v>23</v>
      </c>
      <c r="C6" t="s">
        <v>24</v>
      </c>
      <c r="D6" t="s">
        <v>25</v>
      </c>
      <c r="E6" s="2">
        <v>200</v>
      </c>
      <c r="F6" s="2">
        <v>200</v>
      </c>
      <c r="G6" s="2">
        <v>30</v>
      </c>
      <c r="H6" s="2">
        <v>20</v>
      </c>
      <c r="I6" s="2">
        <v>200</v>
      </c>
      <c r="J6" s="2">
        <v>650</v>
      </c>
      <c r="K6" t="s">
        <v>22</v>
      </c>
    </row>
    <row r="7" spans="1:13" x14ac:dyDescent="0.3">
      <c r="A7" s="1">
        <v>42628</v>
      </c>
      <c r="B7" t="s">
        <v>26</v>
      </c>
      <c r="C7" t="s">
        <v>27</v>
      </c>
      <c r="D7" t="s">
        <v>28</v>
      </c>
      <c r="E7" s="2">
        <v>100</v>
      </c>
      <c r="F7" s="2">
        <v>100</v>
      </c>
      <c r="G7" s="2">
        <v>100</v>
      </c>
      <c r="H7" s="2">
        <v>100</v>
      </c>
      <c r="I7" s="2">
        <v>100</v>
      </c>
      <c r="J7" s="2">
        <v>500</v>
      </c>
      <c r="K7" t="s">
        <v>22</v>
      </c>
    </row>
    <row r="8" spans="1:13" x14ac:dyDescent="0.3">
      <c r="A8" s="1">
        <v>42643</v>
      </c>
      <c r="B8" t="s">
        <v>29</v>
      </c>
      <c r="C8" t="s">
        <v>30</v>
      </c>
      <c r="D8" t="s">
        <v>31</v>
      </c>
      <c r="E8" s="2">
        <v>100</v>
      </c>
      <c r="F8" s="2">
        <v>100</v>
      </c>
      <c r="G8" s="2">
        <v>200</v>
      </c>
      <c r="H8" s="2">
        <v>10</v>
      </c>
      <c r="I8" s="2">
        <v>20</v>
      </c>
      <c r="J8" s="2">
        <v>430</v>
      </c>
      <c r="K8" t="s">
        <v>22</v>
      </c>
    </row>
    <row r="9" spans="1:13" x14ac:dyDescent="0.3">
      <c r="A9" s="1">
        <v>42643</v>
      </c>
      <c r="B9" t="s">
        <v>19</v>
      </c>
      <c r="C9" t="s">
        <v>20</v>
      </c>
      <c r="D9" t="s">
        <v>21</v>
      </c>
      <c r="E9" s="2">
        <v>100</v>
      </c>
      <c r="F9" s="2">
        <v>200</v>
      </c>
      <c r="G9" s="2">
        <v>200</v>
      </c>
      <c r="H9" s="2">
        <v>100</v>
      </c>
      <c r="I9" s="2">
        <v>100</v>
      </c>
      <c r="J9" s="2">
        <v>700</v>
      </c>
      <c r="K9" t="s">
        <v>22</v>
      </c>
    </row>
    <row r="10" spans="1:13" x14ac:dyDescent="0.3">
      <c r="A10" s="1">
        <v>42646</v>
      </c>
      <c r="B10" t="s">
        <v>29</v>
      </c>
      <c r="C10" t="s">
        <v>30</v>
      </c>
      <c r="D10" t="s">
        <v>31</v>
      </c>
      <c r="E10" s="2">
        <v>100</v>
      </c>
      <c r="F10" s="2">
        <v>100</v>
      </c>
      <c r="G10" s="2">
        <v>100</v>
      </c>
      <c r="H10" s="2">
        <v>200</v>
      </c>
      <c r="I10" s="2">
        <v>100</v>
      </c>
      <c r="J10" s="2">
        <v>600</v>
      </c>
      <c r="K10" t="s">
        <v>32</v>
      </c>
    </row>
    <row r="11" spans="1:13" x14ac:dyDescent="0.3">
      <c r="A11" s="1">
        <v>42646</v>
      </c>
      <c r="B11" t="s">
        <v>33</v>
      </c>
      <c r="C11" t="s">
        <v>34</v>
      </c>
      <c r="D11" t="s">
        <v>35</v>
      </c>
      <c r="E11" s="2">
        <v>100</v>
      </c>
      <c r="F11" s="2">
        <v>100</v>
      </c>
      <c r="G11" s="2">
        <v>100</v>
      </c>
      <c r="H11" s="2">
        <v>100</v>
      </c>
      <c r="I11" s="2">
        <v>100</v>
      </c>
      <c r="J11" s="2">
        <v>500</v>
      </c>
      <c r="K11" t="s">
        <v>22</v>
      </c>
    </row>
    <row r="12" spans="1:13" x14ac:dyDescent="0.3">
      <c r="A12" s="1">
        <v>42668</v>
      </c>
      <c r="B12" t="s">
        <v>13</v>
      </c>
      <c r="C12" t="s">
        <v>14</v>
      </c>
      <c r="D12" t="s">
        <v>36</v>
      </c>
      <c r="E12" s="2">
        <v>100</v>
      </c>
      <c r="F12" s="2">
        <v>100</v>
      </c>
      <c r="G12" s="2">
        <v>100</v>
      </c>
      <c r="H12" s="2">
        <v>100</v>
      </c>
      <c r="I12" s="2">
        <v>100</v>
      </c>
      <c r="J12" s="2">
        <v>500</v>
      </c>
      <c r="K12" t="s">
        <v>22</v>
      </c>
    </row>
    <row r="13" spans="1:13" x14ac:dyDescent="0.3">
      <c r="A13" s="1">
        <v>42670</v>
      </c>
      <c r="B13" t="s">
        <v>19</v>
      </c>
      <c r="C13" t="s">
        <v>20</v>
      </c>
      <c r="D13" t="s">
        <v>37</v>
      </c>
      <c r="E13" s="2">
        <v>150</v>
      </c>
      <c r="F13" s="2">
        <v>18</v>
      </c>
      <c r="G13" s="2">
        <v>16</v>
      </c>
      <c r="H13" s="2">
        <v>15</v>
      </c>
      <c r="I13" s="2">
        <v>15</v>
      </c>
      <c r="J13" s="2">
        <v>214</v>
      </c>
      <c r="K13" t="s">
        <v>16</v>
      </c>
    </row>
    <row r="14" spans="1:13" x14ac:dyDescent="0.3">
      <c r="A14" s="1">
        <v>42673</v>
      </c>
      <c r="B14" t="s">
        <v>13</v>
      </c>
      <c r="C14" t="s">
        <v>14</v>
      </c>
      <c r="D14" t="s">
        <v>36</v>
      </c>
      <c r="E14" s="2">
        <v>100</v>
      </c>
      <c r="F14" s="2">
        <v>100</v>
      </c>
      <c r="G14" s="2">
        <v>100</v>
      </c>
      <c r="H14" s="2">
        <v>100</v>
      </c>
      <c r="I14" s="2">
        <v>100</v>
      </c>
      <c r="J14" s="2">
        <v>500</v>
      </c>
      <c r="K14" t="s">
        <v>16</v>
      </c>
      <c r="L14" s="3">
        <v>56829299</v>
      </c>
      <c r="M14" s="3" t="s">
        <v>38</v>
      </c>
    </row>
    <row r="15" spans="1:13" x14ac:dyDescent="0.3">
      <c r="A15" s="1">
        <v>42673</v>
      </c>
      <c r="B15" t="s">
        <v>23</v>
      </c>
      <c r="C15" t="s">
        <v>24</v>
      </c>
      <c r="D15" t="s">
        <v>39</v>
      </c>
      <c r="E15" s="2">
        <v>166</v>
      </c>
      <c r="F15" s="2">
        <v>1661</v>
      </c>
      <c r="G15" s="2">
        <v>17</v>
      </c>
      <c r="H15" s="2">
        <v>17</v>
      </c>
      <c r="I15" s="2">
        <v>177</v>
      </c>
      <c r="J15" s="2">
        <v>2038</v>
      </c>
      <c r="K15" t="s">
        <v>22</v>
      </c>
    </row>
    <row r="16" spans="1:13" x14ac:dyDescent="0.3">
      <c r="A16" s="1">
        <v>42675</v>
      </c>
      <c r="B16" t="s">
        <v>23</v>
      </c>
      <c r="C16" t="s">
        <v>24</v>
      </c>
      <c r="D16" t="s">
        <v>36</v>
      </c>
      <c r="E16" s="2">
        <v>100</v>
      </c>
      <c r="F16" s="2">
        <v>100</v>
      </c>
      <c r="G16" s="2">
        <v>200</v>
      </c>
      <c r="H16" s="2">
        <v>100</v>
      </c>
      <c r="I16" s="2">
        <v>100</v>
      </c>
      <c r="J16" s="2">
        <v>600</v>
      </c>
      <c r="K16" t="s">
        <v>22</v>
      </c>
    </row>
    <row r="17" spans="1:13" x14ac:dyDescent="0.3">
      <c r="A17" s="1">
        <v>42675</v>
      </c>
      <c r="B17" t="s">
        <v>26</v>
      </c>
      <c r="C17" t="s">
        <v>27</v>
      </c>
      <c r="D17" t="s">
        <v>36</v>
      </c>
      <c r="E17" s="2">
        <v>111</v>
      </c>
      <c r="F17" s="2">
        <v>111</v>
      </c>
      <c r="G17" s="2">
        <v>111</v>
      </c>
      <c r="H17" s="2">
        <v>111</v>
      </c>
      <c r="I17" s="2">
        <v>1111</v>
      </c>
      <c r="J17" s="2">
        <v>1555</v>
      </c>
      <c r="K17" t="s">
        <v>16</v>
      </c>
      <c r="L17" s="3">
        <v>1111</v>
      </c>
      <c r="M17" s="3">
        <v>111111</v>
      </c>
    </row>
    <row r="18" spans="1:13" x14ac:dyDescent="0.3">
      <c r="A18" s="1">
        <v>42675</v>
      </c>
      <c r="B18" t="s">
        <v>29</v>
      </c>
      <c r="C18" t="s">
        <v>30</v>
      </c>
      <c r="D18" t="s">
        <v>37</v>
      </c>
      <c r="E18" s="2">
        <v>534</v>
      </c>
      <c r="F18" s="2">
        <v>345</v>
      </c>
      <c r="G18" s="2">
        <v>432</v>
      </c>
      <c r="H18" s="2">
        <v>456</v>
      </c>
      <c r="I18" s="2">
        <v>543</v>
      </c>
      <c r="J18" s="2">
        <v>2310</v>
      </c>
      <c r="K18" t="s">
        <v>16</v>
      </c>
      <c r="L18" s="3">
        <v>22222</v>
      </c>
      <c r="M18" s="3">
        <v>222222</v>
      </c>
    </row>
    <row r="19" spans="1:13" x14ac:dyDescent="0.3">
      <c r="A19" s="1">
        <v>42677</v>
      </c>
      <c r="B19" t="s">
        <v>19</v>
      </c>
      <c r="C19" t="s">
        <v>20</v>
      </c>
      <c r="D19" t="s">
        <v>39</v>
      </c>
      <c r="E19" s="2">
        <v>188</v>
      </c>
      <c r="F19" s="2">
        <v>122</v>
      </c>
      <c r="G19" s="2">
        <v>11</v>
      </c>
      <c r="H19" s="2">
        <v>112</v>
      </c>
      <c r="I19" s="2">
        <v>123</v>
      </c>
      <c r="J19" s="2">
        <v>556</v>
      </c>
      <c r="K19" t="s">
        <v>22</v>
      </c>
    </row>
    <row r="20" spans="1:13" x14ac:dyDescent="0.3">
      <c r="A20" s="1">
        <v>42679</v>
      </c>
      <c r="B20" t="s">
        <v>29</v>
      </c>
      <c r="C20" t="s">
        <v>30</v>
      </c>
      <c r="D20" t="s">
        <v>36</v>
      </c>
      <c r="E20" s="2">
        <v>100</v>
      </c>
      <c r="F20" s="2">
        <v>100</v>
      </c>
      <c r="G20" s="2">
        <v>100</v>
      </c>
      <c r="H20" s="2">
        <v>100</v>
      </c>
      <c r="I20" s="2">
        <v>100</v>
      </c>
      <c r="J20" s="2">
        <v>500</v>
      </c>
      <c r="K20" t="s">
        <v>22</v>
      </c>
    </row>
    <row r="21" spans="1:13" x14ac:dyDescent="0.3">
      <c r="A21" s="1">
        <v>42689</v>
      </c>
      <c r="B21" t="s">
        <v>33</v>
      </c>
      <c r="C21" t="s">
        <v>34</v>
      </c>
      <c r="D21" t="s">
        <v>36</v>
      </c>
      <c r="E21" s="2">
        <v>50</v>
      </c>
      <c r="F21" s="2">
        <v>50</v>
      </c>
      <c r="G21" s="2">
        <v>50</v>
      </c>
      <c r="H21" s="2">
        <v>50</v>
      </c>
      <c r="I21" s="2">
        <v>50</v>
      </c>
      <c r="J21" s="2">
        <v>250</v>
      </c>
      <c r="K21" t="s">
        <v>22</v>
      </c>
    </row>
    <row r="22" spans="1:13" x14ac:dyDescent="0.3">
      <c r="A22" s="1">
        <v>42694</v>
      </c>
      <c r="B22" t="s">
        <v>41</v>
      </c>
      <c r="C22" t="s">
        <v>42</v>
      </c>
      <c r="D22" t="s">
        <v>15</v>
      </c>
      <c r="E22" s="2">
        <v>20</v>
      </c>
      <c r="F22" s="2">
        <v>20</v>
      </c>
      <c r="G22" s="2">
        <v>0</v>
      </c>
      <c r="H22" s="2">
        <v>20</v>
      </c>
      <c r="I22" s="2">
        <v>20</v>
      </c>
      <c r="J22" s="2">
        <v>80</v>
      </c>
      <c r="K22" t="s">
        <v>22</v>
      </c>
    </row>
    <row r="23" spans="1:13" x14ac:dyDescent="0.3">
      <c r="A23" s="1">
        <v>42701</v>
      </c>
      <c r="B23" t="s">
        <v>43</v>
      </c>
      <c r="C23" t="s">
        <v>44</v>
      </c>
      <c r="D23" t="s">
        <v>25</v>
      </c>
      <c r="E23" s="2">
        <v>10</v>
      </c>
      <c r="F23" s="2">
        <v>10</v>
      </c>
      <c r="G23" s="2">
        <v>10</v>
      </c>
      <c r="H23" s="2">
        <v>10</v>
      </c>
      <c r="I23" s="2">
        <v>10</v>
      </c>
      <c r="J23" s="2">
        <v>50</v>
      </c>
      <c r="K23" t="s">
        <v>22</v>
      </c>
    </row>
    <row r="24" spans="1:13" x14ac:dyDescent="0.3">
      <c r="A24" s="1">
        <v>42701</v>
      </c>
      <c r="B24" t="s">
        <v>45</v>
      </c>
      <c r="C24" t="s">
        <v>46</v>
      </c>
      <c r="D24" t="s">
        <v>25</v>
      </c>
      <c r="E24" s="2">
        <v>9</v>
      </c>
      <c r="F24" s="2">
        <v>9</v>
      </c>
      <c r="G24" s="2">
        <v>9</v>
      </c>
      <c r="H24" s="2">
        <v>9</v>
      </c>
      <c r="I24" s="2">
        <v>9</v>
      </c>
      <c r="J24" s="2">
        <v>45</v>
      </c>
      <c r="K24" t="s">
        <v>22</v>
      </c>
    </row>
    <row r="25" spans="1:13" x14ac:dyDescent="0.3">
      <c r="A25" s="1">
        <v>42708</v>
      </c>
      <c r="B25" t="s">
        <v>47</v>
      </c>
      <c r="C25" t="s">
        <v>48</v>
      </c>
      <c r="D25" t="s">
        <v>28</v>
      </c>
      <c r="E25" s="2">
        <v>10</v>
      </c>
      <c r="F25" s="2">
        <v>10</v>
      </c>
      <c r="G25" s="2">
        <v>10</v>
      </c>
      <c r="H25" s="2">
        <v>10</v>
      </c>
      <c r="I25" s="2">
        <v>10</v>
      </c>
      <c r="J25" s="2">
        <v>50</v>
      </c>
      <c r="K25" t="s">
        <v>22</v>
      </c>
    </row>
    <row r="26" spans="1:13" x14ac:dyDescent="0.3">
      <c r="A26" s="1">
        <v>42712</v>
      </c>
      <c r="B26" t="s">
        <v>29</v>
      </c>
      <c r="C26" t="s">
        <v>30</v>
      </c>
      <c r="D26" t="s">
        <v>36</v>
      </c>
      <c r="E26" s="2">
        <v>11</v>
      </c>
      <c r="F26" s="2">
        <v>11</v>
      </c>
      <c r="G26" s="2">
        <v>11</v>
      </c>
      <c r="H26" s="2">
        <v>11</v>
      </c>
      <c r="I26" s="2">
        <v>11</v>
      </c>
      <c r="J26" s="2">
        <v>55</v>
      </c>
      <c r="K26" t="s">
        <v>22</v>
      </c>
    </row>
    <row r="27" spans="1:13" x14ac:dyDescent="0.3">
      <c r="A27" s="1">
        <v>42722</v>
      </c>
      <c r="B27" t="s">
        <v>19</v>
      </c>
      <c r="C27" t="s">
        <v>20</v>
      </c>
      <c r="D27" t="s">
        <v>40</v>
      </c>
      <c r="E27" s="2">
        <v>12</v>
      </c>
      <c r="F27" s="2">
        <v>12</v>
      </c>
      <c r="G27" s="2">
        <v>12</v>
      </c>
      <c r="H27" s="2">
        <v>12</v>
      </c>
      <c r="I27" s="2">
        <v>12</v>
      </c>
      <c r="J27" s="2">
        <v>60</v>
      </c>
      <c r="K27" t="s">
        <v>22</v>
      </c>
    </row>
    <row r="28" spans="1:13" x14ac:dyDescent="0.3">
      <c r="A28" s="1">
        <v>42723</v>
      </c>
      <c r="B28" t="s">
        <v>29</v>
      </c>
      <c r="C28" t="s">
        <v>30</v>
      </c>
      <c r="D28" t="s">
        <v>40</v>
      </c>
      <c r="E28" s="2">
        <v>420</v>
      </c>
      <c r="F28" s="2">
        <v>900</v>
      </c>
      <c r="G28" s="2">
        <v>0</v>
      </c>
      <c r="H28" s="2">
        <v>0</v>
      </c>
      <c r="I28" s="2">
        <v>0</v>
      </c>
      <c r="J28" s="2">
        <v>1320</v>
      </c>
      <c r="K28" t="s">
        <v>22</v>
      </c>
    </row>
    <row r="29" spans="1:13" x14ac:dyDescent="0.3">
      <c r="A29" s="1">
        <v>42714</v>
      </c>
      <c r="B29" t="s">
        <v>33</v>
      </c>
      <c r="C29" t="s">
        <v>34</v>
      </c>
      <c r="D29" t="s">
        <v>36</v>
      </c>
      <c r="E29" s="2">
        <v>100</v>
      </c>
      <c r="F29" s="2">
        <v>100</v>
      </c>
      <c r="G29" s="2">
        <v>0</v>
      </c>
      <c r="H29" s="2">
        <v>100</v>
      </c>
      <c r="I29" s="2">
        <v>100</v>
      </c>
      <c r="J29" s="2">
        <v>400</v>
      </c>
      <c r="K29" t="s">
        <v>22</v>
      </c>
    </row>
    <row r="30" spans="1:13" x14ac:dyDescent="0.3">
      <c r="A30" s="1">
        <v>42737</v>
      </c>
      <c r="B30" t="s">
        <v>41</v>
      </c>
      <c r="C30" t="s">
        <v>42</v>
      </c>
      <c r="D30" t="s">
        <v>36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t="s">
        <v>22</v>
      </c>
    </row>
    <row r="31" spans="1:13" x14ac:dyDescent="0.3">
      <c r="A31" s="1">
        <v>42737</v>
      </c>
      <c r="B31" t="s">
        <v>43</v>
      </c>
      <c r="C31" t="s">
        <v>44</v>
      </c>
      <c r="D31" t="s">
        <v>15</v>
      </c>
      <c r="E31" s="2">
        <v>600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t="s">
        <v>22</v>
      </c>
    </row>
    <row r="32" spans="1:13" x14ac:dyDescent="0.3">
      <c r="A32" s="1">
        <v>42739</v>
      </c>
      <c r="B32" t="s">
        <v>33</v>
      </c>
      <c r="C32" t="s">
        <v>34</v>
      </c>
      <c r="D32" t="s">
        <v>25</v>
      </c>
      <c r="E32" s="2">
        <v>15</v>
      </c>
      <c r="F32" s="2">
        <v>0</v>
      </c>
      <c r="G32" s="2">
        <v>56</v>
      </c>
      <c r="H32" s="2">
        <v>78</v>
      </c>
      <c r="I32" s="2">
        <v>0</v>
      </c>
      <c r="J32" s="2">
        <v>149</v>
      </c>
      <c r="K32" t="s">
        <v>22</v>
      </c>
    </row>
    <row r="33" spans="1:11" x14ac:dyDescent="0.3">
      <c r="A33" s="1">
        <v>42761</v>
      </c>
      <c r="B33" t="s">
        <v>41</v>
      </c>
      <c r="C33" t="s">
        <v>42</v>
      </c>
      <c r="D33" t="s">
        <v>25</v>
      </c>
      <c r="E33" s="2">
        <v>100</v>
      </c>
      <c r="F33" s="2">
        <v>100</v>
      </c>
      <c r="G33" s="2">
        <v>100</v>
      </c>
      <c r="H33" s="2">
        <v>0</v>
      </c>
      <c r="I33" s="2">
        <v>100</v>
      </c>
      <c r="J33" s="2">
        <v>400</v>
      </c>
      <c r="K33" t="s">
        <v>22</v>
      </c>
    </row>
    <row r="34" spans="1:11" x14ac:dyDescent="0.3">
      <c r="A34" s="1">
        <v>42768</v>
      </c>
      <c r="B34" t="s">
        <v>43</v>
      </c>
      <c r="C34" t="s">
        <v>44</v>
      </c>
      <c r="D34" t="s">
        <v>28</v>
      </c>
      <c r="E34" s="2">
        <v>0</v>
      </c>
      <c r="F34" s="2">
        <v>100</v>
      </c>
      <c r="G34" s="2">
        <v>100</v>
      </c>
      <c r="H34" s="2">
        <v>100</v>
      </c>
      <c r="I34" s="2">
        <v>100</v>
      </c>
      <c r="J34" s="2">
        <v>400</v>
      </c>
      <c r="K34" t="s">
        <v>22</v>
      </c>
    </row>
    <row r="35" spans="1:11" x14ac:dyDescent="0.3">
      <c r="A35" s="1">
        <v>42773</v>
      </c>
      <c r="B35" t="s">
        <v>45</v>
      </c>
      <c r="C35" t="s">
        <v>46</v>
      </c>
      <c r="D35" t="s">
        <v>36</v>
      </c>
      <c r="E35" s="2">
        <v>100</v>
      </c>
      <c r="F35" s="2">
        <v>0</v>
      </c>
      <c r="G35" s="2">
        <v>100</v>
      </c>
      <c r="H35" s="2">
        <v>100</v>
      </c>
      <c r="I35" s="2">
        <v>100</v>
      </c>
      <c r="J35" s="2">
        <v>400</v>
      </c>
      <c r="K35" t="s">
        <v>22</v>
      </c>
    </row>
    <row r="36" spans="1:11" x14ac:dyDescent="0.3">
      <c r="A36" s="1">
        <v>42774</v>
      </c>
      <c r="B36" t="s">
        <v>47</v>
      </c>
      <c r="C36" t="s">
        <v>48</v>
      </c>
      <c r="D36" t="s">
        <v>36</v>
      </c>
      <c r="E36" s="2">
        <v>100</v>
      </c>
      <c r="F36" s="2">
        <v>0</v>
      </c>
      <c r="G36" s="2">
        <v>100</v>
      </c>
      <c r="H36" s="2">
        <v>100</v>
      </c>
      <c r="I36" s="2">
        <v>100</v>
      </c>
      <c r="J36" s="2">
        <v>400</v>
      </c>
      <c r="K36" t="s">
        <v>22</v>
      </c>
    </row>
    <row r="37" spans="1:11" x14ac:dyDescent="0.3">
      <c r="A37" s="1">
        <v>42794</v>
      </c>
      <c r="B37" t="s">
        <v>29</v>
      </c>
      <c r="C37" t="s">
        <v>30</v>
      </c>
      <c r="D37" t="s">
        <v>36</v>
      </c>
      <c r="E37" s="2">
        <v>100</v>
      </c>
      <c r="F37" s="2">
        <v>100</v>
      </c>
      <c r="G37" s="2">
        <v>100</v>
      </c>
      <c r="H37" s="2">
        <v>100</v>
      </c>
      <c r="I37" s="2">
        <v>0</v>
      </c>
      <c r="J37" s="2">
        <v>400</v>
      </c>
      <c r="K37" t="s">
        <v>22</v>
      </c>
    </row>
    <row r="38" spans="1:11" x14ac:dyDescent="0.3">
      <c r="A38" s="1">
        <v>42794</v>
      </c>
      <c r="B38" t="s">
        <v>23</v>
      </c>
      <c r="C38" t="s">
        <v>20</v>
      </c>
      <c r="D38" t="s">
        <v>36</v>
      </c>
      <c r="E38" s="2">
        <v>100</v>
      </c>
      <c r="F38" s="2">
        <v>0</v>
      </c>
      <c r="G38" s="2">
        <v>100</v>
      </c>
      <c r="H38" s="2">
        <v>100</v>
      </c>
      <c r="I38" s="2">
        <v>100</v>
      </c>
      <c r="J38" s="2">
        <v>400</v>
      </c>
      <c r="K38" t="s">
        <v>22</v>
      </c>
    </row>
    <row r="39" spans="1:11" x14ac:dyDescent="0.3">
      <c r="A39" s="1">
        <v>42795</v>
      </c>
      <c r="B39" t="s">
        <v>45</v>
      </c>
      <c r="C39" t="s">
        <v>46</v>
      </c>
      <c r="D39" t="s">
        <v>40</v>
      </c>
      <c r="E39" s="2">
        <v>100</v>
      </c>
      <c r="F39" s="2">
        <v>100</v>
      </c>
      <c r="G39" s="2">
        <v>100</v>
      </c>
      <c r="H39" s="2">
        <v>100</v>
      </c>
      <c r="I39" s="2">
        <v>100</v>
      </c>
      <c r="J39" s="2">
        <v>500</v>
      </c>
      <c r="K39" t="s">
        <v>22</v>
      </c>
    </row>
    <row r="40" spans="1:11" x14ac:dyDescent="0.3">
      <c r="A40" s="1">
        <v>42797</v>
      </c>
      <c r="B40" t="s">
        <v>47</v>
      </c>
      <c r="C40" t="s">
        <v>48</v>
      </c>
      <c r="D40" t="s">
        <v>40</v>
      </c>
      <c r="E40" s="2">
        <v>76</v>
      </c>
      <c r="F40" s="2">
        <v>10</v>
      </c>
      <c r="G40" s="2">
        <v>92</v>
      </c>
      <c r="H40" s="2">
        <v>2920</v>
      </c>
      <c r="I40" s="2">
        <v>9292</v>
      </c>
      <c r="J40" s="2">
        <v>12390</v>
      </c>
      <c r="K40" t="s">
        <v>22</v>
      </c>
    </row>
    <row r="41" spans="1:11" x14ac:dyDescent="0.3">
      <c r="A41" s="1">
        <v>42797</v>
      </c>
      <c r="B41" t="s">
        <v>29</v>
      </c>
      <c r="C41" t="s">
        <v>30</v>
      </c>
      <c r="D41" t="s">
        <v>15</v>
      </c>
      <c r="E41" s="2">
        <v>15</v>
      </c>
      <c r="F41" s="2">
        <v>0</v>
      </c>
      <c r="G41" s="2">
        <v>56</v>
      </c>
      <c r="H41" s="2">
        <v>78</v>
      </c>
      <c r="I41" s="2">
        <v>0</v>
      </c>
      <c r="J41" s="2">
        <v>149</v>
      </c>
      <c r="K41" t="s">
        <v>22</v>
      </c>
    </row>
    <row r="42" spans="1:11" x14ac:dyDescent="0.3">
      <c r="A42" s="1">
        <v>42800</v>
      </c>
      <c r="B42" t="s">
        <v>19</v>
      </c>
      <c r="C42" t="s">
        <v>20</v>
      </c>
      <c r="D42" t="s">
        <v>25</v>
      </c>
      <c r="E42" s="2">
        <v>100</v>
      </c>
      <c r="F42" s="2">
        <v>100</v>
      </c>
      <c r="G42" s="2">
        <v>100</v>
      </c>
      <c r="H42" s="2">
        <v>0</v>
      </c>
      <c r="I42" s="2">
        <v>100</v>
      </c>
      <c r="J42" s="2">
        <v>400</v>
      </c>
      <c r="K42" t="s">
        <v>22</v>
      </c>
    </row>
    <row r="43" spans="1:11" x14ac:dyDescent="0.3">
      <c r="A43" s="1">
        <v>42811</v>
      </c>
      <c r="B43" t="s">
        <v>29</v>
      </c>
      <c r="C43" t="s">
        <v>30</v>
      </c>
      <c r="D43" t="s">
        <v>25</v>
      </c>
      <c r="E43" s="2">
        <v>0</v>
      </c>
      <c r="F43" s="2">
        <v>100</v>
      </c>
      <c r="G43" s="2">
        <v>100</v>
      </c>
      <c r="H43" s="2">
        <v>100</v>
      </c>
      <c r="I43" s="2">
        <v>100</v>
      </c>
      <c r="J43" s="2">
        <v>400</v>
      </c>
      <c r="K43" t="s">
        <v>22</v>
      </c>
    </row>
    <row r="44" spans="1:11" x14ac:dyDescent="0.3">
      <c r="A44" s="1">
        <v>42812</v>
      </c>
      <c r="B44" t="s">
        <v>33</v>
      </c>
      <c r="C44" t="s">
        <v>34</v>
      </c>
      <c r="D44" t="s">
        <v>28</v>
      </c>
      <c r="E44" s="2">
        <v>100</v>
      </c>
      <c r="F44" s="2">
        <v>0</v>
      </c>
      <c r="G44" s="2">
        <v>100</v>
      </c>
      <c r="H44" s="2">
        <v>100</v>
      </c>
      <c r="I44" s="2">
        <v>100</v>
      </c>
      <c r="J44" s="2">
        <v>400</v>
      </c>
      <c r="K44" t="s">
        <v>22</v>
      </c>
    </row>
    <row r="45" spans="1:11" x14ac:dyDescent="0.3">
      <c r="A45" s="1">
        <v>42826</v>
      </c>
      <c r="B45" t="s">
        <v>41</v>
      </c>
      <c r="C45" t="s">
        <v>42</v>
      </c>
      <c r="D45" t="s">
        <v>36</v>
      </c>
      <c r="E45" s="2">
        <v>100</v>
      </c>
      <c r="F45" s="2">
        <v>0</v>
      </c>
      <c r="G45" s="2">
        <v>100</v>
      </c>
      <c r="H45" s="2">
        <v>100</v>
      </c>
      <c r="I45" s="2">
        <v>100</v>
      </c>
      <c r="J45" s="2">
        <v>400</v>
      </c>
      <c r="K45" t="s">
        <v>22</v>
      </c>
    </row>
    <row r="46" spans="1:11" x14ac:dyDescent="0.3">
      <c r="A46" s="1">
        <v>42828</v>
      </c>
      <c r="B46" t="s">
        <v>45</v>
      </c>
      <c r="C46" t="s">
        <v>46</v>
      </c>
      <c r="D46" t="s">
        <v>36</v>
      </c>
      <c r="E46" s="2">
        <v>100</v>
      </c>
      <c r="F46" s="2">
        <v>100</v>
      </c>
      <c r="G46" s="2">
        <v>100</v>
      </c>
      <c r="H46" s="2">
        <v>100</v>
      </c>
      <c r="I46" s="2">
        <v>0</v>
      </c>
      <c r="J46" s="2">
        <v>400</v>
      </c>
      <c r="K46" t="s">
        <v>22</v>
      </c>
    </row>
    <row r="47" spans="1:11" x14ac:dyDescent="0.3">
      <c r="A47" s="1">
        <v>42832</v>
      </c>
      <c r="B47" t="s">
        <v>47</v>
      </c>
      <c r="C47" t="s">
        <v>48</v>
      </c>
      <c r="D47" t="s">
        <v>36</v>
      </c>
      <c r="E47" s="2">
        <v>100</v>
      </c>
      <c r="F47" s="2">
        <v>0</v>
      </c>
      <c r="G47" s="2">
        <v>100</v>
      </c>
      <c r="H47" s="2">
        <v>100</v>
      </c>
      <c r="I47" s="2">
        <v>100</v>
      </c>
      <c r="J47" s="2">
        <v>400</v>
      </c>
      <c r="K47" t="s">
        <v>22</v>
      </c>
    </row>
    <row r="48" spans="1:11" x14ac:dyDescent="0.3">
      <c r="A48" s="1">
        <v>42843</v>
      </c>
      <c r="B48" t="s">
        <v>29</v>
      </c>
      <c r="C48" t="s">
        <v>30</v>
      </c>
      <c r="D48" t="s">
        <v>40</v>
      </c>
      <c r="E48" s="2">
        <v>100</v>
      </c>
      <c r="F48" s="2">
        <v>100</v>
      </c>
      <c r="G48" s="2">
        <v>100</v>
      </c>
      <c r="H48" s="2">
        <v>100</v>
      </c>
      <c r="I48" s="2">
        <v>100</v>
      </c>
      <c r="J48" s="2">
        <v>500</v>
      </c>
      <c r="K48" t="s">
        <v>22</v>
      </c>
    </row>
    <row r="49" spans="1:11" x14ac:dyDescent="0.3">
      <c r="A49" s="1">
        <v>42849</v>
      </c>
      <c r="B49" t="s">
        <v>19</v>
      </c>
      <c r="C49" t="s">
        <v>20</v>
      </c>
      <c r="D49" t="s">
        <v>40</v>
      </c>
      <c r="E49" s="2">
        <v>76</v>
      </c>
      <c r="F49" s="2">
        <v>10</v>
      </c>
      <c r="G49" s="2">
        <v>92</v>
      </c>
      <c r="H49" s="2">
        <v>2920</v>
      </c>
      <c r="I49" s="2">
        <v>9292</v>
      </c>
      <c r="J49" s="2">
        <v>12390</v>
      </c>
      <c r="K49" t="s">
        <v>22</v>
      </c>
    </row>
    <row r="50" spans="1:11" x14ac:dyDescent="0.3">
      <c r="A50" s="1">
        <v>42856</v>
      </c>
      <c r="B50" t="s">
        <v>29</v>
      </c>
      <c r="C50" t="s">
        <v>30</v>
      </c>
      <c r="D50" t="s">
        <v>36</v>
      </c>
      <c r="E50" s="2">
        <v>1111</v>
      </c>
      <c r="F50" s="2">
        <v>1111</v>
      </c>
      <c r="G50" s="2">
        <v>1111</v>
      </c>
      <c r="H50" s="2">
        <v>1111</v>
      </c>
      <c r="I50" s="2">
        <v>111</v>
      </c>
      <c r="J50" s="2">
        <v>4555</v>
      </c>
      <c r="K50" t="s">
        <v>22</v>
      </c>
    </row>
    <row r="51" spans="1:11" x14ac:dyDescent="0.3">
      <c r="A51" s="1">
        <v>42875</v>
      </c>
      <c r="B51" t="s">
        <v>33</v>
      </c>
      <c r="C51" t="s">
        <v>34</v>
      </c>
      <c r="D51" t="s">
        <v>37</v>
      </c>
      <c r="E51" s="2">
        <v>11</v>
      </c>
      <c r="F51" s="2">
        <v>11</v>
      </c>
      <c r="G51" s="2">
        <v>11</v>
      </c>
      <c r="H51" s="2">
        <v>12</v>
      </c>
      <c r="I51" s="2">
        <v>111</v>
      </c>
      <c r="J51" s="2">
        <v>156</v>
      </c>
      <c r="K51" t="s">
        <v>22</v>
      </c>
    </row>
    <row r="52" spans="1:11" x14ac:dyDescent="0.3">
      <c r="A52" s="1">
        <v>42880</v>
      </c>
      <c r="B52" t="s">
        <v>45</v>
      </c>
      <c r="C52" t="s">
        <v>46</v>
      </c>
      <c r="D52" t="s">
        <v>39</v>
      </c>
      <c r="E52" s="2">
        <v>500</v>
      </c>
      <c r="F52" s="2">
        <v>0</v>
      </c>
      <c r="G52" s="2">
        <v>0</v>
      </c>
      <c r="H52" s="2">
        <v>0</v>
      </c>
      <c r="I52" s="2">
        <v>0</v>
      </c>
      <c r="J52" s="2">
        <v>500</v>
      </c>
      <c r="K52" t="s">
        <v>22</v>
      </c>
    </row>
    <row r="53" spans="1:11" x14ac:dyDescent="0.3">
      <c r="A53" s="1">
        <v>42888</v>
      </c>
      <c r="B53" t="s">
        <v>47</v>
      </c>
      <c r="C53" t="s">
        <v>48</v>
      </c>
      <c r="D53" t="s">
        <v>36</v>
      </c>
      <c r="E53" s="2">
        <v>100</v>
      </c>
      <c r="F53" s="2">
        <v>0</v>
      </c>
      <c r="G53" s="2">
        <v>100</v>
      </c>
      <c r="H53" s="2">
        <v>100</v>
      </c>
      <c r="I53" s="2">
        <v>100</v>
      </c>
      <c r="J53" s="2">
        <v>400</v>
      </c>
      <c r="K53" t="s">
        <v>22</v>
      </c>
    </row>
    <row r="54" spans="1:11" x14ac:dyDescent="0.3">
      <c r="A54" s="1">
        <v>42890</v>
      </c>
      <c r="B54" t="s">
        <v>29</v>
      </c>
      <c r="C54" t="s">
        <v>30</v>
      </c>
      <c r="D54" t="s">
        <v>36</v>
      </c>
      <c r="E54" s="2">
        <v>100</v>
      </c>
      <c r="F54" s="2">
        <v>100</v>
      </c>
      <c r="G54" s="2">
        <v>100</v>
      </c>
      <c r="H54" s="2">
        <v>100</v>
      </c>
      <c r="I54" s="2">
        <v>0</v>
      </c>
      <c r="J54" s="2">
        <v>400</v>
      </c>
      <c r="K54" t="s">
        <v>22</v>
      </c>
    </row>
    <row r="55" spans="1:11" x14ac:dyDescent="0.3">
      <c r="A55" s="1">
        <v>42896</v>
      </c>
      <c r="B55" t="s">
        <v>45</v>
      </c>
      <c r="C55" t="s">
        <v>46</v>
      </c>
      <c r="D55" t="s">
        <v>36</v>
      </c>
      <c r="E55" s="2">
        <v>100</v>
      </c>
      <c r="F55" s="2">
        <v>0</v>
      </c>
      <c r="G55" s="2">
        <v>100</v>
      </c>
      <c r="H55" s="2">
        <v>100</v>
      </c>
      <c r="I55" s="2">
        <v>100</v>
      </c>
      <c r="J55" s="2">
        <v>400</v>
      </c>
      <c r="K55" t="s">
        <v>22</v>
      </c>
    </row>
    <row r="56" spans="1:11" x14ac:dyDescent="0.3">
      <c r="A56" s="1">
        <v>42898</v>
      </c>
      <c r="B56" t="s">
        <v>47</v>
      </c>
      <c r="C56" t="s">
        <v>48</v>
      </c>
      <c r="D56" t="s">
        <v>36</v>
      </c>
      <c r="E56" s="2">
        <v>100</v>
      </c>
      <c r="F56" s="2">
        <v>100</v>
      </c>
      <c r="G56" s="2">
        <v>100</v>
      </c>
      <c r="H56" s="2">
        <v>100</v>
      </c>
      <c r="I56" s="2">
        <v>100</v>
      </c>
      <c r="J56" s="2">
        <v>500</v>
      </c>
      <c r="K56" t="s">
        <v>22</v>
      </c>
    </row>
    <row r="57" spans="1:11" x14ac:dyDescent="0.3">
      <c r="A57" s="1">
        <v>42903</v>
      </c>
      <c r="B57" t="s">
        <v>29</v>
      </c>
      <c r="C57" t="s">
        <v>30</v>
      </c>
      <c r="D57" t="s">
        <v>37</v>
      </c>
      <c r="E57" s="2">
        <v>76</v>
      </c>
      <c r="F57" s="2">
        <v>10</v>
      </c>
      <c r="G57" s="2">
        <v>92</v>
      </c>
      <c r="H57" s="2">
        <v>2920</v>
      </c>
      <c r="I57" s="2">
        <v>9292</v>
      </c>
      <c r="J57" s="2">
        <v>12390</v>
      </c>
      <c r="K57" t="s">
        <v>22</v>
      </c>
    </row>
    <row r="58" spans="1:11" x14ac:dyDescent="0.3">
      <c r="A58" s="1">
        <v>42912</v>
      </c>
      <c r="B58" t="s">
        <v>19</v>
      </c>
      <c r="C58" t="s">
        <v>20</v>
      </c>
      <c r="D58" t="s">
        <v>39</v>
      </c>
      <c r="E58" s="2">
        <v>15</v>
      </c>
      <c r="F58" s="2">
        <v>0</v>
      </c>
      <c r="G58" s="2">
        <v>56</v>
      </c>
      <c r="H58" s="2">
        <v>78</v>
      </c>
      <c r="I58" s="2">
        <v>0</v>
      </c>
      <c r="J58" s="2">
        <v>149</v>
      </c>
      <c r="K58" t="s">
        <v>22</v>
      </c>
    </row>
    <row r="59" spans="1:11" x14ac:dyDescent="0.3">
      <c r="A59" s="1">
        <v>42917</v>
      </c>
      <c r="B59" t="s">
        <v>29</v>
      </c>
      <c r="C59" t="s">
        <v>30</v>
      </c>
      <c r="D59" t="s">
        <v>36</v>
      </c>
      <c r="E59" s="2">
        <v>100</v>
      </c>
      <c r="F59" s="2">
        <v>100</v>
      </c>
      <c r="G59" s="2">
        <v>100</v>
      </c>
      <c r="H59" s="2">
        <v>0</v>
      </c>
      <c r="I59" s="2">
        <v>100</v>
      </c>
      <c r="J59" s="2">
        <v>400</v>
      </c>
      <c r="K59" t="s">
        <v>22</v>
      </c>
    </row>
    <row r="60" spans="1:11" x14ac:dyDescent="0.3">
      <c r="A60" s="1">
        <v>42918</v>
      </c>
      <c r="B60" t="s">
        <v>33</v>
      </c>
      <c r="C60" t="s">
        <v>34</v>
      </c>
      <c r="D60" t="s">
        <v>36</v>
      </c>
      <c r="E60" s="2">
        <v>0</v>
      </c>
      <c r="F60" s="2">
        <v>100</v>
      </c>
      <c r="G60" s="2">
        <v>100</v>
      </c>
      <c r="H60" s="2">
        <v>100</v>
      </c>
      <c r="I60" s="2">
        <v>100</v>
      </c>
      <c r="J60" s="2">
        <v>400</v>
      </c>
      <c r="K60" t="s">
        <v>22</v>
      </c>
    </row>
    <row r="61" spans="1:11" x14ac:dyDescent="0.3">
      <c r="A61" s="1">
        <v>42933</v>
      </c>
      <c r="B61" t="s">
        <v>41</v>
      </c>
      <c r="C61" t="s">
        <v>42</v>
      </c>
      <c r="D61" t="s">
        <v>40</v>
      </c>
      <c r="E61" s="2">
        <v>100</v>
      </c>
      <c r="F61" s="2">
        <v>0</v>
      </c>
      <c r="G61" s="2">
        <v>100</v>
      </c>
      <c r="H61" s="2">
        <v>100</v>
      </c>
      <c r="I61" s="2">
        <v>100</v>
      </c>
      <c r="J61" s="2">
        <v>400</v>
      </c>
      <c r="K61" t="s">
        <v>22</v>
      </c>
    </row>
    <row r="62" spans="1:11" x14ac:dyDescent="0.3">
      <c r="A62" s="1">
        <v>42935</v>
      </c>
      <c r="B62" t="s">
        <v>43</v>
      </c>
      <c r="C62" t="s">
        <v>44</v>
      </c>
      <c r="D62" t="s">
        <v>40</v>
      </c>
      <c r="E62" s="2">
        <v>100</v>
      </c>
      <c r="F62" s="2">
        <v>0</v>
      </c>
      <c r="G62" s="2">
        <v>100</v>
      </c>
      <c r="H62" s="2">
        <v>100</v>
      </c>
      <c r="I62" s="2">
        <v>100</v>
      </c>
      <c r="J62" s="2">
        <v>400</v>
      </c>
      <c r="K62" t="s">
        <v>22</v>
      </c>
    </row>
    <row r="63" spans="1:11" x14ac:dyDescent="0.3">
      <c r="A63" s="1">
        <v>42946</v>
      </c>
      <c r="B63" t="s">
        <v>33</v>
      </c>
      <c r="C63" t="s">
        <v>34</v>
      </c>
      <c r="D63" t="s">
        <v>36</v>
      </c>
      <c r="E63" s="2">
        <v>100</v>
      </c>
      <c r="F63" s="2">
        <v>100</v>
      </c>
      <c r="G63" s="2">
        <v>100</v>
      </c>
      <c r="H63" s="2">
        <v>100</v>
      </c>
      <c r="I63" s="2">
        <v>0</v>
      </c>
      <c r="J63" s="2">
        <v>400</v>
      </c>
      <c r="K63" t="s">
        <v>22</v>
      </c>
    </row>
    <row r="64" spans="1:11" x14ac:dyDescent="0.3">
      <c r="A64" s="1">
        <v>42951</v>
      </c>
      <c r="B64" t="s">
        <v>41</v>
      </c>
      <c r="C64" t="s">
        <v>42</v>
      </c>
      <c r="D64" t="s">
        <v>36</v>
      </c>
      <c r="E64" s="2">
        <v>100</v>
      </c>
      <c r="F64" s="2">
        <v>0</v>
      </c>
      <c r="G64" s="2">
        <v>100</v>
      </c>
      <c r="H64" s="2">
        <v>100</v>
      </c>
      <c r="I64" s="2">
        <v>100</v>
      </c>
      <c r="J64" s="2">
        <v>400</v>
      </c>
      <c r="K64" t="s">
        <v>22</v>
      </c>
    </row>
    <row r="65" spans="1:11" x14ac:dyDescent="0.3">
      <c r="A65" s="1">
        <v>42953</v>
      </c>
      <c r="B65" t="s">
        <v>43</v>
      </c>
      <c r="C65" t="s">
        <v>44</v>
      </c>
      <c r="D65" t="s">
        <v>37</v>
      </c>
      <c r="E65" s="2">
        <v>100</v>
      </c>
      <c r="F65" s="2">
        <v>100</v>
      </c>
      <c r="G65" s="2">
        <v>100</v>
      </c>
      <c r="H65" s="2">
        <v>100</v>
      </c>
      <c r="I65" s="2">
        <v>100</v>
      </c>
      <c r="J65" s="2">
        <v>500</v>
      </c>
      <c r="K65" t="s">
        <v>22</v>
      </c>
    </row>
    <row r="66" spans="1:11" x14ac:dyDescent="0.3">
      <c r="A66" s="1">
        <v>42965</v>
      </c>
      <c r="B66" t="s">
        <v>45</v>
      </c>
      <c r="C66" t="s">
        <v>46</v>
      </c>
      <c r="D66" t="s">
        <v>39</v>
      </c>
      <c r="E66" s="2">
        <v>76</v>
      </c>
      <c r="F66" s="2">
        <v>10</v>
      </c>
      <c r="G66" s="2">
        <v>92</v>
      </c>
      <c r="H66" s="2">
        <v>2920</v>
      </c>
      <c r="I66" s="2">
        <v>9292</v>
      </c>
      <c r="J66" s="2">
        <v>12390</v>
      </c>
      <c r="K66" t="s">
        <v>22</v>
      </c>
    </row>
    <row r="67" spans="1:11" x14ac:dyDescent="0.3">
      <c r="A67" s="1">
        <v>42972</v>
      </c>
      <c r="B67" t="s">
        <v>47</v>
      </c>
      <c r="C67" t="s">
        <v>48</v>
      </c>
      <c r="D67" t="s">
        <v>36</v>
      </c>
      <c r="E67" s="2">
        <v>1111</v>
      </c>
      <c r="F67" s="2">
        <v>1111</v>
      </c>
      <c r="G67" s="2">
        <v>1111</v>
      </c>
      <c r="H67" s="2">
        <v>1111</v>
      </c>
      <c r="I67" s="2">
        <v>111</v>
      </c>
      <c r="J67" s="2">
        <v>4555</v>
      </c>
      <c r="K67" t="s">
        <v>22</v>
      </c>
    </row>
    <row r="91" spans="1:1" x14ac:dyDescent="0.3">
      <c r="A91" s="1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eptembre"/>
  <dimension ref="A1:M12"/>
  <sheetViews>
    <sheetView workbookViewId="0">
      <selection activeCell="G2" sqref="G2"/>
    </sheetView>
  </sheetViews>
  <sheetFormatPr baseColWidth="10" defaultRowHeight="14.4" x14ac:dyDescent="0.3"/>
  <cols>
    <col min="1" max="10" width="15.109375" style="18" customWidth="1"/>
    <col min="11" max="11" width="20.77734375" style="18" customWidth="1"/>
    <col min="12" max="12" width="19.109375" style="18" customWidth="1"/>
    <col min="13" max="13" width="15.109375" style="18" customWidth="1"/>
    <col min="14" max="16384" width="11.5546875" style="18"/>
  </cols>
  <sheetData>
    <row r="1" spans="1:13" x14ac:dyDescent="0.3">
      <c r="A1" s="36" t="str">
        <f>"Recette de la période : " &amp; TEXT(INDEX(t_periode[periode],1,1),"mm/aaaa")</f>
        <v>Recette de la période : 09/2016</v>
      </c>
      <c r="E1" s="19"/>
      <c r="F1" s="19"/>
      <c r="G1" s="19"/>
      <c r="H1" s="19"/>
      <c r="I1" s="19"/>
      <c r="J1" s="19"/>
      <c r="L1" s="20"/>
      <c r="M1" s="20"/>
    </row>
    <row r="2" spans="1:13" x14ac:dyDescent="0.3">
      <c r="A2" s="21"/>
      <c r="B2" s="22"/>
      <c r="C2" s="22"/>
      <c r="D2" s="22"/>
      <c r="E2" s="23"/>
      <c r="F2" s="23"/>
      <c r="G2" s="23"/>
      <c r="H2" s="23"/>
      <c r="I2" s="23"/>
      <c r="J2" s="23"/>
      <c r="K2" s="22"/>
      <c r="L2" s="24"/>
      <c r="M2" s="24"/>
    </row>
    <row r="3" spans="1:13" x14ac:dyDescent="0.3">
      <c r="A3" s="21"/>
      <c r="B3" s="22"/>
      <c r="C3" s="22"/>
      <c r="D3" s="22"/>
      <c r="E3" s="23"/>
      <c r="F3" s="23"/>
      <c r="G3" s="23"/>
      <c r="H3" s="23"/>
      <c r="I3" s="23"/>
      <c r="J3" s="23"/>
      <c r="K3" s="22"/>
      <c r="L3" s="24"/>
      <c r="M3" s="24"/>
    </row>
    <row r="4" spans="1:13" ht="57" customHeight="1" thickBot="1" x14ac:dyDescent="0.35">
      <c r="A4" s="25" t="s">
        <v>0</v>
      </c>
      <c r="B4" s="26" t="s">
        <v>1</v>
      </c>
      <c r="C4" s="26" t="s">
        <v>2</v>
      </c>
      <c r="D4" s="26" t="s">
        <v>3</v>
      </c>
      <c r="E4" s="27" t="s">
        <v>4</v>
      </c>
      <c r="F4" s="27" t="s">
        <v>5</v>
      </c>
      <c r="G4" s="27" t="s">
        <v>6</v>
      </c>
      <c r="H4" s="27" t="s">
        <v>7</v>
      </c>
      <c r="I4" s="27" t="s">
        <v>8</v>
      </c>
      <c r="J4" s="27" t="s">
        <v>9</v>
      </c>
      <c r="K4" s="28" t="s">
        <v>10</v>
      </c>
      <c r="L4" s="29" t="s">
        <v>11</v>
      </c>
      <c r="M4" s="30" t="s">
        <v>12</v>
      </c>
    </row>
    <row r="5" spans="1:13" x14ac:dyDescent="0.3">
      <c r="A5" s="1">
        <v>42615</v>
      </c>
      <c r="B5" t="s">
        <v>13</v>
      </c>
      <c r="C5" t="s">
        <v>14</v>
      </c>
      <c r="D5" t="s">
        <v>15</v>
      </c>
      <c r="E5" s="2">
        <v>100</v>
      </c>
      <c r="F5" s="2">
        <v>100</v>
      </c>
      <c r="G5" s="2">
        <v>100</v>
      </c>
      <c r="H5" s="2">
        <v>100</v>
      </c>
      <c r="I5" s="2">
        <v>100</v>
      </c>
      <c r="J5" s="2">
        <v>500</v>
      </c>
      <c r="K5" t="s">
        <v>16</v>
      </c>
      <c r="L5" s="3" t="s">
        <v>17</v>
      </c>
      <c r="M5" s="3" t="s">
        <v>18</v>
      </c>
    </row>
    <row r="6" spans="1:13" x14ac:dyDescent="0.3">
      <c r="A6" s="31">
        <v>42616</v>
      </c>
      <c r="B6" s="32" t="s">
        <v>19</v>
      </c>
      <c r="C6" s="32" t="s">
        <v>20</v>
      </c>
      <c r="D6" s="32" t="s">
        <v>21</v>
      </c>
      <c r="E6" s="33">
        <v>100</v>
      </c>
      <c r="F6" s="33">
        <v>100</v>
      </c>
      <c r="G6" s="33">
        <v>100</v>
      </c>
      <c r="H6" s="33">
        <v>100</v>
      </c>
      <c r="I6" s="33">
        <v>100</v>
      </c>
      <c r="J6" s="33">
        <v>500</v>
      </c>
      <c r="K6" s="32" t="s">
        <v>22</v>
      </c>
      <c r="L6" s="34"/>
      <c r="M6" s="34"/>
    </row>
    <row r="7" spans="1:13" x14ac:dyDescent="0.3">
      <c r="A7" s="31">
        <v>42621</v>
      </c>
      <c r="B7" s="32" t="s">
        <v>13</v>
      </c>
      <c r="C7" s="32" t="s">
        <v>14</v>
      </c>
      <c r="D7" s="32" t="s">
        <v>15</v>
      </c>
      <c r="E7" s="33">
        <v>500</v>
      </c>
      <c r="F7" s="33">
        <v>0</v>
      </c>
      <c r="G7" s="33">
        <v>0</v>
      </c>
      <c r="H7" s="33">
        <v>0</v>
      </c>
      <c r="I7" s="33">
        <v>0</v>
      </c>
      <c r="J7" s="33">
        <v>0</v>
      </c>
      <c r="K7" s="32" t="s">
        <v>22</v>
      </c>
      <c r="L7" s="34"/>
      <c r="M7" s="34"/>
    </row>
    <row r="8" spans="1:13" x14ac:dyDescent="0.3">
      <c r="A8" s="31">
        <v>42621</v>
      </c>
      <c r="B8" s="32" t="s">
        <v>23</v>
      </c>
      <c r="C8" s="32" t="s">
        <v>24</v>
      </c>
      <c r="D8" s="32" t="s">
        <v>25</v>
      </c>
      <c r="E8" s="33">
        <v>100</v>
      </c>
      <c r="F8" s="33">
        <v>100</v>
      </c>
      <c r="G8" s="33">
        <v>100</v>
      </c>
      <c r="H8" s="33">
        <v>100</v>
      </c>
      <c r="I8" s="33">
        <v>111</v>
      </c>
      <c r="J8" s="33">
        <v>511</v>
      </c>
      <c r="K8" s="32" t="s">
        <v>22</v>
      </c>
      <c r="L8" s="34"/>
      <c r="M8" s="34"/>
    </row>
    <row r="9" spans="1:13" x14ac:dyDescent="0.3">
      <c r="A9" s="31">
        <v>42622</v>
      </c>
      <c r="B9" s="32" t="s">
        <v>23</v>
      </c>
      <c r="C9" s="32" t="s">
        <v>24</v>
      </c>
      <c r="D9" s="32" t="s">
        <v>25</v>
      </c>
      <c r="E9" s="33">
        <v>200</v>
      </c>
      <c r="F9" s="33">
        <v>200</v>
      </c>
      <c r="G9" s="33">
        <v>30</v>
      </c>
      <c r="H9" s="33">
        <v>20</v>
      </c>
      <c r="I9" s="33">
        <v>200</v>
      </c>
      <c r="J9" s="33">
        <v>650</v>
      </c>
      <c r="K9" s="32" t="s">
        <v>22</v>
      </c>
      <c r="L9" s="34"/>
      <c r="M9" s="34"/>
    </row>
    <row r="10" spans="1:13" x14ac:dyDescent="0.3">
      <c r="A10" s="31">
        <v>42628</v>
      </c>
      <c r="B10" s="32" t="s">
        <v>26</v>
      </c>
      <c r="C10" s="32" t="s">
        <v>27</v>
      </c>
      <c r="D10" s="32" t="s">
        <v>28</v>
      </c>
      <c r="E10" s="33">
        <v>100</v>
      </c>
      <c r="F10" s="33">
        <v>100</v>
      </c>
      <c r="G10" s="33">
        <v>100</v>
      </c>
      <c r="H10" s="33">
        <v>100</v>
      </c>
      <c r="I10" s="33">
        <v>100</v>
      </c>
      <c r="J10" s="33">
        <v>500</v>
      </c>
      <c r="K10" s="32" t="s">
        <v>22</v>
      </c>
      <c r="L10" s="34"/>
      <c r="M10" s="34"/>
    </row>
    <row r="11" spans="1:13" x14ac:dyDescent="0.3">
      <c r="A11" s="31">
        <v>42643</v>
      </c>
      <c r="B11" s="32" t="s">
        <v>29</v>
      </c>
      <c r="C11" s="32" t="s">
        <v>30</v>
      </c>
      <c r="D11" s="32" t="s">
        <v>31</v>
      </c>
      <c r="E11" s="33">
        <v>100</v>
      </c>
      <c r="F11" s="33">
        <v>100</v>
      </c>
      <c r="G11" s="33">
        <v>200</v>
      </c>
      <c r="H11" s="33">
        <v>10</v>
      </c>
      <c r="I11" s="33">
        <v>20</v>
      </c>
      <c r="J11" s="33">
        <v>430</v>
      </c>
      <c r="K11" s="32" t="s">
        <v>22</v>
      </c>
      <c r="L11" s="34"/>
      <c r="M11" s="34"/>
    </row>
    <row r="12" spans="1:13" x14ac:dyDescent="0.3">
      <c r="A12" s="31">
        <v>42643</v>
      </c>
      <c r="B12" s="32" t="s">
        <v>19</v>
      </c>
      <c r="C12" s="32" t="s">
        <v>20</v>
      </c>
      <c r="D12" s="32" t="s">
        <v>21</v>
      </c>
      <c r="E12" s="33">
        <v>100</v>
      </c>
      <c r="F12" s="33">
        <v>200</v>
      </c>
      <c r="G12" s="33">
        <v>200</v>
      </c>
      <c r="H12" s="33">
        <v>100</v>
      </c>
      <c r="I12" s="33">
        <v>100</v>
      </c>
      <c r="J12" s="33">
        <v>700</v>
      </c>
      <c r="K12" s="32" t="s">
        <v>22</v>
      </c>
      <c r="L12" s="34"/>
      <c r="M12" s="34"/>
    </row>
  </sheetData>
  <pageMargins left="0.7" right="0.7" top="0.75" bottom="0.75" header="0.3" footer="0.3"/>
  <pageSetup paperSize="9" scale="44" fitToWidth="0" fitToHeight="0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ffiche_feuille_recette">
                <anchor moveWithCells="1" sizeWithCells="1">
                  <from>
                    <xdr:col>3</xdr:col>
                    <xdr:colOff>792480</xdr:colOff>
                    <xdr:row>0</xdr:row>
                    <xdr:rowOff>68580</xdr:rowOff>
                  </from>
                  <to>
                    <xdr:col>5</xdr:col>
                    <xdr:colOff>480060</xdr:colOff>
                    <xdr:row>1</xdr:row>
                    <xdr:rowOff>144780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octobre"/>
  <dimension ref="A1:M10"/>
  <sheetViews>
    <sheetView workbookViewId="0">
      <selection activeCell="A10" sqref="A10:M10"/>
    </sheetView>
  </sheetViews>
  <sheetFormatPr baseColWidth="10" defaultRowHeight="14.4" x14ac:dyDescent="0.3"/>
  <cols>
    <col min="1" max="10" width="15.33203125" customWidth="1"/>
    <col min="11" max="11" width="20.77734375" customWidth="1"/>
    <col min="12" max="12" width="19.109375" customWidth="1"/>
    <col min="13" max="13" width="15.33203125" customWidth="1"/>
  </cols>
  <sheetData>
    <row r="1" spans="1:13" ht="15" thickBot="1" x14ac:dyDescent="0.35">
      <c r="A1" s="36" t="str">
        <f>"Recette de la période : " &amp; TEXT(INDEX(t_periode[periode],2,1),"mm/aaaa")</f>
        <v>Recette de la période : 10/2016</v>
      </c>
      <c r="B1" s="9"/>
      <c r="C1" s="6"/>
    </row>
    <row r="4" spans="1:13" ht="57" customHeight="1" thickBot="1" x14ac:dyDescent="0.35">
      <c r="A4" s="10" t="s">
        <v>0</v>
      </c>
      <c r="B4" s="11" t="s">
        <v>1</v>
      </c>
      <c r="C4" s="11" t="s">
        <v>2</v>
      </c>
      <c r="D4" s="11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3" t="s">
        <v>10</v>
      </c>
      <c r="L4" s="14" t="s">
        <v>11</v>
      </c>
      <c r="M4" s="15" t="s">
        <v>12</v>
      </c>
    </row>
    <row r="5" spans="1:13" x14ac:dyDescent="0.3">
      <c r="A5" s="1">
        <v>42646</v>
      </c>
      <c r="B5" t="s">
        <v>29</v>
      </c>
      <c r="C5" t="s">
        <v>30</v>
      </c>
      <c r="D5" t="s">
        <v>31</v>
      </c>
      <c r="E5" s="2">
        <v>100</v>
      </c>
      <c r="F5" s="2">
        <v>100</v>
      </c>
      <c r="G5" s="2">
        <v>100</v>
      </c>
      <c r="H5" s="2">
        <v>200</v>
      </c>
      <c r="I5" s="2">
        <v>100</v>
      </c>
      <c r="J5" s="2">
        <v>600</v>
      </c>
      <c r="K5" t="s">
        <v>32</v>
      </c>
      <c r="L5" s="3"/>
      <c r="M5" s="3"/>
    </row>
    <row r="6" spans="1:13" x14ac:dyDescent="0.3">
      <c r="A6" s="1">
        <v>42646</v>
      </c>
      <c r="B6" t="s">
        <v>33</v>
      </c>
      <c r="C6" t="s">
        <v>34</v>
      </c>
      <c r="D6" t="s">
        <v>35</v>
      </c>
      <c r="E6" s="2">
        <v>100</v>
      </c>
      <c r="F6" s="2">
        <v>100</v>
      </c>
      <c r="G6" s="2">
        <v>100</v>
      </c>
      <c r="H6" s="2">
        <v>100</v>
      </c>
      <c r="I6" s="2">
        <v>100</v>
      </c>
      <c r="J6" s="2">
        <v>500</v>
      </c>
      <c r="K6" t="s">
        <v>22</v>
      </c>
      <c r="L6" s="3"/>
      <c r="M6" s="3"/>
    </row>
    <row r="7" spans="1:13" x14ac:dyDescent="0.3">
      <c r="A7" s="1">
        <v>42668</v>
      </c>
      <c r="B7" t="s">
        <v>13</v>
      </c>
      <c r="C7" t="s">
        <v>14</v>
      </c>
      <c r="D7" t="s">
        <v>36</v>
      </c>
      <c r="E7" s="2">
        <v>100</v>
      </c>
      <c r="F7" s="2">
        <v>100</v>
      </c>
      <c r="G7" s="2">
        <v>100</v>
      </c>
      <c r="H7" s="2">
        <v>100</v>
      </c>
      <c r="I7" s="2">
        <v>100</v>
      </c>
      <c r="J7" s="2">
        <v>500</v>
      </c>
      <c r="K7" t="s">
        <v>22</v>
      </c>
      <c r="L7" s="3"/>
      <c r="M7" s="3"/>
    </row>
    <row r="8" spans="1:13" x14ac:dyDescent="0.3">
      <c r="A8" s="1">
        <v>42670</v>
      </c>
      <c r="B8" t="s">
        <v>19</v>
      </c>
      <c r="C8" t="s">
        <v>20</v>
      </c>
      <c r="D8" t="s">
        <v>37</v>
      </c>
      <c r="E8" s="2">
        <v>150</v>
      </c>
      <c r="F8" s="2">
        <v>18</v>
      </c>
      <c r="G8" s="2">
        <v>16</v>
      </c>
      <c r="H8" s="2">
        <v>15</v>
      </c>
      <c r="I8" s="2">
        <v>15</v>
      </c>
      <c r="J8" s="2">
        <v>214</v>
      </c>
      <c r="K8" t="s">
        <v>16</v>
      </c>
      <c r="L8" s="3"/>
      <c r="M8" s="3"/>
    </row>
    <row r="9" spans="1:13" x14ac:dyDescent="0.3">
      <c r="A9" s="1">
        <v>42673</v>
      </c>
      <c r="B9" t="s">
        <v>13</v>
      </c>
      <c r="C9" t="s">
        <v>14</v>
      </c>
      <c r="D9" t="s">
        <v>36</v>
      </c>
      <c r="E9" s="2">
        <v>100</v>
      </c>
      <c r="F9" s="2">
        <v>100</v>
      </c>
      <c r="G9" s="2">
        <v>100</v>
      </c>
      <c r="H9" s="2">
        <v>100</v>
      </c>
      <c r="I9" s="2">
        <v>100</v>
      </c>
      <c r="J9" s="2">
        <v>500</v>
      </c>
      <c r="K9" t="s">
        <v>16</v>
      </c>
      <c r="L9" s="3">
        <v>56829299</v>
      </c>
      <c r="M9" s="3" t="s">
        <v>38</v>
      </c>
    </row>
    <row r="10" spans="1:13" x14ac:dyDescent="0.3">
      <c r="A10" s="1">
        <v>42673</v>
      </c>
      <c r="B10" t="s">
        <v>23</v>
      </c>
      <c r="C10" t="s">
        <v>24</v>
      </c>
      <c r="D10" t="s">
        <v>39</v>
      </c>
      <c r="E10" s="2">
        <v>166</v>
      </c>
      <c r="F10" s="2">
        <v>1661</v>
      </c>
      <c r="G10" s="2">
        <v>17</v>
      </c>
      <c r="H10" s="2">
        <v>17</v>
      </c>
      <c r="I10" s="2">
        <v>177</v>
      </c>
      <c r="J10" s="2">
        <v>2038</v>
      </c>
      <c r="K10" t="s">
        <v>22</v>
      </c>
      <c r="L10" s="3"/>
      <c r="M10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affiche_feuille_recette">
                <anchor moveWithCells="1" sizeWithCells="1">
                  <from>
                    <xdr:col>4</xdr:col>
                    <xdr:colOff>396240</xdr:colOff>
                    <xdr:row>0</xdr:row>
                    <xdr:rowOff>137160</xdr:rowOff>
                  </from>
                  <to>
                    <xdr:col>6</xdr:col>
                    <xdr:colOff>53340</xdr:colOff>
                    <xdr:row>2</xdr:row>
                    <xdr:rowOff>22860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novembre"/>
  <dimension ref="A1:M13"/>
  <sheetViews>
    <sheetView workbookViewId="0">
      <selection activeCell="A13" sqref="A13:M13"/>
    </sheetView>
  </sheetViews>
  <sheetFormatPr baseColWidth="10" defaultRowHeight="14.4" x14ac:dyDescent="0.3"/>
  <cols>
    <col min="1" max="10" width="15.88671875" customWidth="1"/>
    <col min="11" max="11" width="20.77734375" customWidth="1"/>
    <col min="12" max="12" width="19.109375" customWidth="1"/>
    <col min="13" max="13" width="15.88671875" customWidth="1"/>
  </cols>
  <sheetData>
    <row r="1" spans="1:13" x14ac:dyDescent="0.3">
      <c r="A1" s="36" t="str">
        <f>"Recette de la période : " &amp; TEXT(INDEX(t_periode[periode],3,1),"mm/aaaa")</f>
        <v>Recette de la période : 11/2016</v>
      </c>
      <c r="B1" s="9"/>
      <c r="C1" s="7"/>
    </row>
    <row r="2" spans="1:13" x14ac:dyDescent="0.3">
      <c r="F2" s="37"/>
      <c r="G2" s="37"/>
      <c r="H2" s="8"/>
    </row>
    <row r="4" spans="1:13" ht="57" customHeight="1" thickBot="1" x14ac:dyDescent="0.35">
      <c r="A4" s="10" t="s">
        <v>0</v>
      </c>
      <c r="B4" s="11" t="s">
        <v>1</v>
      </c>
      <c r="C4" s="11" t="s">
        <v>2</v>
      </c>
      <c r="D4" s="11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3" t="s">
        <v>10</v>
      </c>
      <c r="L4" s="14" t="s">
        <v>11</v>
      </c>
      <c r="M4" s="15" t="s">
        <v>12</v>
      </c>
    </row>
    <row r="5" spans="1:13" x14ac:dyDescent="0.3">
      <c r="A5" s="1">
        <v>42675</v>
      </c>
      <c r="B5" t="s">
        <v>23</v>
      </c>
      <c r="C5" t="s">
        <v>24</v>
      </c>
      <c r="D5" t="s">
        <v>36</v>
      </c>
      <c r="E5" s="2">
        <v>100</v>
      </c>
      <c r="F5" s="2">
        <v>100</v>
      </c>
      <c r="G5" s="2">
        <v>200</v>
      </c>
      <c r="H5" s="2">
        <v>100</v>
      </c>
      <c r="I5" s="2">
        <v>100</v>
      </c>
      <c r="J5" s="2">
        <v>600</v>
      </c>
      <c r="K5" t="s">
        <v>22</v>
      </c>
      <c r="L5" s="3"/>
      <c r="M5" s="3"/>
    </row>
    <row r="6" spans="1:13" x14ac:dyDescent="0.3">
      <c r="A6" s="1">
        <v>42675</v>
      </c>
      <c r="B6" t="s">
        <v>26</v>
      </c>
      <c r="C6" t="s">
        <v>27</v>
      </c>
      <c r="D6" t="s">
        <v>36</v>
      </c>
      <c r="E6" s="2">
        <v>111</v>
      </c>
      <c r="F6" s="2">
        <v>111</v>
      </c>
      <c r="G6" s="2">
        <v>111</v>
      </c>
      <c r="H6" s="2">
        <v>111</v>
      </c>
      <c r="I6" s="2">
        <v>1111</v>
      </c>
      <c r="J6" s="2">
        <v>1555</v>
      </c>
      <c r="K6" t="s">
        <v>16</v>
      </c>
      <c r="L6" s="3">
        <v>1111</v>
      </c>
      <c r="M6" s="3">
        <v>111111</v>
      </c>
    </row>
    <row r="7" spans="1:13" x14ac:dyDescent="0.3">
      <c r="A7" s="1">
        <v>42675</v>
      </c>
      <c r="B7" t="s">
        <v>29</v>
      </c>
      <c r="C7" t="s">
        <v>30</v>
      </c>
      <c r="D7" t="s">
        <v>37</v>
      </c>
      <c r="E7" s="2">
        <v>534</v>
      </c>
      <c r="F7" s="2">
        <v>345</v>
      </c>
      <c r="G7" s="2">
        <v>432</v>
      </c>
      <c r="H7" s="2">
        <v>456</v>
      </c>
      <c r="I7" s="2">
        <v>543</v>
      </c>
      <c r="J7" s="2">
        <v>2310</v>
      </c>
      <c r="K7" t="s">
        <v>16</v>
      </c>
      <c r="L7" s="3">
        <v>22222</v>
      </c>
      <c r="M7" s="3">
        <v>222222</v>
      </c>
    </row>
    <row r="8" spans="1:13" x14ac:dyDescent="0.3">
      <c r="A8" s="1">
        <v>42677</v>
      </c>
      <c r="B8" t="s">
        <v>19</v>
      </c>
      <c r="C8" t="s">
        <v>20</v>
      </c>
      <c r="D8" t="s">
        <v>39</v>
      </c>
      <c r="E8" s="2">
        <v>188</v>
      </c>
      <c r="F8" s="2">
        <v>122</v>
      </c>
      <c r="G8" s="2">
        <v>11</v>
      </c>
      <c r="H8" s="2">
        <v>112</v>
      </c>
      <c r="I8" s="2">
        <v>123</v>
      </c>
      <c r="J8" s="2">
        <v>556</v>
      </c>
      <c r="K8" t="s">
        <v>22</v>
      </c>
      <c r="L8" s="3"/>
      <c r="M8" s="3"/>
    </row>
    <row r="9" spans="1:13" x14ac:dyDescent="0.3">
      <c r="A9" s="1">
        <v>42679</v>
      </c>
      <c r="B9" t="s">
        <v>29</v>
      </c>
      <c r="C9" t="s">
        <v>30</v>
      </c>
      <c r="D9" t="s">
        <v>36</v>
      </c>
      <c r="E9" s="2">
        <v>100</v>
      </c>
      <c r="F9" s="2">
        <v>100</v>
      </c>
      <c r="G9" s="2">
        <v>100</v>
      </c>
      <c r="H9" s="2">
        <v>100</v>
      </c>
      <c r="I9" s="2">
        <v>100</v>
      </c>
      <c r="J9" s="2">
        <v>500</v>
      </c>
      <c r="K9" t="s">
        <v>22</v>
      </c>
      <c r="L9" s="3"/>
      <c r="M9" s="3"/>
    </row>
    <row r="10" spans="1:13" x14ac:dyDescent="0.3">
      <c r="A10" s="1">
        <v>42689</v>
      </c>
      <c r="B10" t="s">
        <v>33</v>
      </c>
      <c r="C10" t="s">
        <v>34</v>
      </c>
      <c r="D10" t="s">
        <v>36</v>
      </c>
      <c r="E10" s="2">
        <v>50</v>
      </c>
      <c r="F10" s="2">
        <v>50</v>
      </c>
      <c r="G10" s="2">
        <v>50</v>
      </c>
      <c r="H10" s="2">
        <v>50</v>
      </c>
      <c r="I10" s="2">
        <v>50</v>
      </c>
      <c r="J10" s="2">
        <v>250</v>
      </c>
      <c r="K10" t="s">
        <v>22</v>
      </c>
      <c r="L10" s="3"/>
      <c r="M10" s="3"/>
    </row>
    <row r="11" spans="1:13" x14ac:dyDescent="0.3">
      <c r="A11" s="1">
        <v>42694</v>
      </c>
      <c r="B11" t="s">
        <v>41</v>
      </c>
      <c r="C11" t="s">
        <v>42</v>
      </c>
      <c r="D11" t="s">
        <v>15</v>
      </c>
      <c r="E11" s="2">
        <v>20</v>
      </c>
      <c r="F11" s="2">
        <v>20</v>
      </c>
      <c r="G11" s="2">
        <v>0</v>
      </c>
      <c r="H11" s="2">
        <v>20</v>
      </c>
      <c r="I11" s="2">
        <v>20</v>
      </c>
      <c r="J11" s="2">
        <v>80</v>
      </c>
      <c r="K11" t="s">
        <v>22</v>
      </c>
      <c r="L11" s="3"/>
      <c r="M11" s="3"/>
    </row>
    <row r="12" spans="1:13" x14ac:dyDescent="0.3">
      <c r="A12" s="1">
        <v>42701</v>
      </c>
      <c r="B12" t="s">
        <v>43</v>
      </c>
      <c r="C12" t="s">
        <v>44</v>
      </c>
      <c r="D12" t="s">
        <v>25</v>
      </c>
      <c r="E12" s="2">
        <v>10</v>
      </c>
      <c r="F12" s="2">
        <v>10</v>
      </c>
      <c r="G12" s="2">
        <v>10</v>
      </c>
      <c r="H12" s="2">
        <v>10</v>
      </c>
      <c r="I12" s="2">
        <v>10</v>
      </c>
      <c r="J12" s="2">
        <v>50</v>
      </c>
      <c r="K12" t="s">
        <v>22</v>
      </c>
      <c r="L12" s="3"/>
      <c r="M12" s="3"/>
    </row>
    <row r="13" spans="1:13" x14ac:dyDescent="0.3">
      <c r="A13" s="1">
        <v>42701</v>
      </c>
      <c r="B13" t="s">
        <v>45</v>
      </c>
      <c r="C13" t="s">
        <v>46</v>
      </c>
      <c r="D13" t="s">
        <v>25</v>
      </c>
      <c r="E13" s="2">
        <v>9</v>
      </c>
      <c r="F13" s="2">
        <v>9</v>
      </c>
      <c r="G13" s="2">
        <v>9</v>
      </c>
      <c r="H13" s="2">
        <v>9</v>
      </c>
      <c r="I13" s="2">
        <v>9</v>
      </c>
      <c r="J13" s="2">
        <v>45</v>
      </c>
      <c r="K13" t="s">
        <v>22</v>
      </c>
      <c r="L13" s="3"/>
      <c r="M13" s="3"/>
    </row>
  </sheetData>
  <mergeCells count="1">
    <mergeCell ref="F2:G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3" name="Button 2">
              <controlPr defaultSize="0" print="0" autoFill="0" autoPict="0" macro="[0]!affiche_feuille_recette">
                <anchor moveWithCells="1" sizeWithCells="1">
                  <from>
                    <xdr:col>4</xdr:col>
                    <xdr:colOff>53340</xdr:colOff>
                    <xdr:row>0</xdr:row>
                    <xdr:rowOff>121920</xdr:rowOff>
                  </from>
                  <to>
                    <xdr:col>5</xdr:col>
                    <xdr:colOff>723900</xdr:colOff>
                    <xdr:row>2</xdr:row>
                    <xdr:rowOff>15240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decembre"/>
  <dimension ref="A1:M9"/>
  <sheetViews>
    <sheetView workbookViewId="0">
      <selection activeCell="A9" sqref="A9:M9"/>
    </sheetView>
  </sheetViews>
  <sheetFormatPr baseColWidth="10" defaultRowHeight="14.4" x14ac:dyDescent="0.3"/>
  <cols>
    <col min="1" max="5" width="14.33203125" customWidth="1"/>
    <col min="6" max="6" width="14.88671875" customWidth="1"/>
    <col min="7" max="8" width="14.33203125" customWidth="1"/>
    <col min="9" max="9" width="14.88671875" customWidth="1"/>
    <col min="10" max="10" width="14.33203125" customWidth="1"/>
    <col min="11" max="11" width="20.77734375" customWidth="1"/>
    <col min="12" max="12" width="19.109375" customWidth="1"/>
    <col min="13" max="13" width="14.33203125" customWidth="1"/>
  </cols>
  <sheetData>
    <row r="1" spans="1:13" x14ac:dyDescent="0.3">
      <c r="A1" s="36" t="str">
        <f>"Recette de la période : " &amp; TEXT(INDEX(t_periode[periode],4,1),"mm/aaaa")</f>
        <v>Recette de la période : 12/2016</v>
      </c>
      <c r="B1" s="9"/>
      <c r="C1" s="7"/>
    </row>
    <row r="2" spans="1:13" x14ac:dyDescent="0.3">
      <c r="H2" s="8"/>
    </row>
    <row r="4" spans="1:13" ht="57" customHeight="1" thickBot="1" x14ac:dyDescent="0.35">
      <c r="A4" s="10" t="s">
        <v>0</v>
      </c>
      <c r="B4" s="11" t="s">
        <v>1</v>
      </c>
      <c r="C4" s="11" t="s">
        <v>2</v>
      </c>
      <c r="D4" s="11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3" t="s">
        <v>10</v>
      </c>
      <c r="L4" s="14" t="s">
        <v>11</v>
      </c>
      <c r="M4" s="15" t="s">
        <v>12</v>
      </c>
    </row>
    <row r="5" spans="1:13" x14ac:dyDescent="0.3">
      <c r="A5" s="1">
        <v>42708</v>
      </c>
      <c r="B5" t="s">
        <v>47</v>
      </c>
      <c r="C5" t="s">
        <v>48</v>
      </c>
      <c r="D5" t="s">
        <v>28</v>
      </c>
      <c r="E5" s="2">
        <v>10</v>
      </c>
      <c r="F5" s="2">
        <v>10</v>
      </c>
      <c r="G5" s="2">
        <v>10</v>
      </c>
      <c r="H5" s="2">
        <v>10</v>
      </c>
      <c r="I5" s="2">
        <v>10</v>
      </c>
      <c r="J5" s="2">
        <v>50</v>
      </c>
      <c r="K5" t="s">
        <v>22</v>
      </c>
      <c r="L5" s="3"/>
      <c r="M5" s="3"/>
    </row>
    <row r="6" spans="1:13" x14ac:dyDescent="0.3">
      <c r="A6" s="1">
        <v>42712</v>
      </c>
      <c r="B6" t="s">
        <v>29</v>
      </c>
      <c r="C6" t="s">
        <v>30</v>
      </c>
      <c r="D6" t="s">
        <v>36</v>
      </c>
      <c r="E6" s="2">
        <v>11</v>
      </c>
      <c r="F6" s="2">
        <v>11</v>
      </c>
      <c r="G6" s="2">
        <v>11</v>
      </c>
      <c r="H6" s="2">
        <v>11</v>
      </c>
      <c r="I6" s="2">
        <v>11</v>
      </c>
      <c r="J6" s="2">
        <v>55</v>
      </c>
      <c r="K6" t="s">
        <v>22</v>
      </c>
      <c r="L6" s="3"/>
      <c r="M6" s="3"/>
    </row>
    <row r="7" spans="1:13" x14ac:dyDescent="0.3">
      <c r="A7" s="1">
        <v>42722</v>
      </c>
      <c r="B7" t="s">
        <v>19</v>
      </c>
      <c r="C7" t="s">
        <v>20</v>
      </c>
      <c r="D7" t="s">
        <v>40</v>
      </c>
      <c r="E7" s="2">
        <v>12</v>
      </c>
      <c r="F7" s="2">
        <v>12</v>
      </c>
      <c r="G7" s="2">
        <v>12</v>
      </c>
      <c r="H7" s="2">
        <v>12</v>
      </c>
      <c r="I7" s="2">
        <v>12</v>
      </c>
      <c r="J7" s="2">
        <v>60</v>
      </c>
      <c r="K7" t="s">
        <v>22</v>
      </c>
      <c r="L7" s="3"/>
      <c r="M7" s="3"/>
    </row>
    <row r="8" spans="1:13" x14ac:dyDescent="0.3">
      <c r="A8" s="1">
        <v>42723</v>
      </c>
      <c r="B8" t="s">
        <v>29</v>
      </c>
      <c r="C8" t="s">
        <v>30</v>
      </c>
      <c r="D8" t="s">
        <v>40</v>
      </c>
      <c r="E8" s="2">
        <v>420</v>
      </c>
      <c r="F8" s="2">
        <v>900</v>
      </c>
      <c r="G8" s="2">
        <v>0</v>
      </c>
      <c r="H8" s="2">
        <v>0</v>
      </c>
      <c r="I8" s="2">
        <v>0</v>
      </c>
      <c r="J8" s="2">
        <v>1320</v>
      </c>
      <c r="K8" t="s">
        <v>22</v>
      </c>
      <c r="L8" s="3"/>
      <c r="M8" s="3"/>
    </row>
    <row r="9" spans="1:13" x14ac:dyDescent="0.3">
      <c r="A9" s="1">
        <v>42714</v>
      </c>
      <c r="B9" t="s">
        <v>33</v>
      </c>
      <c r="C9" t="s">
        <v>34</v>
      </c>
      <c r="D9" t="s">
        <v>36</v>
      </c>
      <c r="E9" s="2">
        <v>100</v>
      </c>
      <c r="F9" s="2">
        <v>100</v>
      </c>
      <c r="G9" s="2">
        <v>0</v>
      </c>
      <c r="H9" s="2">
        <v>100</v>
      </c>
      <c r="I9" s="2">
        <v>100</v>
      </c>
      <c r="J9" s="2">
        <v>400</v>
      </c>
      <c r="K9" t="s">
        <v>22</v>
      </c>
      <c r="L9" s="3"/>
      <c r="M9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affiche_feuille_recette">
                <anchor moveWithCells="1" sizeWithCells="1">
                  <from>
                    <xdr:col>4</xdr:col>
                    <xdr:colOff>289560</xdr:colOff>
                    <xdr:row>0</xdr:row>
                    <xdr:rowOff>83820</xdr:rowOff>
                  </from>
                  <to>
                    <xdr:col>6</xdr:col>
                    <xdr:colOff>45720</xdr:colOff>
                    <xdr:row>1</xdr:row>
                    <xdr:rowOff>160020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janvier"/>
  <dimension ref="A1:M8"/>
  <sheetViews>
    <sheetView workbookViewId="0">
      <selection activeCell="A8" sqref="A8:M8"/>
    </sheetView>
  </sheetViews>
  <sheetFormatPr baseColWidth="10" defaultRowHeight="14.4" x14ac:dyDescent="0.3"/>
  <cols>
    <col min="1" max="5" width="14.33203125" customWidth="1"/>
    <col min="6" max="6" width="14.88671875" customWidth="1"/>
    <col min="7" max="8" width="14.33203125" customWidth="1"/>
    <col min="9" max="9" width="14.88671875" customWidth="1"/>
    <col min="10" max="10" width="14.33203125" customWidth="1"/>
    <col min="11" max="11" width="20.77734375" customWidth="1"/>
    <col min="12" max="12" width="19.109375" customWidth="1"/>
    <col min="13" max="13" width="14.33203125" customWidth="1"/>
  </cols>
  <sheetData>
    <row r="1" spans="1:13" x14ac:dyDescent="0.3">
      <c r="A1" s="36" t="str">
        <f>"Recette de la période : " &amp; TEXT(INDEX(t_periode[periode],5,1),"mm/aaaa")</f>
        <v>Recette de la période : 01/2017</v>
      </c>
      <c r="B1" s="9"/>
      <c r="C1" s="7"/>
    </row>
    <row r="2" spans="1:13" x14ac:dyDescent="0.3">
      <c r="H2" s="8"/>
    </row>
    <row r="4" spans="1:13" ht="57" customHeight="1" thickBot="1" x14ac:dyDescent="0.35">
      <c r="A4" s="10" t="s">
        <v>0</v>
      </c>
      <c r="B4" s="11" t="s">
        <v>1</v>
      </c>
      <c r="C4" s="11" t="s">
        <v>2</v>
      </c>
      <c r="D4" s="11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3" t="s">
        <v>10</v>
      </c>
      <c r="L4" s="14" t="s">
        <v>11</v>
      </c>
      <c r="M4" s="15" t="s">
        <v>12</v>
      </c>
    </row>
    <row r="5" spans="1:13" x14ac:dyDescent="0.3">
      <c r="A5" s="1">
        <v>42737</v>
      </c>
      <c r="B5" t="s">
        <v>41</v>
      </c>
      <c r="C5" t="s">
        <v>42</v>
      </c>
      <c r="D5" t="s">
        <v>36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t="s">
        <v>22</v>
      </c>
      <c r="L5" s="3"/>
      <c r="M5" s="3"/>
    </row>
    <row r="6" spans="1:13" x14ac:dyDescent="0.3">
      <c r="A6" s="1">
        <v>42737</v>
      </c>
      <c r="B6" t="s">
        <v>43</v>
      </c>
      <c r="C6" t="s">
        <v>44</v>
      </c>
      <c r="D6" t="s">
        <v>15</v>
      </c>
      <c r="E6" s="2">
        <v>600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t="s">
        <v>22</v>
      </c>
      <c r="L6" s="3"/>
      <c r="M6" s="3"/>
    </row>
    <row r="7" spans="1:13" x14ac:dyDescent="0.3">
      <c r="A7" s="1">
        <v>42739</v>
      </c>
      <c r="B7" t="s">
        <v>33</v>
      </c>
      <c r="C7" t="s">
        <v>34</v>
      </c>
      <c r="D7" t="s">
        <v>25</v>
      </c>
      <c r="E7" s="2">
        <v>15</v>
      </c>
      <c r="F7" s="2">
        <v>0</v>
      </c>
      <c r="G7" s="2">
        <v>56</v>
      </c>
      <c r="H7" s="2">
        <v>78</v>
      </c>
      <c r="I7" s="2">
        <v>0</v>
      </c>
      <c r="J7" s="2">
        <v>149</v>
      </c>
      <c r="K7" t="s">
        <v>22</v>
      </c>
      <c r="L7" s="3"/>
      <c r="M7" s="3"/>
    </row>
    <row r="8" spans="1:13" x14ac:dyDescent="0.3">
      <c r="A8" s="1">
        <v>42761</v>
      </c>
      <c r="B8" t="s">
        <v>41</v>
      </c>
      <c r="C8" t="s">
        <v>42</v>
      </c>
      <c r="D8" t="s">
        <v>25</v>
      </c>
      <c r="E8" s="2">
        <v>100</v>
      </c>
      <c r="F8" s="2">
        <v>100</v>
      </c>
      <c r="G8" s="2">
        <v>100</v>
      </c>
      <c r="H8" s="2">
        <v>0</v>
      </c>
      <c r="I8" s="2">
        <v>100</v>
      </c>
      <c r="J8" s="2">
        <v>400</v>
      </c>
      <c r="K8" t="s">
        <v>22</v>
      </c>
      <c r="L8" s="3"/>
      <c r="M8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affiche_feuille_recette">
                <anchor moveWithCells="1" sizeWithCells="1">
                  <from>
                    <xdr:col>4</xdr:col>
                    <xdr:colOff>441960</xdr:colOff>
                    <xdr:row>0</xdr:row>
                    <xdr:rowOff>121920</xdr:rowOff>
                  </from>
                  <to>
                    <xdr:col>6</xdr:col>
                    <xdr:colOff>198120</xdr:colOff>
                    <xdr:row>2</xdr:row>
                    <xdr:rowOff>15240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vrier"/>
  <dimension ref="A1:M9"/>
  <sheetViews>
    <sheetView tabSelected="1" workbookViewId="0">
      <selection activeCell="A9" sqref="A9:M9"/>
    </sheetView>
  </sheetViews>
  <sheetFormatPr baseColWidth="10" defaultRowHeight="14.4" x14ac:dyDescent="0.3"/>
  <cols>
    <col min="1" max="10" width="15.33203125" customWidth="1"/>
    <col min="11" max="11" width="20.77734375" customWidth="1"/>
    <col min="12" max="12" width="19.109375" customWidth="1"/>
    <col min="13" max="13" width="15.33203125" customWidth="1"/>
  </cols>
  <sheetData>
    <row r="1" spans="1:13" x14ac:dyDescent="0.3">
      <c r="A1" s="36" t="str">
        <f>"Recette de la période : " &amp; TEXT(INDEX(t_periode[periode],6,1),"mm/aaaa")</f>
        <v>Recette de la période : 02/2017</v>
      </c>
      <c r="B1" s="9"/>
      <c r="C1" s="7"/>
    </row>
    <row r="2" spans="1:13" x14ac:dyDescent="0.3">
      <c r="H2" s="8"/>
    </row>
    <row r="4" spans="1:13" ht="57" customHeight="1" thickBot="1" x14ac:dyDescent="0.35">
      <c r="A4" s="10" t="s">
        <v>0</v>
      </c>
      <c r="B4" s="11" t="s">
        <v>1</v>
      </c>
      <c r="C4" s="11" t="s">
        <v>2</v>
      </c>
      <c r="D4" s="11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3" t="s">
        <v>10</v>
      </c>
      <c r="L4" s="14" t="s">
        <v>11</v>
      </c>
      <c r="M4" s="15" t="s">
        <v>12</v>
      </c>
    </row>
    <row r="5" spans="1:13" x14ac:dyDescent="0.3">
      <c r="A5" s="1">
        <v>42768</v>
      </c>
      <c r="B5" t="s">
        <v>43</v>
      </c>
      <c r="C5" t="s">
        <v>44</v>
      </c>
      <c r="D5" t="s">
        <v>28</v>
      </c>
      <c r="E5" s="2">
        <v>0</v>
      </c>
      <c r="F5" s="2">
        <v>100</v>
      </c>
      <c r="G5" s="2">
        <v>100</v>
      </c>
      <c r="H5" s="2">
        <v>100</v>
      </c>
      <c r="I5" s="2">
        <v>100</v>
      </c>
      <c r="J5" s="2">
        <v>400</v>
      </c>
      <c r="K5" t="s">
        <v>22</v>
      </c>
      <c r="L5" s="3"/>
      <c r="M5" s="3"/>
    </row>
    <row r="6" spans="1:13" x14ac:dyDescent="0.3">
      <c r="A6" s="1">
        <v>42773</v>
      </c>
      <c r="B6" t="s">
        <v>45</v>
      </c>
      <c r="C6" t="s">
        <v>46</v>
      </c>
      <c r="D6" t="s">
        <v>36</v>
      </c>
      <c r="E6" s="2">
        <v>100</v>
      </c>
      <c r="F6" s="2">
        <v>0</v>
      </c>
      <c r="G6" s="2">
        <v>100</v>
      </c>
      <c r="H6" s="2">
        <v>100</v>
      </c>
      <c r="I6" s="2">
        <v>100</v>
      </c>
      <c r="J6" s="2">
        <v>400</v>
      </c>
      <c r="K6" t="s">
        <v>22</v>
      </c>
      <c r="L6" s="3"/>
      <c r="M6" s="3"/>
    </row>
    <row r="7" spans="1:13" x14ac:dyDescent="0.3">
      <c r="A7" s="1">
        <v>42774</v>
      </c>
      <c r="B7" t="s">
        <v>47</v>
      </c>
      <c r="C7" t="s">
        <v>48</v>
      </c>
      <c r="D7" t="s">
        <v>36</v>
      </c>
      <c r="E7" s="2">
        <v>100</v>
      </c>
      <c r="F7" s="2">
        <v>0</v>
      </c>
      <c r="G7" s="2">
        <v>100</v>
      </c>
      <c r="H7" s="2">
        <v>100</v>
      </c>
      <c r="I7" s="2">
        <v>100</v>
      </c>
      <c r="J7" s="2">
        <v>400</v>
      </c>
      <c r="K7" t="s">
        <v>22</v>
      </c>
      <c r="L7" s="3"/>
      <c r="M7" s="3"/>
    </row>
    <row r="8" spans="1:13" x14ac:dyDescent="0.3">
      <c r="A8" s="1">
        <v>42794</v>
      </c>
      <c r="B8" t="s">
        <v>29</v>
      </c>
      <c r="C8" t="s">
        <v>30</v>
      </c>
      <c r="D8" t="s">
        <v>36</v>
      </c>
      <c r="E8" s="2">
        <v>100</v>
      </c>
      <c r="F8" s="2">
        <v>100</v>
      </c>
      <c r="G8" s="2">
        <v>100</v>
      </c>
      <c r="H8" s="2">
        <v>100</v>
      </c>
      <c r="I8" s="2">
        <v>0</v>
      </c>
      <c r="J8" s="2">
        <v>400</v>
      </c>
      <c r="K8" t="s">
        <v>22</v>
      </c>
      <c r="L8" s="3"/>
      <c r="M8" s="3"/>
    </row>
    <row r="9" spans="1:13" x14ac:dyDescent="0.3">
      <c r="A9" s="1">
        <v>42794</v>
      </c>
      <c r="B9" t="s">
        <v>23</v>
      </c>
      <c r="C9" t="s">
        <v>20</v>
      </c>
      <c r="D9" t="s">
        <v>36</v>
      </c>
      <c r="E9" s="2">
        <v>100</v>
      </c>
      <c r="F9" s="2">
        <v>0</v>
      </c>
      <c r="G9" s="2">
        <v>100</v>
      </c>
      <c r="H9" s="2">
        <v>100</v>
      </c>
      <c r="I9" s="2">
        <v>100</v>
      </c>
      <c r="J9" s="2">
        <v>400</v>
      </c>
      <c r="K9" t="s">
        <v>22</v>
      </c>
      <c r="L9" s="3"/>
      <c r="M9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Button 2">
              <controlPr defaultSize="0" print="0" autoFill="0" autoPict="0" macro="[0]!affiche_feuille_recette">
                <anchor moveWithCells="1" sizeWithCells="1">
                  <from>
                    <xdr:col>3</xdr:col>
                    <xdr:colOff>891540</xdr:colOff>
                    <xdr:row>0</xdr:row>
                    <xdr:rowOff>60960</xdr:rowOff>
                  </from>
                  <to>
                    <xdr:col>5</xdr:col>
                    <xdr:colOff>548640</xdr:colOff>
                    <xdr:row>1</xdr:row>
                    <xdr:rowOff>137160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mars"/>
  <dimension ref="A1:M10"/>
  <sheetViews>
    <sheetView workbookViewId="0">
      <selection activeCell="A10" sqref="A10:M10"/>
    </sheetView>
  </sheetViews>
  <sheetFormatPr baseColWidth="10" defaultRowHeight="14.4" x14ac:dyDescent="0.3"/>
  <cols>
    <col min="1" max="5" width="14.6640625" customWidth="1"/>
    <col min="6" max="6" width="14.88671875" customWidth="1"/>
    <col min="7" max="8" width="14.6640625" customWidth="1"/>
    <col min="9" max="9" width="14.88671875" customWidth="1"/>
    <col min="10" max="10" width="14.6640625" customWidth="1"/>
    <col min="11" max="11" width="20.77734375" customWidth="1"/>
    <col min="12" max="12" width="19.109375" customWidth="1"/>
    <col min="13" max="13" width="14.6640625" customWidth="1"/>
  </cols>
  <sheetData>
    <row r="1" spans="1:13" x14ac:dyDescent="0.3">
      <c r="A1" s="36" t="str">
        <f>"Recette de la période : " &amp; TEXT(INDEX(t_periode[periode],7,1),"mm/aaaa")</f>
        <v>Recette de la période : 03/2017</v>
      </c>
      <c r="B1" s="9"/>
      <c r="C1" s="7"/>
    </row>
    <row r="2" spans="1:13" x14ac:dyDescent="0.3">
      <c r="H2" s="8"/>
    </row>
    <row r="4" spans="1:13" ht="57" customHeight="1" thickBot="1" x14ac:dyDescent="0.35">
      <c r="A4" s="10" t="s">
        <v>0</v>
      </c>
      <c r="B4" s="11" t="s">
        <v>1</v>
      </c>
      <c r="C4" s="11" t="s">
        <v>2</v>
      </c>
      <c r="D4" s="11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3" t="s">
        <v>10</v>
      </c>
      <c r="L4" s="14" t="s">
        <v>11</v>
      </c>
      <c r="M4" s="15" t="s">
        <v>12</v>
      </c>
    </row>
    <row r="5" spans="1:13" x14ac:dyDescent="0.3">
      <c r="A5" s="1">
        <v>42795</v>
      </c>
      <c r="B5" t="s">
        <v>45</v>
      </c>
      <c r="C5" t="s">
        <v>46</v>
      </c>
      <c r="D5" t="s">
        <v>40</v>
      </c>
      <c r="E5" s="2">
        <v>100</v>
      </c>
      <c r="F5" s="2">
        <v>100</v>
      </c>
      <c r="G5" s="2">
        <v>100</v>
      </c>
      <c r="H5" s="2">
        <v>100</v>
      </c>
      <c r="I5" s="2">
        <v>100</v>
      </c>
      <c r="J5" s="2">
        <v>500</v>
      </c>
      <c r="K5" t="s">
        <v>22</v>
      </c>
      <c r="L5" s="3"/>
      <c r="M5" s="3"/>
    </row>
    <row r="6" spans="1:13" x14ac:dyDescent="0.3">
      <c r="A6" s="1">
        <v>42797</v>
      </c>
      <c r="B6" t="s">
        <v>47</v>
      </c>
      <c r="C6" t="s">
        <v>48</v>
      </c>
      <c r="D6" t="s">
        <v>40</v>
      </c>
      <c r="E6" s="2">
        <v>76</v>
      </c>
      <c r="F6" s="2">
        <v>10</v>
      </c>
      <c r="G6" s="2">
        <v>92</v>
      </c>
      <c r="H6" s="2">
        <v>2920</v>
      </c>
      <c r="I6" s="2">
        <v>9292</v>
      </c>
      <c r="J6" s="2">
        <v>12390</v>
      </c>
      <c r="K6" t="s">
        <v>22</v>
      </c>
      <c r="L6" s="3"/>
      <c r="M6" s="3"/>
    </row>
    <row r="7" spans="1:13" x14ac:dyDescent="0.3">
      <c r="A7" s="1">
        <v>42797</v>
      </c>
      <c r="B7" t="s">
        <v>29</v>
      </c>
      <c r="C7" t="s">
        <v>30</v>
      </c>
      <c r="D7" t="s">
        <v>15</v>
      </c>
      <c r="E7" s="2">
        <v>15</v>
      </c>
      <c r="F7" s="2">
        <v>0</v>
      </c>
      <c r="G7" s="2">
        <v>56</v>
      </c>
      <c r="H7" s="2">
        <v>78</v>
      </c>
      <c r="I7" s="2">
        <v>0</v>
      </c>
      <c r="J7" s="2">
        <v>149</v>
      </c>
      <c r="K7" t="s">
        <v>22</v>
      </c>
      <c r="L7" s="3"/>
      <c r="M7" s="3"/>
    </row>
    <row r="8" spans="1:13" x14ac:dyDescent="0.3">
      <c r="A8" s="1">
        <v>42800</v>
      </c>
      <c r="B8" t="s">
        <v>19</v>
      </c>
      <c r="C8" t="s">
        <v>20</v>
      </c>
      <c r="D8" t="s">
        <v>25</v>
      </c>
      <c r="E8" s="2">
        <v>100</v>
      </c>
      <c r="F8" s="2">
        <v>100</v>
      </c>
      <c r="G8" s="2">
        <v>100</v>
      </c>
      <c r="H8" s="2">
        <v>0</v>
      </c>
      <c r="I8" s="2">
        <v>100</v>
      </c>
      <c r="J8" s="2">
        <v>400</v>
      </c>
      <c r="K8" t="s">
        <v>22</v>
      </c>
      <c r="L8" s="3"/>
      <c r="M8" s="3"/>
    </row>
    <row r="9" spans="1:13" x14ac:dyDescent="0.3">
      <c r="A9" s="1">
        <v>42811</v>
      </c>
      <c r="B9" t="s">
        <v>29</v>
      </c>
      <c r="C9" t="s">
        <v>30</v>
      </c>
      <c r="D9" t="s">
        <v>25</v>
      </c>
      <c r="E9" s="2">
        <v>0</v>
      </c>
      <c r="F9" s="2">
        <v>100</v>
      </c>
      <c r="G9" s="2">
        <v>100</v>
      </c>
      <c r="H9" s="2">
        <v>100</v>
      </c>
      <c r="I9" s="2">
        <v>100</v>
      </c>
      <c r="J9" s="2">
        <v>400</v>
      </c>
      <c r="K9" t="s">
        <v>22</v>
      </c>
      <c r="L9" s="3"/>
      <c r="M9" s="3"/>
    </row>
    <row r="10" spans="1:13" x14ac:dyDescent="0.3">
      <c r="A10" s="1">
        <v>42812</v>
      </c>
      <c r="B10" t="s">
        <v>33</v>
      </c>
      <c r="C10" t="s">
        <v>34</v>
      </c>
      <c r="D10" t="s">
        <v>28</v>
      </c>
      <c r="E10" s="2">
        <v>100</v>
      </c>
      <c r="F10" s="2">
        <v>0</v>
      </c>
      <c r="G10" s="2">
        <v>100</v>
      </c>
      <c r="H10" s="2">
        <v>100</v>
      </c>
      <c r="I10" s="2">
        <v>100</v>
      </c>
      <c r="J10" s="2">
        <v>400</v>
      </c>
      <c r="K10" t="s">
        <v>22</v>
      </c>
      <c r="L10" s="3"/>
      <c r="M10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affiche_feuille_recette">
                <anchor moveWithCells="1" sizeWithCells="1">
                  <from>
                    <xdr:col>4</xdr:col>
                    <xdr:colOff>579120</xdr:colOff>
                    <xdr:row>0</xdr:row>
                    <xdr:rowOff>137160</xdr:rowOff>
                  </from>
                  <to>
                    <xdr:col>6</xdr:col>
                    <xdr:colOff>312420</xdr:colOff>
                    <xdr:row>2</xdr:row>
                    <xdr:rowOff>30480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vril"/>
  <dimension ref="A1:M9"/>
  <sheetViews>
    <sheetView workbookViewId="0">
      <selection activeCell="A9" sqref="A9:M9"/>
    </sheetView>
  </sheetViews>
  <sheetFormatPr baseColWidth="10" defaultRowHeight="14.4" x14ac:dyDescent="0.3"/>
  <cols>
    <col min="1" max="1" width="16.44140625" customWidth="1"/>
    <col min="2" max="5" width="14.44140625" customWidth="1"/>
    <col min="6" max="6" width="14.88671875" customWidth="1"/>
    <col min="7" max="8" width="14.44140625" customWidth="1"/>
    <col min="9" max="9" width="14.88671875" customWidth="1"/>
    <col min="10" max="10" width="14.44140625" customWidth="1"/>
    <col min="11" max="11" width="20.77734375" customWidth="1"/>
    <col min="12" max="12" width="19.109375" customWidth="1"/>
    <col min="13" max="13" width="14.44140625" customWidth="1"/>
  </cols>
  <sheetData>
    <row r="1" spans="1:13" x14ac:dyDescent="0.3">
      <c r="A1" s="36" t="str">
        <f>"Recette de la période : " &amp; TEXT(INDEX(t_periode[periode],8,1),"mm/aaaa")</f>
        <v>Recette de la période : 04/2017</v>
      </c>
      <c r="B1" s="9"/>
      <c r="C1" s="7"/>
    </row>
    <row r="2" spans="1:13" x14ac:dyDescent="0.3">
      <c r="H2" s="8"/>
    </row>
    <row r="4" spans="1:13" ht="57" customHeight="1" thickBot="1" x14ac:dyDescent="0.35">
      <c r="A4" s="10" t="s">
        <v>0</v>
      </c>
      <c r="B4" s="11" t="s">
        <v>1</v>
      </c>
      <c r="C4" s="11" t="s">
        <v>2</v>
      </c>
      <c r="D4" s="11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3" t="s">
        <v>10</v>
      </c>
      <c r="L4" s="14" t="s">
        <v>11</v>
      </c>
      <c r="M4" s="15" t="s">
        <v>12</v>
      </c>
    </row>
    <row r="5" spans="1:13" x14ac:dyDescent="0.3">
      <c r="A5" s="1">
        <v>42826</v>
      </c>
      <c r="B5" t="s">
        <v>41</v>
      </c>
      <c r="C5" t="s">
        <v>42</v>
      </c>
      <c r="D5" t="s">
        <v>36</v>
      </c>
      <c r="E5" s="2">
        <v>100</v>
      </c>
      <c r="F5" s="2">
        <v>0</v>
      </c>
      <c r="G5" s="2">
        <v>100</v>
      </c>
      <c r="H5" s="2">
        <v>100</v>
      </c>
      <c r="I5" s="2">
        <v>100</v>
      </c>
      <c r="J5" s="2">
        <v>400</v>
      </c>
      <c r="K5" t="s">
        <v>22</v>
      </c>
      <c r="L5" s="3"/>
      <c r="M5" s="3"/>
    </row>
    <row r="6" spans="1:13" x14ac:dyDescent="0.3">
      <c r="A6" s="1">
        <v>42828</v>
      </c>
      <c r="B6" t="s">
        <v>45</v>
      </c>
      <c r="C6" t="s">
        <v>46</v>
      </c>
      <c r="D6" t="s">
        <v>36</v>
      </c>
      <c r="E6" s="2">
        <v>100</v>
      </c>
      <c r="F6" s="2">
        <v>100</v>
      </c>
      <c r="G6" s="2">
        <v>100</v>
      </c>
      <c r="H6" s="2">
        <v>100</v>
      </c>
      <c r="I6" s="2">
        <v>0</v>
      </c>
      <c r="J6" s="2">
        <v>400</v>
      </c>
      <c r="K6" t="s">
        <v>22</v>
      </c>
      <c r="L6" s="3"/>
      <c r="M6" s="3"/>
    </row>
    <row r="7" spans="1:13" x14ac:dyDescent="0.3">
      <c r="A7" s="1">
        <v>42832</v>
      </c>
      <c r="B7" t="s">
        <v>47</v>
      </c>
      <c r="C7" t="s">
        <v>48</v>
      </c>
      <c r="D7" t="s">
        <v>36</v>
      </c>
      <c r="E7" s="2">
        <v>100</v>
      </c>
      <c r="F7" s="2">
        <v>0</v>
      </c>
      <c r="G7" s="2">
        <v>100</v>
      </c>
      <c r="H7" s="2">
        <v>100</v>
      </c>
      <c r="I7" s="2">
        <v>100</v>
      </c>
      <c r="J7" s="2">
        <v>400</v>
      </c>
      <c r="K7" t="s">
        <v>22</v>
      </c>
      <c r="L7" s="3"/>
      <c r="M7" s="3"/>
    </row>
    <row r="8" spans="1:13" x14ac:dyDescent="0.3">
      <c r="A8" s="1">
        <v>42843</v>
      </c>
      <c r="B8" t="s">
        <v>29</v>
      </c>
      <c r="C8" t="s">
        <v>30</v>
      </c>
      <c r="D8" t="s">
        <v>40</v>
      </c>
      <c r="E8" s="2">
        <v>100</v>
      </c>
      <c r="F8" s="2">
        <v>100</v>
      </c>
      <c r="G8" s="2">
        <v>100</v>
      </c>
      <c r="H8" s="2">
        <v>100</v>
      </c>
      <c r="I8" s="2">
        <v>100</v>
      </c>
      <c r="J8" s="2">
        <v>500</v>
      </c>
      <c r="K8" t="s">
        <v>22</v>
      </c>
      <c r="L8" s="3"/>
      <c r="M8" s="3"/>
    </row>
    <row r="9" spans="1:13" x14ac:dyDescent="0.3">
      <c r="A9" s="1">
        <v>42849</v>
      </c>
      <c r="B9" t="s">
        <v>19</v>
      </c>
      <c r="C9" t="s">
        <v>20</v>
      </c>
      <c r="D9" t="s">
        <v>40</v>
      </c>
      <c r="E9" s="2">
        <v>76</v>
      </c>
      <c r="F9" s="2">
        <v>10</v>
      </c>
      <c r="G9" s="2">
        <v>92</v>
      </c>
      <c r="H9" s="2">
        <v>2920</v>
      </c>
      <c r="I9" s="2">
        <v>9292</v>
      </c>
      <c r="J9" s="2">
        <v>12390</v>
      </c>
      <c r="K9" t="s">
        <v>22</v>
      </c>
      <c r="L9" s="3"/>
      <c r="M9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affiche_feuille_recette">
                <anchor moveWithCells="1" sizeWithCells="1">
                  <from>
                    <xdr:col>4</xdr:col>
                    <xdr:colOff>259080</xdr:colOff>
                    <xdr:row>0</xdr:row>
                    <xdr:rowOff>68580</xdr:rowOff>
                  </from>
                  <to>
                    <xdr:col>6</xdr:col>
                    <xdr:colOff>7620</xdr:colOff>
                    <xdr:row>1</xdr:row>
                    <xdr:rowOff>144780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mai"/>
  <dimension ref="A1:M10"/>
  <sheetViews>
    <sheetView workbookViewId="0">
      <selection activeCell="G12" sqref="G12"/>
    </sheetView>
  </sheetViews>
  <sheetFormatPr baseColWidth="10" defaultRowHeight="14.4" x14ac:dyDescent="0.3"/>
  <cols>
    <col min="1" max="5" width="14.44140625" customWidth="1"/>
    <col min="6" max="6" width="14.88671875" customWidth="1"/>
    <col min="7" max="8" width="14.44140625" customWidth="1"/>
    <col min="9" max="9" width="14.88671875" customWidth="1"/>
    <col min="10" max="10" width="14.44140625" customWidth="1"/>
    <col min="11" max="11" width="20.77734375" customWidth="1"/>
    <col min="12" max="12" width="19.109375" customWidth="1"/>
    <col min="13" max="13" width="14.44140625" customWidth="1"/>
  </cols>
  <sheetData>
    <row r="1" spans="1:13" x14ac:dyDescent="0.3">
      <c r="A1" s="36" t="str">
        <f>"Recette de la période : " &amp; TEXT(INDEX(t_periode[periode],9,1),"mm/aaaa")</f>
        <v>Recette de la période : 05/2017</v>
      </c>
      <c r="B1" s="9"/>
      <c r="C1" s="7"/>
    </row>
    <row r="2" spans="1:13" x14ac:dyDescent="0.3">
      <c r="H2" s="8"/>
    </row>
    <row r="4" spans="1:13" ht="57" customHeight="1" thickBot="1" x14ac:dyDescent="0.35">
      <c r="A4" s="10" t="s">
        <v>0</v>
      </c>
      <c r="B4" s="11" t="s">
        <v>1</v>
      </c>
      <c r="C4" s="11" t="s">
        <v>2</v>
      </c>
      <c r="D4" s="11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3" t="s">
        <v>10</v>
      </c>
      <c r="L4" s="14" t="s">
        <v>11</v>
      </c>
      <c r="M4" s="15" t="s">
        <v>12</v>
      </c>
    </row>
    <row r="5" spans="1:13" x14ac:dyDescent="0.3">
      <c r="A5" s="1">
        <v>42856</v>
      </c>
      <c r="B5" t="s">
        <v>29</v>
      </c>
      <c r="C5" t="s">
        <v>30</v>
      </c>
      <c r="D5" t="s">
        <v>36</v>
      </c>
      <c r="E5" s="2">
        <v>1111</v>
      </c>
      <c r="F5" s="2">
        <v>1111</v>
      </c>
      <c r="G5" s="2">
        <v>1111</v>
      </c>
      <c r="H5" s="2">
        <v>1111</v>
      </c>
      <c r="I5" s="2">
        <v>111</v>
      </c>
      <c r="J5" s="2">
        <v>4555</v>
      </c>
      <c r="K5" t="s">
        <v>22</v>
      </c>
      <c r="L5" s="3"/>
      <c r="M5" s="3"/>
    </row>
    <row r="6" spans="1:13" x14ac:dyDescent="0.3">
      <c r="A6" s="1">
        <v>42875</v>
      </c>
      <c r="B6" t="s">
        <v>33</v>
      </c>
      <c r="C6" t="s">
        <v>34</v>
      </c>
      <c r="D6" t="s">
        <v>37</v>
      </c>
      <c r="E6" s="2">
        <v>11</v>
      </c>
      <c r="F6" s="2">
        <v>11</v>
      </c>
      <c r="G6" s="2">
        <v>11</v>
      </c>
      <c r="H6" s="2">
        <v>12</v>
      </c>
      <c r="I6" s="2">
        <v>111</v>
      </c>
      <c r="J6" s="2">
        <v>156</v>
      </c>
      <c r="K6" t="s">
        <v>22</v>
      </c>
      <c r="L6" s="3"/>
      <c r="M6" s="3"/>
    </row>
    <row r="7" spans="1:13" x14ac:dyDescent="0.3">
      <c r="A7" s="1">
        <v>42880</v>
      </c>
      <c r="B7" t="s">
        <v>45</v>
      </c>
      <c r="C7" t="s">
        <v>46</v>
      </c>
      <c r="D7" t="s">
        <v>39</v>
      </c>
      <c r="E7" s="2">
        <v>500</v>
      </c>
      <c r="F7" s="2">
        <v>0</v>
      </c>
      <c r="G7" s="2">
        <v>0</v>
      </c>
      <c r="H7" s="2">
        <v>0</v>
      </c>
      <c r="I7" s="2">
        <v>0</v>
      </c>
      <c r="J7" s="2">
        <v>500</v>
      </c>
      <c r="K7" t="s">
        <v>22</v>
      </c>
      <c r="L7" s="3"/>
      <c r="M7" s="3"/>
    </row>
    <row r="10" spans="1:13" x14ac:dyDescent="0.3">
      <c r="F10" s="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Button 1">
              <controlPr defaultSize="0" print="0" autoFill="0" autoPict="0" macro="[0]!affiche_feuille_recette">
                <anchor moveWithCells="1" sizeWithCells="1">
                  <from>
                    <xdr:col>4</xdr:col>
                    <xdr:colOff>251460</xdr:colOff>
                    <xdr:row>0</xdr:row>
                    <xdr:rowOff>99060</xdr:rowOff>
                  </from>
                  <to>
                    <xdr:col>6</xdr:col>
                    <xdr:colOff>0</xdr:colOff>
                    <xdr:row>1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juin"/>
  <dimension ref="A1:M10"/>
  <sheetViews>
    <sheetView workbookViewId="0">
      <selection activeCell="A10" sqref="A10:M10"/>
    </sheetView>
  </sheetViews>
  <sheetFormatPr baseColWidth="10" defaultRowHeight="14.4" x14ac:dyDescent="0.3"/>
  <cols>
    <col min="1" max="5" width="14.5546875" customWidth="1"/>
    <col min="6" max="6" width="14.88671875" customWidth="1"/>
    <col min="7" max="8" width="14.5546875" customWidth="1"/>
    <col min="9" max="9" width="14.88671875" customWidth="1"/>
    <col min="10" max="10" width="14.5546875" customWidth="1"/>
    <col min="11" max="11" width="20.77734375" customWidth="1"/>
    <col min="12" max="12" width="19.109375" customWidth="1"/>
    <col min="13" max="13" width="14.5546875" customWidth="1"/>
  </cols>
  <sheetData>
    <row r="1" spans="1:13" x14ac:dyDescent="0.3">
      <c r="A1" s="36" t="str">
        <f>"Recette de la période : " &amp; TEXT(INDEX(t_periode[periode],10,1),"mm/aaaa")</f>
        <v>Recette de la période : 06/2017</v>
      </c>
      <c r="B1" s="9"/>
      <c r="C1" s="7"/>
    </row>
    <row r="2" spans="1:13" x14ac:dyDescent="0.3">
      <c r="H2" s="8"/>
    </row>
    <row r="4" spans="1:13" ht="57" customHeight="1" thickBot="1" x14ac:dyDescent="0.35">
      <c r="A4" s="10" t="s">
        <v>0</v>
      </c>
      <c r="B4" s="11" t="s">
        <v>1</v>
      </c>
      <c r="C4" s="11" t="s">
        <v>2</v>
      </c>
      <c r="D4" s="11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3" t="s">
        <v>10</v>
      </c>
      <c r="L4" s="14" t="s">
        <v>11</v>
      </c>
      <c r="M4" s="15" t="s">
        <v>12</v>
      </c>
    </row>
    <row r="5" spans="1:13" x14ac:dyDescent="0.3">
      <c r="A5" s="1">
        <v>42888</v>
      </c>
      <c r="B5" t="s">
        <v>47</v>
      </c>
      <c r="C5" t="s">
        <v>48</v>
      </c>
      <c r="D5" t="s">
        <v>36</v>
      </c>
      <c r="E5" s="2">
        <v>100</v>
      </c>
      <c r="F5" s="2">
        <v>0</v>
      </c>
      <c r="G5" s="2">
        <v>100</v>
      </c>
      <c r="H5" s="2">
        <v>100</v>
      </c>
      <c r="I5" s="2">
        <v>100</v>
      </c>
      <c r="J5" s="2">
        <v>400</v>
      </c>
      <c r="K5" t="s">
        <v>22</v>
      </c>
      <c r="L5" s="3"/>
      <c r="M5" s="3"/>
    </row>
    <row r="6" spans="1:13" x14ac:dyDescent="0.3">
      <c r="A6" s="1">
        <v>42890</v>
      </c>
      <c r="B6" t="s">
        <v>29</v>
      </c>
      <c r="C6" t="s">
        <v>30</v>
      </c>
      <c r="D6" t="s">
        <v>36</v>
      </c>
      <c r="E6" s="2">
        <v>100</v>
      </c>
      <c r="F6" s="2">
        <v>100</v>
      </c>
      <c r="G6" s="2">
        <v>100</v>
      </c>
      <c r="H6" s="2">
        <v>100</v>
      </c>
      <c r="I6" s="2">
        <v>0</v>
      </c>
      <c r="J6" s="2">
        <v>400</v>
      </c>
      <c r="K6" t="s">
        <v>22</v>
      </c>
      <c r="L6" s="3"/>
      <c r="M6" s="3"/>
    </row>
    <row r="7" spans="1:13" x14ac:dyDescent="0.3">
      <c r="A7" s="1">
        <v>42896</v>
      </c>
      <c r="B7" t="s">
        <v>45</v>
      </c>
      <c r="C7" t="s">
        <v>46</v>
      </c>
      <c r="D7" t="s">
        <v>36</v>
      </c>
      <c r="E7" s="2">
        <v>100</v>
      </c>
      <c r="F7" s="2">
        <v>0</v>
      </c>
      <c r="G7" s="2">
        <v>100</v>
      </c>
      <c r="H7" s="2">
        <v>100</v>
      </c>
      <c r="I7" s="2">
        <v>100</v>
      </c>
      <c r="J7" s="2">
        <v>400</v>
      </c>
      <c r="K7" t="s">
        <v>22</v>
      </c>
      <c r="L7" s="3"/>
      <c r="M7" s="3"/>
    </row>
    <row r="8" spans="1:13" x14ac:dyDescent="0.3">
      <c r="A8" s="1">
        <v>42898</v>
      </c>
      <c r="B8" t="s">
        <v>47</v>
      </c>
      <c r="C8" t="s">
        <v>48</v>
      </c>
      <c r="D8" t="s">
        <v>36</v>
      </c>
      <c r="E8" s="2">
        <v>100</v>
      </c>
      <c r="F8" s="2">
        <v>100</v>
      </c>
      <c r="G8" s="2">
        <v>100</v>
      </c>
      <c r="H8" s="2">
        <v>100</v>
      </c>
      <c r="I8" s="2">
        <v>100</v>
      </c>
      <c r="J8" s="2">
        <v>500</v>
      </c>
      <c r="K8" t="s">
        <v>22</v>
      </c>
      <c r="L8" s="3"/>
      <c r="M8" s="3"/>
    </row>
    <row r="9" spans="1:13" x14ac:dyDescent="0.3">
      <c r="A9" s="1">
        <v>42903</v>
      </c>
      <c r="B9" t="s">
        <v>29</v>
      </c>
      <c r="C9" t="s">
        <v>30</v>
      </c>
      <c r="D9" t="s">
        <v>37</v>
      </c>
      <c r="E9" s="2">
        <v>76</v>
      </c>
      <c r="F9" s="2">
        <v>10</v>
      </c>
      <c r="G9" s="2">
        <v>92</v>
      </c>
      <c r="H9" s="2">
        <v>2920</v>
      </c>
      <c r="I9" s="2">
        <v>9292</v>
      </c>
      <c r="J9" s="2">
        <v>12390</v>
      </c>
      <c r="K9" t="s">
        <v>22</v>
      </c>
      <c r="L9" s="3"/>
      <c r="M9" s="3"/>
    </row>
    <row r="10" spans="1:13" x14ac:dyDescent="0.3">
      <c r="A10" s="1">
        <v>42912</v>
      </c>
      <c r="B10" t="s">
        <v>19</v>
      </c>
      <c r="C10" t="s">
        <v>20</v>
      </c>
      <c r="D10" t="s">
        <v>39</v>
      </c>
      <c r="E10" s="2">
        <v>15</v>
      </c>
      <c r="F10" s="2">
        <v>0</v>
      </c>
      <c r="G10" s="2">
        <v>56</v>
      </c>
      <c r="H10" s="2">
        <v>78</v>
      </c>
      <c r="I10" s="2">
        <v>0</v>
      </c>
      <c r="J10" s="2">
        <v>149</v>
      </c>
      <c r="K10" t="s">
        <v>22</v>
      </c>
      <c r="L10" s="3"/>
      <c r="M10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affiche_feuille_recette">
                <anchor moveWithCells="1" sizeWithCells="1">
                  <from>
                    <xdr:col>4</xdr:col>
                    <xdr:colOff>7620</xdr:colOff>
                    <xdr:row>0</xdr:row>
                    <xdr:rowOff>53340</xdr:rowOff>
                  </from>
                  <to>
                    <xdr:col>5</xdr:col>
                    <xdr:colOff>769620</xdr:colOff>
                    <xdr:row>1</xdr:row>
                    <xdr:rowOff>129540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juillet"/>
  <dimension ref="A1:M9"/>
  <sheetViews>
    <sheetView workbookViewId="0">
      <selection activeCell="A9" sqref="A9:M9"/>
    </sheetView>
  </sheetViews>
  <sheetFormatPr baseColWidth="10" defaultRowHeight="14.4" x14ac:dyDescent="0.3"/>
  <cols>
    <col min="1" max="1" width="15.5546875" customWidth="1"/>
    <col min="2" max="4" width="13.44140625" customWidth="1"/>
    <col min="5" max="5" width="14.21875" customWidth="1"/>
    <col min="6" max="6" width="14.88671875" customWidth="1"/>
    <col min="7" max="7" width="14" customWidth="1"/>
    <col min="8" max="8" width="13.44140625" customWidth="1"/>
    <col min="9" max="9" width="14.88671875" customWidth="1"/>
    <col min="10" max="10" width="13.44140625" customWidth="1"/>
    <col min="11" max="11" width="20.77734375" customWidth="1"/>
    <col min="12" max="12" width="19.109375" customWidth="1"/>
    <col min="13" max="13" width="13.44140625" customWidth="1"/>
  </cols>
  <sheetData>
    <row r="1" spans="1:13" ht="15" thickBot="1" x14ac:dyDescent="0.35">
      <c r="A1" s="36" t="str">
        <f>"Recette de la période : " &amp; TEXT(INDEX(t_periode[periode],11,1),"mm/aaaa")</f>
        <v>Recette de la période : 07/2017</v>
      </c>
      <c r="C1" s="7"/>
    </row>
    <row r="2" spans="1:13" ht="15" thickBot="1" x14ac:dyDescent="0.35">
      <c r="H2" s="5"/>
    </row>
    <row r="4" spans="1:13" ht="57" customHeight="1" thickBot="1" x14ac:dyDescent="0.35">
      <c r="A4" s="10" t="s">
        <v>0</v>
      </c>
      <c r="B4" s="11" t="s">
        <v>1</v>
      </c>
      <c r="C4" s="11" t="s">
        <v>2</v>
      </c>
      <c r="D4" s="11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3" t="s">
        <v>10</v>
      </c>
      <c r="L4" s="14" t="s">
        <v>11</v>
      </c>
      <c r="M4" s="15" t="s">
        <v>12</v>
      </c>
    </row>
    <row r="5" spans="1:13" x14ac:dyDescent="0.3">
      <c r="A5" s="1">
        <v>42917</v>
      </c>
      <c r="B5" t="s">
        <v>29</v>
      </c>
      <c r="C5" t="s">
        <v>30</v>
      </c>
      <c r="D5" t="s">
        <v>36</v>
      </c>
      <c r="E5" s="2">
        <v>100</v>
      </c>
      <c r="F5" s="2">
        <v>100</v>
      </c>
      <c r="G5" s="2">
        <v>100</v>
      </c>
      <c r="H5" s="2">
        <v>0</v>
      </c>
      <c r="I5" s="2">
        <v>100</v>
      </c>
      <c r="J5" s="2">
        <v>400</v>
      </c>
      <c r="K5" t="s">
        <v>22</v>
      </c>
      <c r="L5" s="3"/>
      <c r="M5" s="3"/>
    </row>
    <row r="6" spans="1:13" x14ac:dyDescent="0.3">
      <c r="A6" s="1">
        <v>42918</v>
      </c>
      <c r="B6" t="s">
        <v>33</v>
      </c>
      <c r="C6" t="s">
        <v>34</v>
      </c>
      <c r="D6" t="s">
        <v>36</v>
      </c>
      <c r="E6" s="2">
        <v>0</v>
      </c>
      <c r="F6" s="2">
        <v>100</v>
      </c>
      <c r="G6" s="2">
        <v>100</v>
      </c>
      <c r="H6" s="2">
        <v>100</v>
      </c>
      <c r="I6" s="2">
        <v>100</v>
      </c>
      <c r="J6" s="2">
        <v>400</v>
      </c>
      <c r="K6" t="s">
        <v>22</v>
      </c>
      <c r="L6" s="3"/>
      <c r="M6" s="3"/>
    </row>
    <row r="7" spans="1:13" x14ac:dyDescent="0.3">
      <c r="A7" s="1">
        <v>42933</v>
      </c>
      <c r="B7" t="s">
        <v>41</v>
      </c>
      <c r="C7" t="s">
        <v>42</v>
      </c>
      <c r="D7" t="s">
        <v>40</v>
      </c>
      <c r="E7" s="2">
        <v>100</v>
      </c>
      <c r="F7" s="2">
        <v>0</v>
      </c>
      <c r="G7" s="2">
        <v>100</v>
      </c>
      <c r="H7" s="2">
        <v>100</v>
      </c>
      <c r="I7" s="2">
        <v>100</v>
      </c>
      <c r="J7" s="2">
        <v>400</v>
      </c>
      <c r="K7" t="s">
        <v>22</v>
      </c>
      <c r="L7" s="3"/>
      <c r="M7" s="3"/>
    </row>
    <row r="8" spans="1:13" x14ac:dyDescent="0.3">
      <c r="A8" s="1">
        <v>42935</v>
      </c>
      <c r="B8" t="s">
        <v>43</v>
      </c>
      <c r="C8" t="s">
        <v>44</v>
      </c>
      <c r="D8" t="s">
        <v>40</v>
      </c>
      <c r="E8" s="2">
        <v>100</v>
      </c>
      <c r="F8" s="2">
        <v>0</v>
      </c>
      <c r="G8" s="2">
        <v>100</v>
      </c>
      <c r="H8" s="2">
        <v>100</v>
      </c>
      <c r="I8" s="2">
        <v>100</v>
      </c>
      <c r="J8" s="2">
        <v>400</v>
      </c>
      <c r="K8" t="s">
        <v>22</v>
      </c>
      <c r="L8" s="3"/>
      <c r="M8" s="3"/>
    </row>
    <row r="9" spans="1:13" x14ac:dyDescent="0.3">
      <c r="A9" s="1">
        <v>42946</v>
      </c>
      <c r="B9" t="s">
        <v>33</v>
      </c>
      <c r="C9" t="s">
        <v>34</v>
      </c>
      <c r="D9" t="s">
        <v>36</v>
      </c>
      <c r="E9" s="2">
        <v>100</v>
      </c>
      <c r="F9" s="2">
        <v>100</v>
      </c>
      <c r="G9" s="2">
        <v>100</v>
      </c>
      <c r="H9" s="2">
        <v>100</v>
      </c>
      <c r="I9" s="2">
        <v>0</v>
      </c>
      <c r="J9" s="2">
        <v>400</v>
      </c>
      <c r="K9" t="s">
        <v>22</v>
      </c>
      <c r="L9" s="3"/>
      <c r="M9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3" name="Button 1">
              <controlPr defaultSize="0" print="0" autoFill="0" autoPict="0" macro="[0]!affiche_feuille_recette">
                <anchor moveWithCells="1" sizeWithCells="1">
                  <from>
                    <xdr:col>4</xdr:col>
                    <xdr:colOff>464820</xdr:colOff>
                    <xdr:row>0</xdr:row>
                    <xdr:rowOff>83820</xdr:rowOff>
                  </from>
                  <to>
                    <xdr:col>6</xdr:col>
                    <xdr:colOff>228600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out"/>
  <dimension ref="A1:M8"/>
  <sheetViews>
    <sheetView workbookViewId="0">
      <selection activeCell="E13" sqref="E13"/>
    </sheetView>
  </sheetViews>
  <sheetFormatPr baseColWidth="10" defaultRowHeight="14.4" x14ac:dyDescent="0.3"/>
  <cols>
    <col min="1" max="10" width="16" customWidth="1"/>
    <col min="11" max="11" width="20.77734375" customWidth="1"/>
    <col min="12" max="12" width="19.109375" customWidth="1"/>
    <col min="13" max="13" width="16" customWidth="1"/>
  </cols>
  <sheetData>
    <row r="1" spans="1:13" x14ac:dyDescent="0.3">
      <c r="A1" s="36" t="str">
        <f>"Recette de la période : " &amp; TEXT(INDEX(t_periode[periode],12,1),"mm/aaaa")</f>
        <v>Recette de la période : 08/2017</v>
      </c>
      <c r="B1" s="9"/>
      <c r="C1" s="7"/>
    </row>
    <row r="2" spans="1:13" x14ac:dyDescent="0.3">
      <c r="H2" s="8"/>
    </row>
    <row r="4" spans="1:13" ht="57" customHeight="1" thickBot="1" x14ac:dyDescent="0.35">
      <c r="A4" s="10" t="s">
        <v>0</v>
      </c>
      <c r="B4" s="11" t="s">
        <v>1</v>
      </c>
      <c r="C4" s="11" t="s">
        <v>2</v>
      </c>
      <c r="D4" s="11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3" t="s">
        <v>10</v>
      </c>
      <c r="L4" s="14" t="s">
        <v>11</v>
      </c>
      <c r="M4" s="15" t="s">
        <v>12</v>
      </c>
    </row>
    <row r="5" spans="1:13" x14ac:dyDescent="0.3">
      <c r="A5" s="1">
        <v>42951</v>
      </c>
      <c r="B5" t="s">
        <v>41</v>
      </c>
      <c r="C5" t="s">
        <v>42</v>
      </c>
      <c r="D5" t="s">
        <v>36</v>
      </c>
      <c r="E5" s="2">
        <v>100</v>
      </c>
      <c r="F5" s="2">
        <v>0</v>
      </c>
      <c r="G5" s="2">
        <v>100</v>
      </c>
      <c r="H5" s="2">
        <v>100</v>
      </c>
      <c r="I5" s="2">
        <v>100</v>
      </c>
      <c r="J5" s="2">
        <v>400</v>
      </c>
      <c r="K5" t="s">
        <v>22</v>
      </c>
      <c r="L5" s="3"/>
      <c r="M5" s="3"/>
    </row>
    <row r="6" spans="1:13" x14ac:dyDescent="0.3">
      <c r="A6" s="1">
        <v>42953</v>
      </c>
      <c r="B6" t="s">
        <v>43</v>
      </c>
      <c r="C6" t="s">
        <v>44</v>
      </c>
      <c r="D6" t="s">
        <v>37</v>
      </c>
      <c r="E6" s="2">
        <v>100</v>
      </c>
      <c r="F6" s="2">
        <v>100</v>
      </c>
      <c r="G6" s="2">
        <v>100</v>
      </c>
      <c r="H6" s="2">
        <v>100</v>
      </c>
      <c r="I6" s="2">
        <v>100</v>
      </c>
      <c r="J6" s="2">
        <v>500</v>
      </c>
      <c r="K6" t="s">
        <v>22</v>
      </c>
      <c r="L6" s="3"/>
      <c r="M6" s="3"/>
    </row>
    <row r="7" spans="1:13" x14ac:dyDescent="0.3">
      <c r="A7" s="1">
        <v>42965</v>
      </c>
      <c r="B7" t="s">
        <v>45</v>
      </c>
      <c r="C7" t="s">
        <v>46</v>
      </c>
      <c r="D7" t="s">
        <v>39</v>
      </c>
      <c r="E7" s="2">
        <v>76</v>
      </c>
      <c r="F7" s="2">
        <v>10</v>
      </c>
      <c r="G7" s="2">
        <v>92</v>
      </c>
      <c r="H7" s="2">
        <v>2920</v>
      </c>
      <c r="I7" s="2">
        <v>9292</v>
      </c>
      <c r="J7" s="2">
        <v>12390</v>
      </c>
      <c r="K7" t="s">
        <v>22</v>
      </c>
      <c r="L7" s="3"/>
      <c r="M7" s="3"/>
    </row>
    <row r="8" spans="1:13" x14ac:dyDescent="0.3">
      <c r="A8" s="1">
        <v>42972</v>
      </c>
      <c r="B8" t="s">
        <v>47</v>
      </c>
      <c r="C8" t="s">
        <v>48</v>
      </c>
      <c r="D8" t="s">
        <v>36</v>
      </c>
      <c r="E8" s="2">
        <v>1111</v>
      </c>
      <c r="F8" s="2">
        <v>1111</v>
      </c>
      <c r="G8" s="2">
        <v>1111</v>
      </c>
      <c r="H8" s="2">
        <v>1111</v>
      </c>
      <c r="I8" s="2">
        <v>111</v>
      </c>
      <c r="J8" s="2">
        <v>4555</v>
      </c>
      <c r="K8" t="s">
        <v>22</v>
      </c>
      <c r="L8" s="3"/>
      <c r="M8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3" name="Button 1">
              <controlPr defaultSize="0" print="0" autoFill="0" autoPict="0" macro="[0]!affiche_feuille_recette">
                <anchor moveWithCells="1" sizeWithCells="1">
                  <from>
                    <xdr:col>3</xdr:col>
                    <xdr:colOff>213360</xdr:colOff>
                    <xdr:row>0</xdr:row>
                    <xdr:rowOff>137160</xdr:rowOff>
                  </from>
                  <to>
                    <xdr:col>4</xdr:col>
                    <xdr:colOff>876300</xdr:colOff>
                    <xdr:row>2</xdr:row>
                    <xdr:rowOff>30480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debut</vt:lpstr>
      <vt:lpstr>mois</vt:lpstr>
      <vt:lpstr>JOURNAL RECETTES</vt:lpstr>
      <vt:lpstr>JOURNAL RECETTES SEPTEMBRE</vt:lpstr>
      <vt:lpstr>JOURNAL RECETTES OCTOBRE</vt:lpstr>
      <vt:lpstr>JOURNAL RECETTES NOVEMBRE</vt:lpstr>
      <vt:lpstr>JOURNAL RECETTES DECEMBRE</vt:lpstr>
      <vt:lpstr>JOURNAL RECETTES JANVIER</vt:lpstr>
      <vt:lpstr>JOURNAL RECETTES FEVRIER</vt:lpstr>
      <vt:lpstr>JOURNAL RECETTES MARS</vt:lpstr>
      <vt:lpstr>JOURNAL RECETTES AVRIL</vt:lpstr>
      <vt:lpstr>JOURNAL RECETTES MAI</vt:lpstr>
      <vt:lpstr>JOURNAL RECETTES JUIN</vt:lpstr>
      <vt:lpstr>JOURNAL RECETTES JUILLET</vt:lpstr>
      <vt:lpstr>JOURNAL RECETTES AOUT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MAGHRAOUI</dc:creator>
  <cp:lastModifiedBy>p273</cp:lastModifiedBy>
  <cp:lastPrinted>2017-02-27T09:23:24Z</cp:lastPrinted>
  <dcterms:created xsi:type="dcterms:W3CDTF">2017-02-27T09:08:53Z</dcterms:created>
  <dcterms:modified xsi:type="dcterms:W3CDTF">2017-03-01T14:17:38Z</dcterms:modified>
</cp:coreProperties>
</file>