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guitown/Desktop/"/>
    </mc:Choice>
  </mc:AlternateContent>
  <bookViews>
    <workbookView xWindow="0" yWindow="0" windowWidth="38400" windowHeight="21520" tabRatio="500"/>
  </bookViews>
  <sheets>
    <sheet name="Source" sheetId="1" r:id="rId1"/>
    <sheet name="Unité de production" sheetId="4" r:id="rId2"/>
  </sheets>
  <definedNames>
    <definedName name="_xlnm._FilterDatabase" localSheetId="1" hidden="1">'Unité de production'!$A$1:$G$100</definedName>
    <definedName name="DonnéesExternes_1" localSheetId="0" hidden="1">Source!$A$1:$K$39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4" l="1"/>
  <c r="A3" i="4"/>
  <c r="A4" i="4"/>
  <c r="A5" i="4"/>
  <c r="F3" i="4"/>
  <c r="F4" i="4"/>
  <c r="F5" i="4"/>
  <c r="A6" i="4"/>
  <c r="F6" i="4"/>
  <c r="A7" i="4"/>
  <c r="F7" i="4"/>
  <c r="A8" i="4"/>
  <c r="F8" i="4"/>
  <c r="A9" i="4"/>
  <c r="F9" i="4"/>
  <c r="A10" i="4"/>
  <c r="F10" i="4"/>
  <c r="A11" i="4"/>
  <c r="F11" i="4"/>
  <c r="A12" i="4"/>
  <c r="F12" i="4"/>
  <c r="A13" i="4"/>
  <c r="F13" i="4"/>
  <c r="A14" i="4"/>
  <c r="F14" i="4"/>
  <c r="A15" i="4"/>
  <c r="F15" i="4"/>
  <c r="A16" i="4"/>
  <c r="F16" i="4"/>
  <c r="A17" i="4"/>
  <c r="F17" i="4"/>
  <c r="A18" i="4"/>
  <c r="F18" i="4"/>
  <c r="A19" i="4"/>
  <c r="F19" i="4"/>
  <c r="A20" i="4"/>
  <c r="F20" i="4"/>
  <c r="A21" i="4"/>
  <c r="F21" i="4"/>
  <c r="A22" i="4"/>
  <c r="F22" i="4"/>
  <c r="A23" i="4"/>
  <c r="F23" i="4"/>
  <c r="A24" i="4"/>
  <c r="F24" i="4"/>
  <c r="A25" i="4"/>
  <c r="F25" i="4"/>
  <c r="A26" i="4"/>
  <c r="F26" i="4"/>
  <c r="A27" i="4"/>
  <c r="F27" i="4"/>
  <c r="A28" i="4"/>
  <c r="F28" i="4"/>
  <c r="A29" i="4"/>
  <c r="F29" i="4"/>
  <c r="A30" i="4"/>
  <c r="F30" i="4"/>
  <c r="A31" i="4"/>
  <c r="F31" i="4"/>
  <c r="A32" i="4"/>
  <c r="F32" i="4"/>
  <c r="A33" i="4"/>
  <c r="F33" i="4"/>
  <c r="A34" i="4"/>
  <c r="F34" i="4"/>
  <c r="A35" i="4"/>
  <c r="F35" i="4"/>
  <c r="A36" i="4"/>
  <c r="F36" i="4"/>
  <c r="A37" i="4"/>
  <c r="F37" i="4"/>
  <c r="A38" i="4"/>
  <c r="F38" i="4"/>
  <c r="A39" i="4"/>
  <c r="F39" i="4"/>
  <c r="A40" i="4"/>
  <c r="F40" i="4"/>
  <c r="A41" i="4"/>
  <c r="F41" i="4"/>
  <c r="A42" i="4"/>
  <c r="F42" i="4"/>
  <c r="A43" i="4"/>
  <c r="F43" i="4"/>
  <c r="A44" i="4"/>
  <c r="F44" i="4"/>
  <c r="A45" i="4"/>
  <c r="F45" i="4"/>
  <c r="A46" i="4"/>
  <c r="F46" i="4"/>
  <c r="A47" i="4"/>
  <c r="F47" i="4"/>
  <c r="A48" i="4"/>
  <c r="F48" i="4"/>
  <c r="A49" i="4"/>
  <c r="F49" i="4"/>
  <c r="A50" i="4"/>
  <c r="F50" i="4"/>
  <c r="A51" i="4"/>
  <c r="F51" i="4"/>
  <c r="A52" i="4"/>
  <c r="F52" i="4"/>
  <c r="A53" i="4"/>
  <c r="F53" i="4"/>
  <c r="A54" i="4"/>
  <c r="F54" i="4"/>
  <c r="A55" i="4"/>
  <c r="F55" i="4"/>
  <c r="A56" i="4"/>
  <c r="F56" i="4"/>
  <c r="A57" i="4"/>
  <c r="F57" i="4"/>
  <c r="A58" i="4"/>
  <c r="F58" i="4"/>
  <c r="A59" i="4"/>
  <c r="F59" i="4"/>
  <c r="A60" i="4"/>
  <c r="F60" i="4"/>
  <c r="A61" i="4"/>
  <c r="F61" i="4"/>
  <c r="A62" i="4"/>
  <c r="F62" i="4"/>
  <c r="A63" i="4"/>
  <c r="F63" i="4"/>
  <c r="A64" i="4"/>
  <c r="F64" i="4"/>
  <c r="A65" i="4"/>
  <c r="F65" i="4"/>
  <c r="A66" i="4"/>
  <c r="F66" i="4"/>
  <c r="A67" i="4"/>
  <c r="F67" i="4"/>
  <c r="A68" i="4"/>
  <c r="F68" i="4"/>
  <c r="A69" i="4"/>
  <c r="F69" i="4"/>
  <c r="A70" i="4"/>
  <c r="F70" i="4"/>
  <c r="A71" i="4"/>
  <c r="F71" i="4"/>
  <c r="A72" i="4"/>
  <c r="F72" i="4"/>
  <c r="A73" i="4"/>
  <c r="F73" i="4"/>
  <c r="A74" i="4"/>
  <c r="F74" i="4"/>
  <c r="A75" i="4"/>
  <c r="F75" i="4"/>
  <c r="A76" i="4"/>
  <c r="F76" i="4"/>
  <c r="A77" i="4"/>
  <c r="F77" i="4"/>
  <c r="A78" i="4"/>
  <c r="F78" i="4"/>
  <c r="A79" i="4"/>
  <c r="F79" i="4"/>
  <c r="A80" i="4"/>
  <c r="F80" i="4"/>
  <c r="A81" i="4"/>
  <c r="F81" i="4"/>
  <c r="A82" i="4"/>
  <c r="F82" i="4"/>
  <c r="A83" i="4"/>
  <c r="F83" i="4"/>
  <c r="A84" i="4"/>
  <c r="F84" i="4"/>
  <c r="A85" i="4"/>
  <c r="F85" i="4"/>
  <c r="A86" i="4"/>
  <c r="F86" i="4"/>
  <c r="A87" i="4"/>
  <c r="F87" i="4"/>
  <c r="A88" i="4"/>
  <c r="F88" i="4"/>
  <c r="A89" i="4"/>
  <c r="F89" i="4"/>
  <c r="A90" i="4"/>
  <c r="F90" i="4"/>
  <c r="A91" i="4"/>
  <c r="F91" i="4"/>
  <c r="A92" i="4"/>
  <c r="F92" i="4"/>
  <c r="A93" i="4"/>
  <c r="F93" i="4"/>
  <c r="A94" i="4"/>
  <c r="F94" i="4"/>
  <c r="A95" i="4"/>
  <c r="F95" i="4"/>
  <c r="A96" i="4"/>
  <c r="F96" i="4"/>
  <c r="A97" i="4"/>
  <c r="F97" i="4"/>
  <c r="A98" i="4"/>
  <c r="F98" i="4"/>
  <c r="A99" i="4"/>
  <c r="F99" i="4"/>
  <c r="A100" i="4"/>
  <c r="F100" i="4"/>
  <c r="F2" i="4"/>
  <c r="D3" i="4"/>
  <c r="D7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B3" i="4"/>
  <c r="C3" i="4"/>
  <c r="G3" i="4"/>
  <c r="B4" i="4"/>
  <c r="C4" i="4"/>
  <c r="G4" i="4"/>
  <c r="B5" i="4"/>
  <c r="C5" i="4"/>
  <c r="G5" i="4"/>
  <c r="B6" i="4"/>
  <c r="C6" i="4"/>
  <c r="G6" i="4"/>
  <c r="B7" i="4"/>
  <c r="C7" i="4"/>
  <c r="G7" i="4"/>
  <c r="B8" i="4"/>
  <c r="C8" i="4"/>
  <c r="G8" i="4"/>
  <c r="B9" i="4"/>
  <c r="C9" i="4"/>
  <c r="G9" i="4"/>
  <c r="B10" i="4"/>
  <c r="C10" i="4"/>
  <c r="G10" i="4"/>
  <c r="B11" i="4"/>
  <c r="C11" i="4"/>
  <c r="G11" i="4"/>
  <c r="B12" i="4"/>
  <c r="C12" i="4"/>
  <c r="G12" i="4"/>
  <c r="B13" i="4"/>
  <c r="C13" i="4"/>
  <c r="G13" i="4"/>
  <c r="B14" i="4"/>
  <c r="C14" i="4"/>
  <c r="G14" i="4"/>
  <c r="B15" i="4"/>
  <c r="C15" i="4"/>
  <c r="G15" i="4"/>
  <c r="B16" i="4"/>
  <c r="C16" i="4"/>
  <c r="G16" i="4"/>
  <c r="B17" i="4"/>
  <c r="C17" i="4"/>
  <c r="G17" i="4"/>
  <c r="B18" i="4"/>
  <c r="C18" i="4"/>
  <c r="G18" i="4"/>
  <c r="B19" i="4"/>
  <c r="C19" i="4"/>
  <c r="G19" i="4"/>
  <c r="B20" i="4"/>
  <c r="C20" i="4"/>
  <c r="G20" i="4"/>
  <c r="B21" i="4"/>
  <c r="C21" i="4"/>
  <c r="G21" i="4"/>
  <c r="B22" i="4"/>
  <c r="C22" i="4"/>
  <c r="G22" i="4"/>
  <c r="B23" i="4"/>
  <c r="C23" i="4"/>
  <c r="G23" i="4"/>
  <c r="B24" i="4"/>
  <c r="C24" i="4"/>
  <c r="G24" i="4"/>
  <c r="B25" i="4"/>
  <c r="C25" i="4"/>
  <c r="G25" i="4"/>
  <c r="B26" i="4"/>
  <c r="C26" i="4"/>
  <c r="G26" i="4"/>
  <c r="B27" i="4"/>
  <c r="C27" i="4"/>
  <c r="G27" i="4"/>
  <c r="B28" i="4"/>
  <c r="C28" i="4"/>
  <c r="G28" i="4"/>
  <c r="B29" i="4"/>
  <c r="C29" i="4"/>
  <c r="G29" i="4"/>
  <c r="B30" i="4"/>
  <c r="C30" i="4"/>
  <c r="G30" i="4"/>
  <c r="B31" i="4"/>
  <c r="C31" i="4"/>
  <c r="G31" i="4"/>
  <c r="B32" i="4"/>
  <c r="C32" i="4"/>
  <c r="G32" i="4"/>
  <c r="B33" i="4"/>
  <c r="C33" i="4"/>
  <c r="G33" i="4"/>
  <c r="B34" i="4"/>
  <c r="C34" i="4"/>
  <c r="G34" i="4"/>
  <c r="B35" i="4"/>
  <c r="C35" i="4"/>
  <c r="G35" i="4"/>
  <c r="B36" i="4"/>
  <c r="C36" i="4"/>
  <c r="G36" i="4"/>
  <c r="B37" i="4"/>
  <c r="C37" i="4"/>
  <c r="G37" i="4"/>
  <c r="B38" i="4"/>
  <c r="C38" i="4"/>
  <c r="G38" i="4"/>
  <c r="B39" i="4"/>
  <c r="C39" i="4"/>
  <c r="G39" i="4"/>
  <c r="B40" i="4"/>
  <c r="C40" i="4"/>
  <c r="G40" i="4"/>
  <c r="B41" i="4"/>
  <c r="C41" i="4"/>
  <c r="G41" i="4"/>
  <c r="B42" i="4"/>
  <c r="C42" i="4"/>
  <c r="G42" i="4"/>
  <c r="B43" i="4"/>
  <c r="C43" i="4"/>
  <c r="G43" i="4"/>
  <c r="B44" i="4"/>
  <c r="C44" i="4"/>
  <c r="G44" i="4"/>
  <c r="B45" i="4"/>
  <c r="C45" i="4"/>
  <c r="G45" i="4"/>
  <c r="B46" i="4"/>
  <c r="C46" i="4"/>
  <c r="G46" i="4"/>
  <c r="B47" i="4"/>
  <c r="C47" i="4"/>
  <c r="G47" i="4"/>
  <c r="B48" i="4"/>
  <c r="C48" i="4"/>
  <c r="G48" i="4"/>
  <c r="B49" i="4"/>
  <c r="C49" i="4"/>
  <c r="G49" i="4"/>
  <c r="B50" i="4"/>
  <c r="C50" i="4"/>
  <c r="G50" i="4"/>
  <c r="B51" i="4"/>
  <c r="C51" i="4"/>
  <c r="G51" i="4"/>
  <c r="B52" i="4"/>
  <c r="C52" i="4"/>
  <c r="G52" i="4"/>
  <c r="B53" i="4"/>
  <c r="C53" i="4"/>
  <c r="G53" i="4"/>
  <c r="B54" i="4"/>
  <c r="C54" i="4"/>
  <c r="G54" i="4"/>
  <c r="B55" i="4"/>
  <c r="C55" i="4"/>
  <c r="G55" i="4"/>
  <c r="B56" i="4"/>
  <c r="C56" i="4"/>
  <c r="G56" i="4"/>
  <c r="B57" i="4"/>
  <c r="C57" i="4"/>
  <c r="G57" i="4"/>
  <c r="B58" i="4"/>
  <c r="C58" i="4"/>
  <c r="G58" i="4"/>
  <c r="B59" i="4"/>
  <c r="C59" i="4"/>
  <c r="G59" i="4"/>
  <c r="B60" i="4"/>
  <c r="C60" i="4"/>
  <c r="G60" i="4"/>
  <c r="B61" i="4"/>
  <c r="C61" i="4"/>
  <c r="G61" i="4"/>
  <c r="B62" i="4"/>
  <c r="C62" i="4"/>
  <c r="G62" i="4"/>
  <c r="B63" i="4"/>
  <c r="C63" i="4"/>
  <c r="G63" i="4"/>
  <c r="B64" i="4"/>
  <c r="C64" i="4"/>
  <c r="G64" i="4"/>
  <c r="B65" i="4"/>
  <c r="C65" i="4"/>
  <c r="G65" i="4"/>
  <c r="B66" i="4"/>
  <c r="C66" i="4"/>
  <c r="G66" i="4"/>
  <c r="B67" i="4"/>
  <c r="C67" i="4"/>
  <c r="G67" i="4"/>
  <c r="B68" i="4"/>
  <c r="C68" i="4"/>
  <c r="G68" i="4"/>
  <c r="B69" i="4"/>
  <c r="C69" i="4"/>
  <c r="G69" i="4"/>
  <c r="B70" i="4"/>
  <c r="C70" i="4"/>
  <c r="G70" i="4"/>
  <c r="B71" i="4"/>
  <c r="C71" i="4"/>
  <c r="G71" i="4"/>
  <c r="B72" i="4"/>
  <c r="C72" i="4"/>
  <c r="G72" i="4"/>
  <c r="B73" i="4"/>
  <c r="C73" i="4"/>
  <c r="G73" i="4"/>
  <c r="B74" i="4"/>
  <c r="C74" i="4"/>
  <c r="G74" i="4"/>
  <c r="B75" i="4"/>
  <c r="C75" i="4"/>
  <c r="G75" i="4"/>
  <c r="B76" i="4"/>
  <c r="C76" i="4"/>
  <c r="G76" i="4"/>
  <c r="B77" i="4"/>
  <c r="C77" i="4"/>
  <c r="G77" i="4"/>
  <c r="B78" i="4"/>
  <c r="C78" i="4"/>
  <c r="G78" i="4"/>
  <c r="B79" i="4"/>
  <c r="C79" i="4"/>
  <c r="G79" i="4"/>
  <c r="B80" i="4"/>
  <c r="C80" i="4"/>
  <c r="G80" i="4"/>
  <c r="B81" i="4"/>
  <c r="C81" i="4"/>
  <c r="G81" i="4"/>
  <c r="B82" i="4"/>
  <c r="C82" i="4"/>
  <c r="G82" i="4"/>
  <c r="B83" i="4"/>
  <c r="C83" i="4"/>
  <c r="G83" i="4"/>
  <c r="B84" i="4"/>
  <c r="C84" i="4"/>
  <c r="G84" i="4"/>
  <c r="B85" i="4"/>
  <c r="C85" i="4"/>
  <c r="G85" i="4"/>
  <c r="B86" i="4"/>
  <c r="C86" i="4"/>
  <c r="G86" i="4"/>
  <c r="B87" i="4"/>
  <c r="C87" i="4"/>
  <c r="G87" i="4"/>
  <c r="B88" i="4"/>
  <c r="C88" i="4"/>
  <c r="G88" i="4"/>
  <c r="B89" i="4"/>
  <c r="C89" i="4"/>
  <c r="G89" i="4"/>
  <c r="B90" i="4"/>
  <c r="C90" i="4"/>
  <c r="G90" i="4"/>
  <c r="B91" i="4"/>
  <c r="C91" i="4"/>
  <c r="G91" i="4"/>
  <c r="B92" i="4"/>
  <c r="C92" i="4"/>
  <c r="G92" i="4"/>
  <c r="B93" i="4"/>
  <c r="C93" i="4"/>
  <c r="G93" i="4"/>
  <c r="B94" i="4"/>
  <c r="C94" i="4"/>
  <c r="G94" i="4"/>
  <c r="B95" i="4"/>
  <c r="C95" i="4"/>
  <c r="G95" i="4"/>
  <c r="B96" i="4"/>
  <c r="C96" i="4"/>
  <c r="G96" i="4"/>
  <c r="B97" i="4"/>
  <c r="C97" i="4"/>
  <c r="G97" i="4"/>
  <c r="B98" i="4"/>
  <c r="C98" i="4"/>
  <c r="G98" i="4"/>
  <c r="B99" i="4"/>
  <c r="C99" i="4"/>
  <c r="G99" i="4"/>
  <c r="B100" i="4"/>
  <c r="C100" i="4"/>
  <c r="G100" i="4"/>
  <c r="D2" i="4"/>
  <c r="B2" i="4"/>
  <c r="C2" i="4"/>
  <c r="G2" i="4"/>
</calcChain>
</file>

<file path=xl/connections.xml><?xml version="1.0" encoding="utf-8"?>
<connections xmlns="http://schemas.openxmlformats.org/spreadsheetml/2006/main">
  <connection id="1" name="EASYFLUX" type="1" refreshedVersion="0" background="1" saveData="1">
    <dbPr connection="DSN=EFMAIN;DRIVER=/Library/ODBC/OpenLink SQL Server Lite ODBC Driver (Unicode) v7.0.bundle/Contents/MacOS/sql_mt_lu.so;UID=sa;DATABASE=EFMAIN;OPTIONS=-O 1 -S SRVPMNSQLEXPRESS;READONLY=No;DLF=No;FBS=60;JET=No;NOAC=No;MAXROWS=0;SERVICE=MSSQL::SRVPMNSQLEXPRESS(192.168.5.250:49170);TDSHOST=192.168.5.250;TDSPORT=49170;NLB=No;CURSOR_SENSITIVITY=Low;TDSVER=7.3;SQLSERVER_CATALOG=Yes;NRSSL=No;TRUSTEDCONN=No;CHARSETTRDIS=No;MASE=No;IV=No;IA=No;NO_QUOTED_IDENTIFIERS=No" command="SELECT PROD_FOLD_COMP.FOLDER_ID, PROD_FOLD_COMP.STATUS, PROD_FOLDERS.ESTIM_NUMBER, PROD_FOLDERS.CUST_NAME, PROD_FOLDERS.TITLE, PROD_FOLDERS.DELIV_DELAY, PROD_FOLDERS.DELIV_WEEK, PROD_FOLDERS.CUST_ORDER_DATE, PROD_FOLDERS.DELIV_MODE, PROD_FOLD_COMP.ARTICLE_QTY,_x000a_PROD_FOLD_COMP.TOTAL_AMOUNT_x000d_FROM EFMAIN.dbo.PROD_FOLD_COMP PROD_FOLD_COMP, EFMAIN.dbo.PROD_FOLDERS PROD_FOLDERS_x000d_WHERE PROD_FOLD_COMP.FOLDER_ID = PROD_FOLDERS.FOLDER_ID AND ((PROD_FOLD_COMP.STATUS&lt;&gt;90))"/>
  </connection>
</connections>
</file>

<file path=xl/sharedStrings.xml><?xml version="1.0" encoding="utf-8"?>
<sst xmlns="http://schemas.openxmlformats.org/spreadsheetml/2006/main" count="148" uniqueCount="98">
  <si>
    <t>FOLDER_ID</t>
  </si>
  <si>
    <t>STATUS</t>
  </si>
  <si>
    <t>ESTIM_NUMBER</t>
  </si>
  <si>
    <t>CUST_NAME</t>
  </si>
  <si>
    <t>TITLE</t>
  </si>
  <si>
    <t>DELIV_DELAY</t>
  </si>
  <si>
    <t>DELIV_MODE</t>
  </si>
  <si>
    <t>EnlËvement</t>
  </si>
  <si>
    <t>Ateli90662</t>
  </si>
  <si>
    <t>TREFFLE 4M+2H</t>
  </si>
  <si>
    <t>Ateli90678</t>
  </si>
  <si>
    <t>GU 1MVR</t>
  </si>
  <si>
    <t>Ateli90664</t>
  </si>
  <si>
    <t>FLAUCOURT 12MVR+2ALUVR</t>
  </si>
  <si>
    <t>Ateli90586</t>
  </si>
  <si>
    <t>GAUDEFROY 46M+1PG</t>
  </si>
  <si>
    <t>Ateli90689</t>
  </si>
  <si>
    <t>PARIS 1M</t>
  </si>
  <si>
    <t>Ateli90690</t>
  </si>
  <si>
    <t>BOMBLE 1M</t>
  </si>
  <si>
    <t>Ateli90696</t>
  </si>
  <si>
    <t>RIVERY 2MVR+3WVR</t>
  </si>
  <si>
    <t>Ateli90691</t>
  </si>
  <si>
    <t>LENGAGNE 1MVR</t>
  </si>
  <si>
    <t>Ateli90710</t>
  </si>
  <si>
    <t>RUE ROBESPIERRE 1M</t>
  </si>
  <si>
    <t>Ateli90722</t>
  </si>
  <si>
    <t>CMD 22.11.16 4M+2W</t>
  </si>
  <si>
    <t>Ateli90711</t>
  </si>
  <si>
    <t>DANY 7MVR</t>
  </si>
  <si>
    <t>Ateli90703</t>
  </si>
  <si>
    <t>DRAKA-3 12M</t>
  </si>
  <si>
    <t>Ateli90730</t>
  </si>
  <si>
    <t>DOURLEN 2MVR</t>
  </si>
  <si>
    <t>Ateli90734</t>
  </si>
  <si>
    <t>PICHOT 6M+1WVR</t>
  </si>
  <si>
    <t>Ateli90733</t>
  </si>
  <si>
    <t>YBLED 1M</t>
  </si>
  <si>
    <t>Ateli90754</t>
  </si>
  <si>
    <t>PORTE RODEZ 1M</t>
  </si>
  <si>
    <t>Ateli90752</t>
  </si>
  <si>
    <t>LYON 2WVR</t>
  </si>
  <si>
    <t>Ateli90750</t>
  </si>
  <si>
    <t>LEJEUNE 1MVR</t>
  </si>
  <si>
    <t>Ateli90755</t>
  </si>
  <si>
    <t>MERENDERIO 2M</t>
  </si>
  <si>
    <t>Ateli90712</t>
  </si>
  <si>
    <t>GB01405 4MVR</t>
  </si>
  <si>
    <t>300701</t>
  </si>
  <si>
    <t>RACLOT GERARD 14ALUVR</t>
  </si>
  <si>
    <t>VOLET RENO 1VR</t>
  </si>
  <si>
    <t>300709</t>
  </si>
  <si>
    <t>PECOURT</t>
  </si>
  <si>
    <t>JOINT PORTE FT200</t>
  </si>
  <si>
    <t>300711</t>
  </si>
  <si>
    <t>VITRAGE DE TABLE</t>
  </si>
  <si>
    <t>300715</t>
  </si>
  <si>
    <t>VR PE 1VR</t>
  </si>
  <si>
    <t>300716</t>
  </si>
  <si>
    <t>TABLIER COURTEAUX</t>
  </si>
  <si>
    <t>300718</t>
  </si>
  <si>
    <t>TABLIER MARKIE</t>
  </si>
  <si>
    <t>État</t>
  </si>
  <si>
    <t>Référence</t>
  </si>
  <si>
    <t>Numéro</t>
  </si>
  <si>
    <t>Mode</t>
  </si>
  <si>
    <t>Ateli90776</t>
  </si>
  <si>
    <t>MONOBLOCS 7MVR+2WVR</t>
  </si>
  <si>
    <t>Ateli90781</t>
  </si>
  <si>
    <t>PERSO 6MVR</t>
  </si>
  <si>
    <t>300719</t>
  </si>
  <si>
    <t>300720</t>
  </si>
  <si>
    <t>VOLET SOLAIRE 1VR</t>
  </si>
  <si>
    <t>RAUD</t>
  </si>
  <si>
    <t>300721</t>
  </si>
  <si>
    <t>SAV VITRAGE</t>
  </si>
  <si>
    <t>Client</t>
  </si>
  <si>
    <t>Mise à jour</t>
  </si>
  <si>
    <t>ARTICLE_QTY</t>
  </si>
  <si>
    <t>TOTAL_AMOUNT</t>
  </si>
  <si>
    <t>DELIV_WEEK</t>
  </si>
  <si>
    <t>CUST_ORDER_DATE</t>
  </si>
  <si>
    <t>Livraison</t>
  </si>
  <si>
    <t>300722</t>
  </si>
  <si>
    <t>PERSO 3VR</t>
  </si>
  <si>
    <t>Chargée</t>
  </si>
  <si>
    <t>82895</t>
  </si>
  <si>
    <t>TRIPET 1OUV</t>
  </si>
  <si>
    <t>300723</t>
  </si>
  <si>
    <t>VITRAGE</t>
  </si>
  <si>
    <t>300724</t>
  </si>
  <si>
    <t>MARENDIN</t>
  </si>
  <si>
    <t>Ateli90788</t>
  </si>
  <si>
    <t>HAM 1M</t>
  </si>
  <si>
    <t>Ateli90786</t>
  </si>
  <si>
    <t>URGENT 1M</t>
  </si>
  <si>
    <t>Ateli90790</t>
  </si>
  <si>
    <t>HESDIGNEUL 29 T1 107MVR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</si>
</sst>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theme="0" tint="-0.1499679555650502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theme="0" tint="-0.14996795556505021"/>
      </bottom>
      <diagonal/>
    </border>
    <border>
      <left style="medium">
        <color auto="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medium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22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7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5" xfId="0" applyNumberFormat="1" applyBorder="1" applyAlignment="1">
      <alignment vertical="center"/>
    </xf>
    <xf numFmtId="164" fontId="0" fillId="0" borderId="6" xfId="0" applyNumberFormat="1" applyBorder="1" applyAlignment="1">
      <alignment horizontal="left" vertical="center"/>
    </xf>
    <xf numFmtId="0" fontId="0" fillId="0" borderId="8" xfId="0" applyNumberFormat="1" applyBorder="1" applyAlignment="1">
      <alignment vertical="center"/>
    </xf>
    <xf numFmtId="164" fontId="0" fillId="0" borderId="9" xfId="0" applyNumberFormat="1" applyBorder="1" applyAlignment="1">
      <alignment horizontal="left" vertical="center"/>
    </xf>
    <xf numFmtId="165" fontId="0" fillId="0" borderId="8" xfId="0" applyNumberFormat="1" applyBorder="1" applyAlignment="1">
      <alignment vertical="center"/>
    </xf>
    <xf numFmtId="0" fontId="0" fillId="0" borderId="2" xfId="0" applyNumberFormat="1" applyBorder="1" applyAlignment="1">
      <alignment vertical="center"/>
    </xf>
    <xf numFmtId="164" fontId="0" fillId="0" borderId="3" xfId="0" applyNumberFormat="1" applyBorder="1" applyAlignment="1">
      <alignment horizontal="left" vertical="center"/>
    </xf>
    <xf numFmtId="0" fontId="2" fillId="2" borderId="10" xfId="0" applyNumberFormat="1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164" fontId="2" fillId="2" borderId="12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8">
    <dxf>
      <numFmt numFmtId="27" formatCode="dd/mm/yyyy\ hh:mm"/>
    </dxf>
    <dxf>
      <numFmt numFmtId="27" formatCode="dd/mm/yyyy\ hh:mm"/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FFFF80"/>
        </patternFill>
      </fill>
    </dxf>
    <dxf>
      <font>
        <color auto="1"/>
      </font>
      <fill>
        <patternFill>
          <bgColor rgb="FF80FF80"/>
        </patternFill>
      </fill>
    </dxf>
    <dxf>
      <font>
        <color auto="1"/>
      </font>
      <fill>
        <patternFill patternType="solid">
          <bgColor rgb="FFAC8CB5"/>
        </patternFill>
      </fill>
    </dxf>
    <dxf>
      <font>
        <color auto="1"/>
      </font>
      <fill>
        <patternFill>
          <bgColor rgb="FFFF80FF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9" defaultPivotStyle="PivotStyleMedium7"/>
  <colors>
    <mruColors>
      <color rgb="FFFF80FF"/>
      <color rgb="FFFFFF80"/>
      <color rgb="FF80FF80"/>
      <color rgb="FFAC8CB5"/>
      <color rgb="FF9437FF"/>
      <color rgb="FF942092"/>
      <color rgb="FF00FA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connections" Target="connections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9">
    <queryTableFields count="11">
      <queryTableField id="1" name="FOLDER_ID" tableColumnId="1"/>
      <queryTableField id="2" name="STATUS" tableColumnId="2"/>
      <queryTableField id="3" name="ESTIM_NUMBER" tableColumnId="3"/>
      <queryTableField id="4" name="CUST_NAME" tableColumnId="4"/>
      <queryTableField id="5" name="TITLE" tableColumnId="5"/>
      <queryTableField id="6" name="DELIV_DELAY" tableColumnId="6"/>
      <queryTableField id="7" name="DELIV_MODE" tableColumnId="7"/>
      <queryTableField id="14" name="ARTICLE_QTY" tableColumnId="10"/>
      <queryTableField id="15" name="TOTAL_AMOUNT" tableColumnId="14"/>
      <queryTableField id="16" name="DELIV_WEEK" tableColumnId="15"/>
      <queryTableField id="17" name="CUST_ORDER_DATE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Externes_1" displayName="Tableau_DonnéesExternes_1" ref="A1:K39" tableType="queryTable" totalsRowShown="0">
  <autoFilter ref="A1:K39"/>
  <sortState ref="A2:K39">
    <sortCondition ref="F1:F49"/>
  </sortState>
  <tableColumns count="11">
    <tableColumn id="1" uniqueName="1" name="FOLDER_ID" queryTableFieldId="1"/>
    <tableColumn id="2" uniqueName="2" name="STATUS" queryTableFieldId="2"/>
    <tableColumn id="3" uniqueName="3" name="ESTIM_NUMBER" queryTableFieldId="3"/>
    <tableColumn id="4" uniqueName="4" name="CUST_NAME" queryTableFieldId="4"/>
    <tableColumn id="5" uniqueName="5" name="TITLE" queryTableFieldId="5"/>
    <tableColumn id="6" uniqueName="6" name="DELIV_DELAY" queryTableFieldId="6" dataDxfId="1"/>
    <tableColumn id="7" uniqueName="7" name="DELIV_MODE" queryTableFieldId="7"/>
    <tableColumn id="10" uniqueName="10" name="ARTICLE_QTY" queryTableFieldId="14"/>
    <tableColumn id="14" uniqueName="14" name="TOTAL_AMOUNT" queryTableFieldId="15"/>
    <tableColumn id="15" uniqueName="15" name="DELIV_WEEK" queryTableFieldId="16"/>
    <tableColumn id="16" uniqueName="16" name="CUST_ORDER_DATE" queryTableFieldId="17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workbookViewId="0"/>
  </sheetViews>
  <sheetFormatPr baseColWidth="10" defaultRowHeight="16" x14ac:dyDescent="0.2"/>
  <cols>
    <col min="1" max="1" width="13" bestFit="1" customWidth="1"/>
    <col min="2" max="2" width="10.1640625" bestFit="1" customWidth="1"/>
    <col min="3" max="3" width="17.5" bestFit="1" customWidth="1"/>
    <col min="4" max="4" width="26.33203125" bestFit="1" customWidth="1"/>
    <col min="5" max="5" width="25" bestFit="1" customWidth="1"/>
    <col min="6" max="6" width="15.83203125" bestFit="1" customWidth="1"/>
    <col min="7" max="8" width="14.83203125" bestFit="1" customWidth="1"/>
    <col min="9" max="9" width="18" bestFit="1" customWidth="1"/>
    <col min="10" max="10" width="14.33203125" bestFit="1" customWidth="1"/>
    <col min="11" max="12" width="20.33203125" bestFit="1" customWidth="1"/>
    <col min="13" max="13" width="48.33203125" customWidth="1"/>
  </cols>
  <sheetData>
    <row r="1" spans="1:1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78</v>
      </c>
      <c r="I1" t="s">
        <v>79</v>
      </c>
      <c r="J1" t="s">
        <v>80</v>
      </c>
      <c r="K1" t="s">
        <v>81</v>
      </c>
    </row>
    <row r="2" spans="1:11" x14ac:dyDescent="0.2">
      <c r="A2">
        <v>300709</v>
      </c>
      <c r="B2">
        <v>70</v>
      </c>
      <c r="C2" t="s">
        <v>51</v>
      </c>
      <c r="D2" t="s">
        <v>52</v>
      </c>
      <c r="E2" t="s">
        <v>53</v>
      </c>
      <c r="F2" s="1">
        <v>42704</v>
      </c>
      <c r="G2" t="s">
        <v>7</v>
      </c>
      <c r="H2">
        <v>2</v>
      </c>
      <c r="I2">
        <v>24.63</v>
      </c>
      <c r="J2">
        <v>201648</v>
      </c>
      <c r="K2" s="1">
        <v>42695</v>
      </c>
    </row>
    <row r="3" spans="1:11" x14ac:dyDescent="0.2">
      <c r="A3">
        <v>534</v>
      </c>
      <c r="B3">
        <v>70</v>
      </c>
      <c r="C3" t="s">
        <v>38</v>
      </c>
      <c r="D3" t="s">
        <v>52</v>
      </c>
      <c r="E3" t="s">
        <v>39</v>
      </c>
      <c r="F3" s="1">
        <v>42716</v>
      </c>
      <c r="G3" t="s">
        <v>7</v>
      </c>
      <c r="H3">
        <v>2</v>
      </c>
      <c r="I3">
        <v>1630.5</v>
      </c>
      <c r="J3">
        <v>201650</v>
      </c>
      <c r="K3" s="1">
        <v>42704</v>
      </c>
    </row>
    <row r="4" spans="1:11" x14ac:dyDescent="0.2">
      <c r="A4">
        <v>300711</v>
      </c>
      <c r="B4">
        <v>70</v>
      </c>
      <c r="C4" t="s">
        <v>54</v>
      </c>
      <c r="D4" t="s">
        <v>52</v>
      </c>
      <c r="E4" t="s">
        <v>55</v>
      </c>
      <c r="F4" s="1">
        <v>42716</v>
      </c>
      <c r="G4" t="s">
        <v>7</v>
      </c>
      <c r="H4">
        <v>1</v>
      </c>
      <c r="I4">
        <v>42.5</v>
      </c>
      <c r="J4">
        <v>201650</v>
      </c>
      <c r="K4" s="1">
        <v>42695</v>
      </c>
    </row>
    <row r="5" spans="1:11" x14ac:dyDescent="0.2">
      <c r="A5">
        <v>499</v>
      </c>
      <c r="B5">
        <v>70</v>
      </c>
      <c r="C5" t="s">
        <v>10</v>
      </c>
      <c r="D5" t="s">
        <v>52</v>
      </c>
      <c r="E5" t="s">
        <v>11</v>
      </c>
      <c r="F5" s="1">
        <v>42717</v>
      </c>
      <c r="H5">
        <v>1</v>
      </c>
      <c r="I5">
        <v>2274.75</v>
      </c>
      <c r="J5">
        <v>201650</v>
      </c>
      <c r="K5" s="1">
        <v>42688</v>
      </c>
    </row>
    <row r="6" spans="1:11" x14ac:dyDescent="0.2">
      <c r="A6">
        <v>509</v>
      </c>
      <c r="B6">
        <v>40</v>
      </c>
      <c r="C6" t="s">
        <v>14</v>
      </c>
      <c r="D6" t="s">
        <v>52</v>
      </c>
      <c r="E6" t="s">
        <v>15</v>
      </c>
      <c r="F6" s="1">
        <v>42718</v>
      </c>
      <c r="H6">
        <v>47</v>
      </c>
      <c r="I6">
        <v>21067.57</v>
      </c>
      <c r="J6">
        <v>201650</v>
      </c>
      <c r="K6" s="1">
        <v>42691</v>
      </c>
    </row>
    <row r="7" spans="1:11" x14ac:dyDescent="0.2">
      <c r="A7">
        <v>510</v>
      </c>
      <c r="B7">
        <v>70</v>
      </c>
      <c r="C7" t="s">
        <v>16</v>
      </c>
      <c r="D7" t="s">
        <v>52</v>
      </c>
      <c r="E7" t="s">
        <v>17</v>
      </c>
      <c r="F7" s="1">
        <v>42718</v>
      </c>
      <c r="H7">
        <v>2</v>
      </c>
      <c r="I7">
        <v>226.08</v>
      </c>
      <c r="J7">
        <v>201650</v>
      </c>
      <c r="K7" s="1">
        <v>42691</v>
      </c>
    </row>
    <row r="8" spans="1:11" x14ac:dyDescent="0.2">
      <c r="A8">
        <v>511</v>
      </c>
      <c r="B8">
        <v>70</v>
      </c>
      <c r="C8" t="s">
        <v>18</v>
      </c>
      <c r="D8" t="s">
        <v>52</v>
      </c>
      <c r="E8" t="s">
        <v>19</v>
      </c>
      <c r="F8" s="1">
        <v>42718</v>
      </c>
      <c r="H8">
        <v>2</v>
      </c>
      <c r="I8">
        <v>342.48</v>
      </c>
      <c r="J8">
        <v>201650</v>
      </c>
      <c r="K8" s="1">
        <v>42691</v>
      </c>
    </row>
    <row r="9" spans="1:11" x14ac:dyDescent="0.2">
      <c r="A9">
        <v>514</v>
      </c>
      <c r="B9">
        <v>40</v>
      </c>
      <c r="C9" t="s">
        <v>20</v>
      </c>
      <c r="D9" t="s">
        <v>52</v>
      </c>
      <c r="E9" t="s">
        <v>21</v>
      </c>
      <c r="F9" s="1">
        <v>42718</v>
      </c>
      <c r="H9">
        <v>6</v>
      </c>
      <c r="I9">
        <v>5545</v>
      </c>
      <c r="J9">
        <v>201650</v>
      </c>
      <c r="K9" s="1">
        <v>42692</v>
      </c>
    </row>
    <row r="10" spans="1:11" x14ac:dyDescent="0.2">
      <c r="A10">
        <v>515</v>
      </c>
      <c r="B10">
        <v>70</v>
      </c>
      <c r="C10" t="s">
        <v>22</v>
      </c>
      <c r="D10" t="s">
        <v>52</v>
      </c>
      <c r="E10" t="s">
        <v>23</v>
      </c>
      <c r="F10" s="1">
        <v>42718</v>
      </c>
      <c r="H10">
        <v>2</v>
      </c>
      <c r="I10">
        <v>682.72</v>
      </c>
      <c r="J10">
        <v>201650</v>
      </c>
      <c r="K10" s="1">
        <v>42692</v>
      </c>
    </row>
    <row r="11" spans="1:11" x14ac:dyDescent="0.2">
      <c r="A11">
        <v>537</v>
      </c>
      <c r="B11">
        <v>40</v>
      </c>
      <c r="C11" t="s">
        <v>44</v>
      </c>
      <c r="D11" t="s">
        <v>52</v>
      </c>
      <c r="E11" t="s">
        <v>45</v>
      </c>
      <c r="F11" s="1">
        <v>42718</v>
      </c>
      <c r="G11" t="s">
        <v>7</v>
      </c>
      <c r="H11">
        <v>2</v>
      </c>
      <c r="I11">
        <v>536.89</v>
      </c>
      <c r="J11">
        <v>201650</v>
      </c>
      <c r="K11" s="1">
        <v>42705</v>
      </c>
    </row>
    <row r="12" spans="1:11" x14ac:dyDescent="0.2">
      <c r="A12">
        <v>300715</v>
      </c>
      <c r="B12">
        <v>40</v>
      </c>
      <c r="C12" t="s">
        <v>56</v>
      </c>
      <c r="D12" t="s">
        <v>52</v>
      </c>
      <c r="E12" t="s">
        <v>57</v>
      </c>
      <c r="F12" s="1">
        <v>42718</v>
      </c>
      <c r="G12" t="s">
        <v>7</v>
      </c>
      <c r="H12">
        <v>11</v>
      </c>
      <c r="I12">
        <v>298.93</v>
      </c>
      <c r="J12">
        <v>201650</v>
      </c>
      <c r="K12" s="1">
        <v>42703</v>
      </c>
    </row>
    <row r="13" spans="1:11" x14ac:dyDescent="0.2">
      <c r="A13">
        <v>479</v>
      </c>
      <c r="B13">
        <v>70</v>
      </c>
      <c r="C13" t="s">
        <v>8</v>
      </c>
      <c r="D13" t="s">
        <v>52</v>
      </c>
      <c r="E13" t="s">
        <v>9</v>
      </c>
      <c r="F13" s="1">
        <v>42719</v>
      </c>
      <c r="H13">
        <v>4</v>
      </c>
      <c r="I13">
        <v>5413.03</v>
      </c>
      <c r="J13">
        <v>201650</v>
      </c>
      <c r="K13" s="1">
        <v>42670</v>
      </c>
    </row>
    <row r="14" spans="1:11" x14ac:dyDescent="0.2">
      <c r="A14">
        <v>538</v>
      </c>
      <c r="B14">
        <v>40</v>
      </c>
      <c r="C14" t="s">
        <v>46</v>
      </c>
      <c r="D14" t="s">
        <v>52</v>
      </c>
      <c r="E14" t="s">
        <v>47</v>
      </c>
      <c r="F14" s="1">
        <v>42719</v>
      </c>
      <c r="G14" t="s">
        <v>7</v>
      </c>
      <c r="H14">
        <v>5</v>
      </c>
      <c r="I14">
        <v>2108.6</v>
      </c>
      <c r="J14">
        <v>201650</v>
      </c>
      <c r="K14" s="1">
        <v>42705</v>
      </c>
    </row>
    <row r="15" spans="1:11" x14ac:dyDescent="0.2">
      <c r="A15">
        <v>500</v>
      </c>
      <c r="B15">
        <v>40</v>
      </c>
      <c r="C15" t="s">
        <v>12</v>
      </c>
      <c r="D15" t="s">
        <v>52</v>
      </c>
      <c r="E15" t="s">
        <v>13</v>
      </c>
      <c r="F15" s="1">
        <v>42720</v>
      </c>
      <c r="H15">
        <v>13</v>
      </c>
      <c r="I15">
        <v>14473.79</v>
      </c>
      <c r="J15">
        <v>201650</v>
      </c>
      <c r="K15" s="1">
        <v>42688</v>
      </c>
    </row>
    <row r="16" spans="1:11" x14ac:dyDescent="0.2">
      <c r="A16">
        <v>521</v>
      </c>
      <c r="B16">
        <v>40</v>
      </c>
      <c r="C16" t="s">
        <v>26</v>
      </c>
      <c r="D16" t="s">
        <v>52</v>
      </c>
      <c r="E16" t="s">
        <v>27</v>
      </c>
      <c r="F16" s="1">
        <v>42720</v>
      </c>
      <c r="G16" t="s">
        <v>7</v>
      </c>
      <c r="H16">
        <v>7</v>
      </c>
      <c r="I16">
        <v>2199</v>
      </c>
      <c r="J16">
        <v>201650</v>
      </c>
      <c r="K16" s="1">
        <v>42699</v>
      </c>
    </row>
    <row r="17" spans="1:11" x14ac:dyDescent="0.2">
      <c r="A17">
        <v>525</v>
      </c>
      <c r="B17">
        <v>70</v>
      </c>
      <c r="C17" t="s">
        <v>30</v>
      </c>
      <c r="D17" t="s">
        <v>52</v>
      </c>
      <c r="E17" t="s">
        <v>31</v>
      </c>
      <c r="F17" s="1">
        <v>42720</v>
      </c>
      <c r="H17">
        <v>12</v>
      </c>
      <c r="I17">
        <v>5208</v>
      </c>
      <c r="J17">
        <v>201650</v>
      </c>
      <c r="K17" s="1">
        <v>42702</v>
      </c>
    </row>
    <row r="18" spans="1:11" x14ac:dyDescent="0.2">
      <c r="A18">
        <v>526</v>
      </c>
      <c r="B18">
        <v>40</v>
      </c>
      <c r="C18" t="s">
        <v>32</v>
      </c>
      <c r="D18" t="s">
        <v>52</v>
      </c>
      <c r="E18" t="s">
        <v>33</v>
      </c>
      <c r="F18" s="1">
        <v>42720</v>
      </c>
      <c r="H18">
        <v>3</v>
      </c>
      <c r="I18">
        <v>992.43</v>
      </c>
      <c r="J18">
        <v>201650</v>
      </c>
      <c r="K18" s="1">
        <v>42702</v>
      </c>
    </row>
    <row r="19" spans="1:11" x14ac:dyDescent="0.2">
      <c r="A19">
        <v>542</v>
      </c>
      <c r="B19">
        <v>40</v>
      </c>
      <c r="C19" t="s">
        <v>94</v>
      </c>
      <c r="D19" t="s">
        <v>52</v>
      </c>
      <c r="E19" t="s">
        <v>95</v>
      </c>
      <c r="F19" s="1">
        <v>42720</v>
      </c>
      <c r="H19">
        <v>2</v>
      </c>
      <c r="I19">
        <v>180.5</v>
      </c>
      <c r="J19">
        <v>201650</v>
      </c>
      <c r="K19" s="1">
        <v>42713</v>
      </c>
    </row>
    <row r="20" spans="1:11" x14ac:dyDescent="0.2">
      <c r="A20">
        <v>300716</v>
      </c>
      <c r="B20">
        <v>40</v>
      </c>
      <c r="C20" t="s">
        <v>58</v>
      </c>
      <c r="D20" t="s">
        <v>52</v>
      </c>
      <c r="E20" t="s">
        <v>59</v>
      </c>
      <c r="F20" s="1">
        <v>42720</v>
      </c>
      <c r="G20" t="s">
        <v>7</v>
      </c>
      <c r="H20">
        <v>3</v>
      </c>
      <c r="I20">
        <v>295.2</v>
      </c>
      <c r="J20">
        <v>201650</v>
      </c>
      <c r="K20" s="1">
        <v>42703</v>
      </c>
    </row>
    <row r="21" spans="1:11" x14ac:dyDescent="0.2">
      <c r="A21">
        <v>300718</v>
      </c>
      <c r="B21">
        <v>40</v>
      </c>
      <c r="C21" t="s">
        <v>60</v>
      </c>
      <c r="D21" t="s">
        <v>52</v>
      </c>
      <c r="E21" t="s">
        <v>61</v>
      </c>
      <c r="F21" s="1">
        <v>42720</v>
      </c>
      <c r="G21" t="s">
        <v>7</v>
      </c>
      <c r="H21">
        <v>2</v>
      </c>
      <c r="I21">
        <v>380.7</v>
      </c>
      <c r="J21">
        <v>201650</v>
      </c>
      <c r="K21" s="1">
        <v>42705</v>
      </c>
    </row>
    <row r="22" spans="1:11" x14ac:dyDescent="0.2">
      <c r="A22">
        <v>300721</v>
      </c>
      <c r="B22">
        <v>40</v>
      </c>
      <c r="C22" t="s">
        <v>74</v>
      </c>
      <c r="D22" t="s">
        <v>52</v>
      </c>
      <c r="E22" t="s">
        <v>75</v>
      </c>
      <c r="F22" s="1">
        <v>42720</v>
      </c>
      <c r="H22">
        <v>4</v>
      </c>
      <c r="I22">
        <v>0</v>
      </c>
      <c r="J22">
        <v>201650</v>
      </c>
      <c r="K22" s="1">
        <v>42711</v>
      </c>
    </row>
    <row r="23" spans="1:11" x14ac:dyDescent="0.2">
      <c r="A23">
        <v>517</v>
      </c>
      <c r="B23">
        <v>40</v>
      </c>
      <c r="C23" t="s">
        <v>24</v>
      </c>
      <c r="D23" t="s">
        <v>52</v>
      </c>
      <c r="E23" t="s">
        <v>25</v>
      </c>
      <c r="F23" s="1">
        <v>42723</v>
      </c>
      <c r="H23">
        <v>2</v>
      </c>
      <c r="I23">
        <v>1952.5</v>
      </c>
      <c r="J23">
        <v>201651</v>
      </c>
      <c r="K23" s="1">
        <v>42699</v>
      </c>
    </row>
    <row r="24" spans="1:11" x14ac:dyDescent="0.2">
      <c r="A24">
        <v>524</v>
      </c>
      <c r="B24">
        <v>40</v>
      </c>
      <c r="C24" t="s">
        <v>28</v>
      </c>
      <c r="D24" t="s">
        <v>52</v>
      </c>
      <c r="E24" t="s">
        <v>29</v>
      </c>
      <c r="F24" s="1">
        <v>42723</v>
      </c>
      <c r="H24">
        <v>8</v>
      </c>
      <c r="I24">
        <v>3206.75</v>
      </c>
      <c r="J24">
        <v>201651</v>
      </c>
      <c r="K24" s="1">
        <v>42699</v>
      </c>
    </row>
    <row r="25" spans="1:11" x14ac:dyDescent="0.2">
      <c r="A25">
        <v>300723</v>
      </c>
      <c r="B25">
        <v>40</v>
      </c>
      <c r="C25" t="s">
        <v>88</v>
      </c>
      <c r="D25" t="s">
        <v>52</v>
      </c>
      <c r="E25" t="s">
        <v>89</v>
      </c>
      <c r="F25" s="1">
        <v>42723</v>
      </c>
      <c r="H25">
        <v>1</v>
      </c>
      <c r="I25">
        <v>14</v>
      </c>
      <c r="J25">
        <v>201651</v>
      </c>
      <c r="K25" s="1">
        <v>42713</v>
      </c>
    </row>
    <row r="26" spans="1:11" x14ac:dyDescent="0.2">
      <c r="A26">
        <v>80601</v>
      </c>
      <c r="B26">
        <v>40</v>
      </c>
      <c r="C26" t="s">
        <v>86</v>
      </c>
      <c r="D26" t="s">
        <v>52</v>
      </c>
      <c r="E26" t="s">
        <v>87</v>
      </c>
      <c r="F26" s="1">
        <v>42724</v>
      </c>
      <c r="H26">
        <v>1</v>
      </c>
      <c r="I26">
        <v>59.1</v>
      </c>
      <c r="J26">
        <v>201651</v>
      </c>
      <c r="K26" s="1">
        <v>42716</v>
      </c>
    </row>
    <row r="27" spans="1:11" x14ac:dyDescent="0.2">
      <c r="A27">
        <v>529</v>
      </c>
      <c r="B27">
        <v>40</v>
      </c>
      <c r="C27" t="s">
        <v>34</v>
      </c>
      <c r="D27" t="s">
        <v>52</v>
      </c>
      <c r="E27" t="s">
        <v>35</v>
      </c>
      <c r="F27" s="1">
        <v>42725</v>
      </c>
      <c r="H27">
        <v>7</v>
      </c>
      <c r="I27">
        <v>4545.9799999999996</v>
      </c>
      <c r="J27">
        <v>201651</v>
      </c>
      <c r="K27" s="1">
        <v>42703</v>
      </c>
    </row>
    <row r="28" spans="1:11" x14ac:dyDescent="0.2">
      <c r="A28">
        <v>530</v>
      </c>
      <c r="B28">
        <v>40</v>
      </c>
      <c r="C28" t="s">
        <v>36</v>
      </c>
      <c r="D28" t="s">
        <v>52</v>
      </c>
      <c r="E28" t="s">
        <v>37</v>
      </c>
      <c r="F28" s="1">
        <v>42725</v>
      </c>
      <c r="H28">
        <v>1</v>
      </c>
      <c r="I28">
        <v>806.14</v>
      </c>
      <c r="J28">
        <v>201651</v>
      </c>
      <c r="K28" s="1">
        <v>42703</v>
      </c>
    </row>
    <row r="29" spans="1:11" x14ac:dyDescent="0.2">
      <c r="A29">
        <v>536</v>
      </c>
      <c r="B29">
        <v>40</v>
      </c>
      <c r="C29" t="s">
        <v>42</v>
      </c>
      <c r="D29" t="s">
        <v>52</v>
      </c>
      <c r="E29" t="s">
        <v>43</v>
      </c>
      <c r="F29" s="1">
        <v>42725</v>
      </c>
      <c r="G29" t="s">
        <v>7</v>
      </c>
      <c r="H29">
        <v>1</v>
      </c>
      <c r="I29">
        <v>501</v>
      </c>
      <c r="J29">
        <v>201651</v>
      </c>
      <c r="K29" s="1">
        <v>42705</v>
      </c>
    </row>
    <row r="30" spans="1:11" x14ac:dyDescent="0.2">
      <c r="A30">
        <v>540</v>
      </c>
      <c r="B30">
        <v>40</v>
      </c>
      <c r="C30" t="s">
        <v>66</v>
      </c>
      <c r="D30" t="s">
        <v>52</v>
      </c>
      <c r="E30" t="s">
        <v>67</v>
      </c>
      <c r="F30" s="1">
        <v>42725</v>
      </c>
      <c r="H30">
        <v>10</v>
      </c>
      <c r="I30">
        <v>6458.45</v>
      </c>
      <c r="J30">
        <v>201651</v>
      </c>
      <c r="K30" s="1">
        <v>42710</v>
      </c>
    </row>
    <row r="31" spans="1:11" x14ac:dyDescent="0.2">
      <c r="A31">
        <v>541</v>
      </c>
      <c r="B31">
        <v>40</v>
      </c>
      <c r="C31" t="s">
        <v>68</v>
      </c>
      <c r="D31" t="s">
        <v>52</v>
      </c>
      <c r="E31" t="s">
        <v>69</v>
      </c>
      <c r="F31" s="1">
        <v>42725</v>
      </c>
      <c r="H31">
        <v>7</v>
      </c>
      <c r="I31">
        <v>3919.7</v>
      </c>
      <c r="J31">
        <v>201651</v>
      </c>
      <c r="K31" s="1">
        <v>42710</v>
      </c>
    </row>
    <row r="32" spans="1:11" x14ac:dyDescent="0.2">
      <c r="A32">
        <v>543</v>
      </c>
      <c r="B32">
        <v>40</v>
      </c>
      <c r="C32" t="s">
        <v>92</v>
      </c>
      <c r="D32" t="s">
        <v>52</v>
      </c>
      <c r="E32" t="s">
        <v>93</v>
      </c>
      <c r="F32" s="1">
        <v>42725</v>
      </c>
      <c r="H32">
        <v>1</v>
      </c>
      <c r="I32">
        <v>351.48</v>
      </c>
      <c r="J32">
        <v>201651</v>
      </c>
      <c r="K32" s="1">
        <v>42716</v>
      </c>
    </row>
    <row r="33" spans="1:11" x14ac:dyDescent="0.2">
      <c r="A33">
        <v>300719</v>
      </c>
      <c r="B33">
        <v>40</v>
      </c>
      <c r="C33" t="s">
        <v>70</v>
      </c>
      <c r="D33" t="s">
        <v>52</v>
      </c>
      <c r="E33" t="s">
        <v>50</v>
      </c>
      <c r="F33" s="1">
        <v>42725</v>
      </c>
      <c r="H33">
        <v>2</v>
      </c>
      <c r="I33">
        <v>275.27</v>
      </c>
      <c r="J33">
        <v>201651</v>
      </c>
      <c r="K33" s="1">
        <v>42709</v>
      </c>
    </row>
    <row r="34" spans="1:11" x14ac:dyDescent="0.2">
      <c r="A34">
        <v>300720</v>
      </c>
      <c r="B34">
        <v>40</v>
      </c>
      <c r="C34" t="s">
        <v>71</v>
      </c>
      <c r="D34" t="s">
        <v>52</v>
      </c>
      <c r="E34" t="s">
        <v>72</v>
      </c>
      <c r="F34" s="1">
        <v>42725</v>
      </c>
      <c r="H34">
        <v>2</v>
      </c>
      <c r="I34">
        <v>388.25</v>
      </c>
      <c r="J34">
        <v>201651</v>
      </c>
      <c r="K34" s="1">
        <v>42709</v>
      </c>
    </row>
    <row r="35" spans="1:11" x14ac:dyDescent="0.2">
      <c r="A35">
        <v>300724</v>
      </c>
      <c r="B35">
        <v>40</v>
      </c>
      <c r="C35" t="s">
        <v>90</v>
      </c>
      <c r="D35" t="s">
        <v>52</v>
      </c>
      <c r="E35" t="s">
        <v>91</v>
      </c>
      <c r="F35" s="1">
        <v>42727</v>
      </c>
      <c r="H35">
        <v>1</v>
      </c>
      <c r="I35">
        <v>153.9</v>
      </c>
      <c r="J35">
        <v>201651</v>
      </c>
      <c r="K35" s="1">
        <v>42716</v>
      </c>
    </row>
    <row r="36" spans="1:11" x14ac:dyDescent="0.2">
      <c r="A36">
        <v>535</v>
      </c>
      <c r="B36">
        <v>40</v>
      </c>
      <c r="C36" t="s">
        <v>40</v>
      </c>
      <c r="D36" t="s">
        <v>52</v>
      </c>
      <c r="E36" t="s">
        <v>41</v>
      </c>
      <c r="F36" s="1">
        <v>42740</v>
      </c>
      <c r="G36" t="s">
        <v>73</v>
      </c>
      <c r="H36">
        <v>3</v>
      </c>
      <c r="I36">
        <v>2790.8</v>
      </c>
      <c r="J36">
        <v>201701</v>
      </c>
      <c r="K36" s="1">
        <v>42704</v>
      </c>
    </row>
    <row r="37" spans="1:11" x14ac:dyDescent="0.2">
      <c r="A37">
        <v>300722</v>
      </c>
      <c r="B37">
        <v>40</v>
      </c>
      <c r="C37" t="s">
        <v>83</v>
      </c>
      <c r="D37" t="s">
        <v>52</v>
      </c>
      <c r="E37" t="s">
        <v>84</v>
      </c>
      <c r="F37" s="1">
        <v>42740</v>
      </c>
      <c r="H37">
        <v>4</v>
      </c>
      <c r="I37">
        <v>1156.81</v>
      </c>
      <c r="J37">
        <v>201701</v>
      </c>
      <c r="K37" s="1">
        <v>42712</v>
      </c>
    </row>
    <row r="38" spans="1:11" x14ac:dyDescent="0.2">
      <c r="A38">
        <v>544</v>
      </c>
      <c r="B38">
        <v>10</v>
      </c>
      <c r="C38" t="s">
        <v>96</v>
      </c>
      <c r="D38" t="s">
        <v>52</v>
      </c>
      <c r="E38" t="s">
        <v>97</v>
      </c>
      <c r="F38" s="1">
        <v>42745</v>
      </c>
      <c r="H38">
        <v>107</v>
      </c>
      <c r="I38">
        <v>33276.1</v>
      </c>
      <c r="J38">
        <v>201702</v>
      </c>
      <c r="K38" s="1">
        <v>42717</v>
      </c>
    </row>
    <row r="39" spans="1:11" x14ac:dyDescent="0.2">
      <c r="A39">
        <v>300701</v>
      </c>
      <c r="B39">
        <v>40</v>
      </c>
      <c r="C39" t="s">
        <v>48</v>
      </c>
      <c r="D39" t="s">
        <v>52</v>
      </c>
      <c r="E39" t="s">
        <v>49</v>
      </c>
      <c r="F39" s="1">
        <v>42751</v>
      </c>
      <c r="H39">
        <v>23</v>
      </c>
      <c r="I39">
        <v>15357</v>
      </c>
      <c r="J39">
        <v>201703</v>
      </c>
      <c r="K39" s="1">
        <v>42678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G100"/>
  <sheetViews>
    <sheetView workbookViewId="0"/>
  </sheetViews>
  <sheetFormatPr baseColWidth="10" defaultRowHeight="16" x14ac:dyDescent="0.2"/>
  <cols>
    <col min="1" max="1" width="29.5" style="4" bestFit="1" customWidth="1"/>
    <col min="2" max="2" width="14.33203125" style="2" bestFit="1" customWidth="1"/>
    <col min="3" max="3" width="32.83203125" style="3" customWidth="1"/>
    <col min="4" max="4" width="17" style="2" customWidth="1"/>
    <col min="5" max="5" width="14.6640625" style="16" bestFit="1" customWidth="1"/>
    <col min="6" max="6" width="14.1640625" style="2" customWidth="1"/>
    <col min="7" max="7" width="27.5" style="17" customWidth="1"/>
  </cols>
  <sheetData>
    <row r="1" spans="1:7" ht="20" thickBot="1" x14ac:dyDescent="0.25">
      <c r="A1" s="18" t="s">
        <v>76</v>
      </c>
      <c r="B1" s="19" t="s">
        <v>64</v>
      </c>
      <c r="C1" s="21" t="s">
        <v>63</v>
      </c>
      <c r="D1" s="19" t="s">
        <v>62</v>
      </c>
      <c r="E1" s="20" t="s">
        <v>77</v>
      </c>
      <c r="F1" s="19" t="s">
        <v>65</v>
      </c>
      <c r="G1" s="22" t="s">
        <v>82</v>
      </c>
    </row>
    <row r="2" spans="1:7" x14ac:dyDescent="0.2">
      <c r="A2" s="5" t="str">
        <f>IF(Source!D2="","",Source!D2)</f>
        <v>PECOURT</v>
      </c>
      <c r="B2" s="6" t="str">
        <f>IF(MID(Source!C2,1,5)="Ateli",RIGHT(Source!C2,LEN(Source!C2)-5),IF(MID(Source!C2,1,1)="8",Source!C2,IF(MID(Source!C2,1,2)="30",Source!C2,"")))</f>
        <v>300709</v>
      </c>
      <c r="C2" s="7" t="str">
        <f>IF(Source!E2="","",Source!E2)</f>
        <v>JOINT PORTE FT200</v>
      </c>
      <c r="D2" s="6" t="str">
        <f>IF(Source!B2=10,"Enregistrée",IF(Source!B2=40,"En fabrication",IF(Source!B2=70,"Fabriquée","")))</f>
        <v>Fabriquée</v>
      </c>
      <c r="E2" s="11"/>
      <c r="F2" s="6" t="str">
        <f>IF(Source!G2="EnlËvement","Enlèvement",IF(Source!G2="TournÈe PMN","Tournée PMN",IF(OR(Source!G2="",A2=""),"",Source!G2)))</f>
        <v>Enlèvement</v>
      </c>
      <c r="G2" s="12">
        <f>IF(Source!F2="","",Source!F2)</f>
        <v>42704</v>
      </c>
    </row>
    <row r="3" spans="1:7" x14ac:dyDescent="0.2">
      <c r="A3" s="8" t="str">
        <f>IF(Source!D3="","",Source!D3)</f>
        <v>PECOURT</v>
      </c>
      <c r="B3" s="9" t="str">
        <f>IF(MID(Source!C3,1,5)="Ateli",RIGHT(Source!C3,LEN(Source!C3)-5),IF(MID(Source!C3,1,1)="8",Source!C3,IF(MID(Source!C3,1,2)="30",Source!C3,"")))</f>
        <v>90754</v>
      </c>
      <c r="C3" s="10" t="str">
        <f>IF(Source!E3="","",Source!E3)</f>
        <v>PORTE RODEZ 1M</v>
      </c>
      <c r="D3" s="9" t="str">
        <f>IF(Source!B3=10,"Enregistrée",IF(Source!B3=40,"En fabrication",IF(Source!B3=70,"Fabriquée","")))</f>
        <v>Fabriquée</v>
      </c>
      <c r="E3" s="13"/>
      <c r="F3" s="9" t="str">
        <f>IF(Source!G3="EnlËvement","Enlèvement",IF(Source!G3="TournÈe PMN","Tournée PMN",IF(OR(Source!G3="",A3=""),"",Source!G3)))</f>
        <v>Enlèvement</v>
      </c>
      <c r="G3" s="14">
        <f>IF(Source!F3="","",Source!F3)</f>
        <v>42716</v>
      </c>
    </row>
    <row r="4" spans="1:7" x14ac:dyDescent="0.2">
      <c r="A4" s="8" t="str">
        <f>IF(Source!D4="","",Source!D4)</f>
        <v>PECOURT</v>
      </c>
      <c r="B4" s="9" t="str">
        <f>IF(MID(Source!C4,1,5)="Ateli",RIGHT(Source!C4,LEN(Source!C4)-5),IF(MID(Source!C4,1,1)="8",Source!C4,IF(MID(Source!C4,1,2)="30",Source!C4,"")))</f>
        <v>300711</v>
      </c>
      <c r="C4" s="10" t="str">
        <f>IF(Source!E4="","",Source!E4)</f>
        <v>VITRAGE DE TABLE</v>
      </c>
      <c r="D4" s="9" t="s">
        <v>85</v>
      </c>
      <c r="E4" s="13"/>
      <c r="F4" s="9" t="str">
        <f>IF(Source!G4="EnlËvement","Enlèvement",IF(Source!G4="TournÈe PMN","Tournée PMN",IF(OR(Source!G4="",A4=""),"",Source!G4)))</f>
        <v>Enlèvement</v>
      </c>
      <c r="G4" s="14">
        <f>IF(Source!F4="","",Source!F4)</f>
        <v>42716</v>
      </c>
    </row>
    <row r="5" spans="1:7" x14ac:dyDescent="0.2">
      <c r="A5" s="8" t="str">
        <f>IF(Source!D5="","",Source!D5)</f>
        <v>PECOURT</v>
      </c>
      <c r="B5" s="9" t="str">
        <f>IF(MID(Source!C5,1,5)="Ateli",RIGHT(Source!C5,LEN(Source!C5)-5),IF(MID(Source!C5,1,1)="8",Source!C5,IF(MID(Source!C5,1,2)="30",Source!C5,"")))</f>
        <v>90678</v>
      </c>
      <c r="C5" s="10" t="str">
        <f>IF(Source!E5="","",Source!E5)</f>
        <v>GU 1MVR</v>
      </c>
      <c r="D5" s="9" t="s">
        <v>85</v>
      </c>
      <c r="E5" s="13"/>
      <c r="F5" s="9" t="str">
        <f>IF(Source!G5="EnlËvement","Enlèvement",IF(Source!G5="TournÈe PMN","Tournée PMN",IF(OR(Source!G5="",A5=""),"",Source!G5)))</f>
        <v/>
      </c>
      <c r="G5" s="14">
        <f>IF(Source!F5="","",Source!F5)</f>
        <v>42717</v>
      </c>
    </row>
    <row r="6" spans="1:7" x14ac:dyDescent="0.2">
      <c r="A6" s="8" t="str">
        <f>IF(Source!D6="","",Source!D6)</f>
        <v>PECOURT</v>
      </c>
      <c r="B6" s="9" t="str">
        <f>IF(MID(Source!C6,1,5)="Ateli",RIGHT(Source!C6,LEN(Source!C6)-5),IF(MID(Source!C6,1,1)="8",Source!C6,IF(MID(Source!C6,1,2)="30",Source!C6,"")))</f>
        <v>90586</v>
      </c>
      <c r="C6" s="10" t="str">
        <f>IF(Source!E6="","",Source!E6)</f>
        <v>GAUDEFROY 46M+1PG</v>
      </c>
      <c r="D6" s="9" t="s">
        <v>85</v>
      </c>
      <c r="E6" s="13"/>
      <c r="F6" s="9" t="str">
        <f>IF(Source!G6="EnlËvement","Enlèvement",IF(Source!G6="TournÈe PMN","Tournée PMN",IF(OR(Source!G6="",A6=""),"",Source!G6)))</f>
        <v/>
      </c>
      <c r="G6" s="14">
        <f>IF(Source!F6="","",Source!F6)</f>
        <v>42718</v>
      </c>
    </row>
    <row r="7" spans="1:7" x14ac:dyDescent="0.2">
      <c r="A7" s="8" t="str">
        <f>IF(Source!D7="","",Source!D7)</f>
        <v>PECOURT</v>
      </c>
      <c r="B7" s="9" t="str">
        <f>IF(MID(Source!C7,1,5)="Ateli",RIGHT(Source!C7,LEN(Source!C7)-5),IF(MID(Source!C7,1,1)="8",Source!C7,IF(MID(Source!C7,1,2)="30",Source!C7,"")))</f>
        <v>90689</v>
      </c>
      <c r="C7" s="10" t="str">
        <f>IF(Source!E7="","",Source!E7)</f>
        <v>PARIS 1M</v>
      </c>
      <c r="D7" s="9" t="str">
        <f>IF(Source!B7=10,"Enregistrée",IF(Source!B7=40,"En fabrication",IF(Source!B7=70,"Fabriquée","")))</f>
        <v>Fabriquée</v>
      </c>
      <c r="E7" s="13"/>
      <c r="F7" s="9" t="str">
        <f>IF(Source!G7="EnlËvement","Enlèvement",IF(Source!G7="TournÈe PMN","Tournée PMN",IF(OR(Source!G7="",A7=""),"",Source!G7)))</f>
        <v/>
      </c>
      <c r="G7" s="14">
        <f>IF(Source!F7="","",Source!F7)</f>
        <v>42718</v>
      </c>
    </row>
    <row r="8" spans="1:7" x14ac:dyDescent="0.2">
      <c r="A8" s="8" t="str">
        <f>IF(Source!D8="","",Source!D8)</f>
        <v>PECOURT</v>
      </c>
      <c r="B8" s="9" t="str">
        <f>IF(MID(Source!C8,1,5)="Ateli",RIGHT(Source!C8,LEN(Source!C8)-5),IF(MID(Source!C8,1,1)="8",Source!C8,IF(MID(Source!C8,1,2)="30",Source!C8,"")))</f>
        <v>90690</v>
      </c>
      <c r="C8" s="10" t="str">
        <f>IF(Source!E8="","",Source!E8)</f>
        <v>BOMBLE 1M</v>
      </c>
      <c r="D8" s="9" t="s">
        <v>85</v>
      </c>
      <c r="E8" s="13"/>
      <c r="F8" s="9" t="str">
        <f>IF(Source!G8="EnlËvement","Enlèvement",IF(Source!G8="TournÈe PMN","Tournée PMN",IF(OR(Source!G8="",A8=""),"",Source!G8)))</f>
        <v/>
      </c>
      <c r="G8" s="14">
        <f>IF(Source!F8="","",Source!F8)</f>
        <v>42718</v>
      </c>
    </row>
    <row r="9" spans="1:7" x14ac:dyDescent="0.2">
      <c r="A9" s="8" t="str">
        <f>IF(Source!D9="","",Source!D9)</f>
        <v>PECOURT</v>
      </c>
      <c r="B9" s="9" t="str">
        <f>IF(MID(Source!C9,1,5)="Ateli",RIGHT(Source!C9,LEN(Source!C9)-5),IF(MID(Source!C9,1,1)="8",Source!C9,IF(MID(Source!C9,1,2)="30",Source!C9,"")))</f>
        <v>90696</v>
      </c>
      <c r="C9" s="10" t="str">
        <f>IF(Source!E9="","",Source!E9)</f>
        <v>RIVERY 2MVR+3WVR</v>
      </c>
      <c r="D9" s="9" t="s">
        <v>85</v>
      </c>
      <c r="E9" s="13"/>
      <c r="F9" s="9" t="str">
        <f>IF(Source!G9="EnlËvement","Enlèvement",IF(Source!G9="TournÈe PMN","Tournée PMN",IF(OR(Source!G9="",A9=""),"",Source!G9)))</f>
        <v/>
      </c>
      <c r="G9" s="14">
        <f>IF(Source!F9="","",Source!F9)</f>
        <v>42718</v>
      </c>
    </row>
    <row r="10" spans="1:7" x14ac:dyDescent="0.2">
      <c r="A10" s="8" t="str">
        <f>IF(Source!D10="","",Source!D10)</f>
        <v>PECOURT</v>
      </c>
      <c r="B10" s="9" t="str">
        <f>IF(MID(Source!C10,1,5)="Ateli",RIGHT(Source!C10,LEN(Source!C10)-5),IF(MID(Source!C10,1,1)="8",Source!C10,IF(MID(Source!C10,1,2)="30",Source!C10,"")))</f>
        <v>90691</v>
      </c>
      <c r="C10" s="10" t="str">
        <f>IF(Source!E10="","",Source!E10)</f>
        <v>LENGAGNE 1MVR</v>
      </c>
      <c r="D10" s="9" t="str">
        <f>IF(Source!B10=10,"Enregistrée",IF(Source!B10=40,"En fabrication",IF(Source!B10=70,"Fabriquée","")))</f>
        <v>Fabriquée</v>
      </c>
      <c r="E10" s="13"/>
      <c r="F10" s="9" t="str">
        <f>IF(Source!G10="EnlËvement","Enlèvement",IF(Source!G10="TournÈe PMN","Tournée PMN",IF(OR(Source!G10="",A10=""),"",Source!G10)))</f>
        <v/>
      </c>
      <c r="G10" s="14">
        <f>IF(Source!F10="","",Source!F10)</f>
        <v>42718</v>
      </c>
    </row>
    <row r="11" spans="1:7" x14ac:dyDescent="0.2">
      <c r="A11" s="8" t="str">
        <f>IF(Source!D11="","",Source!D11)</f>
        <v>PECOURT</v>
      </c>
      <c r="B11" s="9" t="str">
        <f>IF(MID(Source!C11,1,5)="Ateli",RIGHT(Source!C11,LEN(Source!C11)-5),IF(MID(Source!C11,1,1)="8",Source!C11,IF(MID(Source!C11,1,2)="30",Source!C11,"")))</f>
        <v>90755</v>
      </c>
      <c r="C11" s="10" t="str">
        <f>IF(Source!E11="","",Source!E11)</f>
        <v>MERENDERIO 2M</v>
      </c>
      <c r="D11" s="9" t="str">
        <f>IF(Source!B11=10,"Enregistrée",IF(Source!B11=40,"En fabrication",IF(Source!B11=70,"Fabriquée","")))</f>
        <v>En fabrication</v>
      </c>
      <c r="E11" s="13"/>
      <c r="F11" s="9" t="str">
        <f>IF(Source!G11="EnlËvement","Enlèvement",IF(Source!G11="TournÈe PMN","Tournée PMN",IF(OR(Source!G11="",A11=""),"",Source!G11)))</f>
        <v>Enlèvement</v>
      </c>
      <c r="G11" s="14">
        <f>IF(Source!F11="","",Source!F11)</f>
        <v>42718</v>
      </c>
    </row>
    <row r="12" spans="1:7" x14ac:dyDescent="0.2">
      <c r="A12" s="8" t="str">
        <f>IF(Source!D12="","",Source!D12)</f>
        <v>PECOURT</v>
      </c>
      <c r="B12" s="9" t="str">
        <f>IF(MID(Source!C12,1,5)="Ateli",RIGHT(Source!C12,LEN(Source!C12)-5),IF(MID(Source!C12,1,1)="8",Source!C12,IF(MID(Source!C12,1,2)="30",Source!C12,"")))</f>
        <v>300715</v>
      </c>
      <c r="C12" s="10" t="str">
        <f>IF(Source!E12="","",Source!E12)</f>
        <v>VR PE 1VR</v>
      </c>
      <c r="D12" s="9" t="str">
        <f>IF(Source!B12=10,"Enregistrée",IF(Source!B12=40,"En fabrication",IF(Source!B12=70,"Fabriquée","")))</f>
        <v>En fabrication</v>
      </c>
      <c r="E12" s="13"/>
      <c r="F12" s="9" t="str">
        <f>IF(Source!G12="EnlËvement","Enlèvement",IF(Source!G12="TournÈe PMN","Tournée PMN",IF(OR(Source!G12="",A12=""),"",Source!G12)))</f>
        <v>Enlèvement</v>
      </c>
      <c r="G12" s="14">
        <f>IF(Source!F12="","",Source!F12)</f>
        <v>42718</v>
      </c>
    </row>
    <row r="13" spans="1:7" x14ac:dyDescent="0.2">
      <c r="A13" s="8" t="str">
        <f>IF(Source!D13="","",Source!D13)</f>
        <v>PECOURT</v>
      </c>
      <c r="B13" s="9" t="str">
        <f>IF(MID(Source!C13,1,5)="Ateli",RIGHT(Source!C13,LEN(Source!C13)-5),IF(MID(Source!C13,1,1)="8",Source!C13,IF(MID(Source!C13,1,2)="30",Source!C13,"")))</f>
        <v>90662</v>
      </c>
      <c r="C13" s="10" t="str">
        <f>IF(Source!E13="","",Source!E13)</f>
        <v>TREFFLE 4M+2H</v>
      </c>
      <c r="D13" s="9" t="str">
        <f>IF(Source!B13=10,"Enregistrée",IF(Source!B13=40,"En fabrication",IF(Source!B13=70,"Fabriquée","")))</f>
        <v>Fabriquée</v>
      </c>
      <c r="E13" s="13"/>
      <c r="F13" s="9" t="str">
        <f>IF(Source!G13="EnlËvement","Enlèvement",IF(Source!G13="TournÈe PMN","Tournée PMN",IF(OR(Source!G13="",A13=""),"",Source!G13)))</f>
        <v/>
      </c>
      <c r="G13" s="14">
        <f>IF(Source!F13="","",Source!F13)</f>
        <v>42719</v>
      </c>
    </row>
    <row r="14" spans="1:7" x14ac:dyDescent="0.2">
      <c r="A14" s="8" t="str">
        <f>IF(Source!D14="","",Source!D14)</f>
        <v>PECOURT</v>
      </c>
      <c r="B14" s="9" t="str">
        <f>IF(MID(Source!C14,1,5)="Ateli",RIGHT(Source!C14,LEN(Source!C14)-5),IF(MID(Source!C14,1,1)="8",Source!C14,IF(MID(Source!C14,1,2)="30",Source!C14,"")))</f>
        <v>90712</v>
      </c>
      <c r="C14" s="10" t="str">
        <f>IF(Source!E14="","",Source!E14)</f>
        <v>GB01405 4MVR</v>
      </c>
      <c r="D14" s="9" t="str">
        <f>IF(Source!B14=10,"Enregistrée",IF(Source!B14=40,"En fabrication",IF(Source!B14=70,"Fabriquée","")))</f>
        <v>En fabrication</v>
      </c>
      <c r="E14" s="13"/>
      <c r="F14" s="9" t="str">
        <f>IF(Source!G14="EnlËvement","Enlèvement",IF(Source!G14="TournÈe PMN","Tournée PMN",IF(OR(Source!G14="",A14=""),"",Source!G14)))</f>
        <v>Enlèvement</v>
      </c>
      <c r="G14" s="14">
        <f>IF(Source!F14="","",Source!F14)</f>
        <v>42719</v>
      </c>
    </row>
    <row r="15" spans="1:7" x14ac:dyDescent="0.2">
      <c r="A15" s="8" t="str">
        <f>IF(Source!D15="","",Source!D15)</f>
        <v>PECOURT</v>
      </c>
      <c r="B15" s="9" t="str">
        <f>IF(MID(Source!C15,1,5)="Ateli",RIGHT(Source!C15,LEN(Source!C15)-5),IF(MID(Source!C15,1,1)="8",Source!C15,IF(MID(Source!C15,1,2)="30",Source!C15,"")))</f>
        <v>90664</v>
      </c>
      <c r="C15" s="10" t="str">
        <f>IF(Source!E15="","",Source!E15)</f>
        <v>FLAUCOURT 12MVR+2ALUVR</v>
      </c>
      <c r="D15" s="9" t="str">
        <f>IF(Source!B15=10,"Enregistrée",IF(Source!B15=40,"En fabrication",IF(Source!B15=70,"Fabriquée","")))</f>
        <v>En fabrication</v>
      </c>
      <c r="E15" s="13"/>
      <c r="F15" s="9" t="str">
        <f>IF(Source!G15="EnlËvement","Enlèvement",IF(Source!G15="TournÈe PMN","Tournée PMN",IF(OR(Source!G15="",A15=""),"",Source!G15)))</f>
        <v/>
      </c>
      <c r="G15" s="14">
        <f>IF(Source!F15="","",Source!F15)</f>
        <v>42720</v>
      </c>
    </row>
    <row r="16" spans="1:7" x14ac:dyDescent="0.2">
      <c r="A16" s="8" t="str">
        <f>IF(Source!D16="","",Source!D16)</f>
        <v>PECOURT</v>
      </c>
      <c r="B16" s="9" t="str">
        <f>IF(MID(Source!C16,1,5)="Ateli",RIGHT(Source!C16,LEN(Source!C16)-5),IF(MID(Source!C16,1,1)="8",Source!C16,IF(MID(Source!C16,1,2)="30",Source!C16,"")))</f>
        <v>90722</v>
      </c>
      <c r="C16" s="10" t="str">
        <f>IF(Source!E16="","",Source!E16)</f>
        <v>CMD 22.11.16 4M+2W</v>
      </c>
      <c r="D16" s="9" t="str">
        <f>IF(Source!B16=10,"Enregistrée",IF(Source!B16=40,"En fabrication",IF(Source!B16=70,"Fabriquée","")))</f>
        <v>En fabrication</v>
      </c>
      <c r="E16" s="13"/>
      <c r="F16" s="9" t="str">
        <f>IF(Source!G16="EnlËvement","Enlèvement",IF(Source!G16="TournÈe PMN","Tournée PMN",IF(OR(Source!G16="",A16=""),"",Source!G16)))</f>
        <v>Enlèvement</v>
      </c>
      <c r="G16" s="14">
        <f>IF(Source!F16="","",Source!F16)</f>
        <v>42720</v>
      </c>
    </row>
    <row r="17" spans="1:7" x14ac:dyDescent="0.2">
      <c r="A17" s="8" t="str">
        <f>IF(Source!D17="","",Source!D17)</f>
        <v>PECOURT</v>
      </c>
      <c r="B17" s="9" t="str">
        <f>IF(MID(Source!C17,1,5)="Ateli",RIGHT(Source!C17,LEN(Source!C17)-5),IF(MID(Source!C17,1,1)="8",Source!C17,IF(MID(Source!C17,1,2)="30",Source!C17,"")))</f>
        <v>90703</v>
      </c>
      <c r="C17" s="10" t="str">
        <f>IF(Source!E17="","",Source!E17)</f>
        <v>DRAKA-3 12M</v>
      </c>
      <c r="D17" s="9" t="str">
        <f>IF(Source!B17=10,"Enregistrée",IF(Source!B17=40,"En fabrication",IF(Source!B17=70,"Fabriquée","")))</f>
        <v>Fabriquée</v>
      </c>
      <c r="E17" s="13"/>
      <c r="F17" s="9" t="str">
        <f>IF(Source!G17="EnlËvement","Enlèvement",IF(Source!G17="TournÈe PMN","Tournée PMN",IF(OR(Source!G17="",A17=""),"",Source!G17)))</f>
        <v/>
      </c>
      <c r="G17" s="14">
        <f>IF(Source!F17="","",Source!F17)</f>
        <v>42720</v>
      </c>
    </row>
    <row r="18" spans="1:7" x14ac:dyDescent="0.2">
      <c r="A18" s="8" t="str">
        <f>IF(Source!D18="","",Source!D18)</f>
        <v>PECOURT</v>
      </c>
      <c r="B18" s="9" t="str">
        <f>IF(MID(Source!C18,1,5)="Ateli",RIGHT(Source!C18,LEN(Source!C18)-5),IF(MID(Source!C18,1,1)="8",Source!C18,IF(MID(Source!C18,1,2)="30",Source!C18,"")))</f>
        <v>90730</v>
      </c>
      <c r="C18" s="10" t="str">
        <f>IF(Source!E18="","",Source!E18)</f>
        <v>DOURLEN 2MVR</v>
      </c>
      <c r="D18" s="9" t="str">
        <f>IF(Source!B18=10,"Enregistrée",IF(Source!B18=40,"En fabrication",IF(Source!B18=70,"Fabriquée","")))</f>
        <v>En fabrication</v>
      </c>
      <c r="E18" s="13"/>
      <c r="F18" s="9" t="str">
        <f>IF(Source!G18="EnlËvement","Enlèvement",IF(Source!G18="TournÈe PMN","Tournée PMN",IF(OR(Source!G18="",A18=""),"",Source!G18)))</f>
        <v/>
      </c>
      <c r="G18" s="14">
        <f>IF(Source!F18="","",Source!F18)</f>
        <v>42720</v>
      </c>
    </row>
    <row r="19" spans="1:7" x14ac:dyDescent="0.2">
      <c r="A19" s="8" t="str">
        <f>IF(Source!D19="","",Source!D19)</f>
        <v>PECOURT</v>
      </c>
      <c r="B19" s="9" t="str">
        <f>IF(MID(Source!C19,1,5)="Ateli",RIGHT(Source!C19,LEN(Source!C19)-5),IF(MID(Source!C19,1,1)="8",Source!C19,IF(MID(Source!C19,1,2)="30",Source!C19,"")))</f>
        <v>90786</v>
      </c>
      <c r="C19" s="10" t="str">
        <f>IF(Source!E19="","",Source!E19)</f>
        <v>URGENT 1M</v>
      </c>
      <c r="D19" s="9" t="str">
        <f>IF(Source!B19=10,"Enregistrée",IF(Source!B19=40,"En fabrication",IF(Source!B19=70,"Fabriquée","")))</f>
        <v>En fabrication</v>
      </c>
      <c r="E19" s="13"/>
      <c r="F19" s="9" t="str">
        <f>IF(Source!G19="EnlËvement","Enlèvement",IF(Source!G19="TournÈe PMN","Tournée PMN",IF(OR(Source!G19="",A19=""),"",Source!G19)))</f>
        <v/>
      </c>
      <c r="G19" s="14">
        <f>IF(Source!F19="","",Source!F19)</f>
        <v>42720</v>
      </c>
    </row>
    <row r="20" spans="1:7" x14ac:dyDescent="0.2">
      <c r="A20" s="8" t="str">
        <f>IF(Source!D20="","",Source!D20)</f>
        <v>PECOURT</v>
      </c>
      <c r="B20" s="9" t="str">
        <f>IF(MID(Source!C20,1,5)="Ateli",RIGHT(Source!C20,LEN(Source!C20)-5),IF(MID(Source!C20,1,1)="8",Source!C20,IF(MID(Source!C20,1,2)="30",Source!C20,"")))</f>
        <v>300716</v>
      </c>
      <c r="C20" s="10" t="str">
        <f>IF(Source!E20="","",Source!E20)</f>
        <v>TABLIER COURTEAUX</v>
      </c>
      <c r="D20" s="9" t="str">
        <f>IF(Source!B20=10,"Enregistrée",IF(Source!B20=40,"En fabrication",IF(Source!B20=70,"Fabriquée","")))</f>
        <v>En fabrication</v>
      </c>
      <c r="E20" s="13"/>
      <c r="F20" s="9" t="str">
        <f>IF(Source!G20="EnlËvement","Enlèvement",IF(Source!G20="TournÈe PMN","Tournée PMN",IF(OR(Source!G20="",A20=""),"",Source!G20)))</f>
        <v>Enlèvement</v>
      </c>
      <c r="G20" s="14">
        <f>IF(Source!F20="","",Source!F20)</f>
        <v>42720</v>
      </c>
    </row>
    <row r="21" spans="1:7" x14ac:dyDescent="0.2">
      <c r="A21" s="8" t="str">
        <f>IF(Source!D21="","",Source!D21)</f>
        <v>PECOURT</v>
      </c>
      <c r="B21" s="9" t="str">
        <f>IF(MID(Source!C21,1,5)="Ateli",RIGHT(Source!C21,LEN(Source!C21)-5),IF(MID(Source!C21,1,1)="8",Source!C21,IF(MID(Source!C21,1,2)="30",Source!C21,"")))</f>
        <v>300718</v>
      </c>
      <c r="C21" s="10" t="str">
        <f>IF(Source!E21="","",Source!E21)</f>
        <v>TABLIER MARKIE</v>
      </c>
      <c r="D21" s="9" t="str">
        <f>IF(Source!B21=10,"Enregistrée",IF(Source!B21=40,"En fabrication",IF(Source!B21=70,"Fabriquée","")))</f>
        <v>En fabrication</v>
      </c>
      <c r="E21" s="13"/>
      <c r="F21" s="9" t="str">
        <f>IF(Source!G21="EnlËvement","Enlèvement",IF(Source!G21="TournÈe PMN","Tournée PMN",IF(OR(Source!G21="",A21=""),"",Source!G21)))</f>
        <v>Enlèvement</v>
      </c>
      <c r="G21" s="14">
        <f>IF(Source!F21="","",Source!F21)</f>
        <v>42720</v>
      </c>
    </row>
    <row r="22" spans="1:7" x14ac:dyDescent="0.2">
      <c r="A22" s="8" t="str">
        <f>IF(Source!D22="","",Source!D22)</f>
        <v>PECOURT</v>
      </c>
      <c r="B22" s="9" t="str">
        <f>IF(MID(Source!C22,1,5)="Ateli",RIGHT(Source!C22,LEN(Source!C22)-5),IF(MID(Source!C22,1,1)="8",Source!C22,IF(MID(Source!C22,1,2)="30",Source!C22,"")))</f>
        <v>300721</v>
      </c>
      <c r="C22" s="10" t="str">
        <f>IF(Source!E22="","",Source!E22)</f>
        <v>SAV VITRAGE</v>
      </c>
      <c r="D22" s="9" t="str">
        <f>IF(Source!B22=10,"Enregistrée",IF(Source!B22=40,"En fabrication",IF(Source!B22=70,"Fabriquée","")))</f>
        <v>En fabrication</v>
      </c>
      <c r="E22" s="13"/>
      <c r="F22" s="9" t="str">
        <f>IF(Source!G22="EnlËvement","Enlèvement",IF(Source!G22="TournÈe PMN","Tournée PMN",IF(OR(Source!G22="",A22=""),"",Source!G22)))</f>
        <v/>
      </c>
      <c r="G22" s="14">
        <f>IF(Source!F22="","",Source!F22)</f>
        <v>42720</v>
      </c>
    </row>
    <row r="23" spans="1:7" x14ac:dyDescent="0.2">
      <c r="A23" s="8" t="str">
        <f>IF(Source!D23="","",Source!D23)</f>
        <v>PECOURT</v>
      </c>
      <c r="B23" s="9" t="str">
        <f>IF(MID(Source!C23,1,5)="Ateli",RIGHT(Source!C23,LEN(Source!C23)-5),IF(MID(Source!C23,1,1)="8",Source!C23,IF(MID(Source!C23,1,2)="30",Source!C23,"")))</f>
        <v>90710</v>
      </c>
      <c r="C23" s="10" t="str">
        <f>IF(Source!E23="","",Source!E23)</f>
        <v>RUE ROBESPIERRE 1M</v>
      </c>
      <c r="D23" s="9" t="str">
        <f>IF(Source!B23=10,"Enregistrée",IF(Source!B23=40,"En fabrication",IF(Source!B23=70,"Fabriquée","")))</f>
        <v>En fabrication</v>
      </c>
      <c r="E23" s="13"/>
      <c r="F23" s="9" t="str">
        <f>IF(Source!G23="EnlËvement","Enlèvement",IF(Source!G23="TournÈe PMN","Tournée PMN",IF(OR(Source!G23="",A23=""),"",Source!G23)))</f>
        <v/>
      </c>
      <c r="G23" s="14">
        <f>IF(Source!F23="","",Source!F23)</f>
        <v>42723</v>
      </c>
    </row>
    <row r="24" spans="1:7" x14ac:dyDescent="0.2">
      <c r="A24" s="8" t="str">
        <f>IF(Source!D24="","",Source!D24)</f>
        <v>PECOURT</v>
      </c>
      <c r="B24" s="9" t="str">
        <f>IF(MID(Source!C24,1,5)="Ateli",RIGHT(Source!C24,LEN(Source!C24)-5),IF(MID(Source!C24,1,1)="8",Source!C24,IF(MID(Source!C24,1,2)="30",Source!C24,"")))</f>
        <v>90711</v>
      </c>
      <c r="C24" s="10" t="str">
        <f>IF(Source!E24="","",Source!E24)</f>
        <v>DANY 7MVR</v>
      </c>
      <c r="D24" s="9" t="str">
        <f>IF(Source!B24=10,"Enregistrée",IF(Source!B24=40,"En fabrication",IF(Source!B24=70,"Fabriquée","")))</f>
        <v>En fabrication</v>
      </c>
      <c r="E24" s="13"/>
      <c r="F24" s="9" t="str">
        <f>IF(Source!G24="EnlËvement","Enlèvement",IF(Source!G24="TournÈe PMN","Tournée PMN",IF(OR(Source!G24="",A24=""),"",Source!G24)))</f>
        <v/>
      </c>
      <c r="G24" s="14">
        <f>IF(Source!F24="","",Source!F24)</f>
        <v>42723</v>
      </c>
    </row>
    <row r="25" spans="1:7" x14ac:dyDescent="0.2">
      <c r="A25" s="8" t="str">
        <f>IF(Source!D25="","",Source!D25)</f>
        <v>PECOURT</v>
      </c>
      <c r="B25" s="9" t="str">
        <f>IF(MID(Source!C25,1,5)="Ateli",RIGHT(Source!C25,LEN(Source!C25)-5),IF(MID(Source!C25,1,1)="8",Source!C25,IF(MID(Source!C25,1,2)="30",Source!C25,"")))</f>
        <v>300723</v>
      </c>
      <c r="C25" s="10" t="str">
        <f>IF(Source!E25="","",Source!E25)</f>
        <v>VITRAGE</v>
      </c>
      <c r="D25" s="9" t="str">
        <f>IF(Source!B25=10,"Enregistrée",IF(Source!B25=40,"En fabrication",IF(Source!B25=70,"Fabriquée","")))</f>
        <v>En fabrication</v>
      </c>
      <c r="E25" s="13"/>
      <c r="F25" s="9" t="str">
        <f>IF(Source!G25="EnlËvement","Enlèvement",IF(Source!G25="TournÈe PMN","Tournée PMN",IF(OR(Source!G25="",A25=""),"",Source!G25)))</f>
        <v/>
      </c>
      <c r="G25" s="14">
        <f>IF(Source!F25="","",Source!F25)</f>
        <v>42723</v>
      </c>
    </row>
    <row r="26" spans="1:7" x14ac:dyDescent="0.2">
      <c r="A26" s="8" t="str">
        <f>IF(Source!D26="","",Source!D26)</f>
        <v>PECOURT</v>
      </c>
      <c r="B26" s="9" t="str">
        <f>IF(MID(Source!C26,1,5)="Ateli",RIGHT(Source!C26,LEN(Source!C26)-5),IF(MID(Source!C26,1,1)="8",Source!C26,IF(MID(Source!C26,1,2)="30",Source!C26,"")))</f>
        <v>82895</v>
      </c>
      <c r="C26" s="10" t="str">
        <f>IF(Source!E26="","",Source!E26)</f>
        <v>TRIPET 1OUV</v>
      </c>
      <c r="D26" s="9" t="str">
        <f>IF(Source!B26=10,"Enregistrée",IF(Source!B26=40,"En fabrication",IF(Source!B26=70,"Fabriquée","")))</f>
        <v>En fabrication</v>
      </c>
      <c r="E26" s="13"/>
      <c r="F26" s="9" t="str">
        <f>IF(Source!G26="EnlËvement","Enlèvement",IF(Source!G26="TournÈe PMN","Tournée PMN",IF(OR(Source!G26="",A26=""),"",Source!G26)))</f>
        <v/>
      </c>
      <c r="G26" s="14">
        <f>IF(Source!F26="","",Source!F26)</f>
        <v>42724</v>
      </c>
    </row>
    <row r="27" spans="1:7" x14ac:dyDescent="0.2">
      <c r="A27" s="8" t="str">
        <f>IF(Source!D27="","",Source!D27)</f>
        <v>PECOURT</v>
      </c>
      <c r="B27" s="9" t="str">
        <f>IF(MID(Source!C27,1,5)="Ateli",RIGHT(Source!C27,LEN(Source!C27)-5),IF(MID(Source!C27,1,1)="8",Source!C27,IF(MID(Source!C27,1,2)="30",Source!C27,"")))</f>
        <v>90734</v>
      </c>
      <c r="C27" s="10" t="str">
        <f>IF(Source!E27="","",Source!E27)</f>
        <v>PICHOT 6M+1WVR</v>
      </c>
      <c r="D27" s="9" t="str">
        <f>IF(Source!B27=10,"Enregistrée",IF(Source!B27=40,"En fabrication",IF(Source!B27=70,"Fabriquée","")))</f>
        <v>En fabrication</v>
      </c>
      <c r="E27" s="13"/>
      <c r="F27" s="9" t="str">
        <f>IF(Source!G27="EnlËvement","Enlèvement",IF(Source!G27="TournÈe PMN","Tournée PMN",IF(OR(Source!G27="",A27=""),"",Source!G27)))</f>
        <v/>
      </c>
      <c r="G27" s="14">
        <f>IF(Source!F27="","",Source!F27)</f>
        <v>42725</v>
      </c>
    </row>
    <row r="28" spans="1:7" x14ac:dyDescent="0.2">
      <c r="A28" s="8" t="str">
        <f>IF(Source!D28="","",Source!D28)</f>
        <v>PECOURT</v>
      </c>
      <c r="B28" s="9" t="str">
        <f>IF(MID(Source!C28,1,5)="Ateli",RIGHT(Source!C28,LEN(Source!C28)-5),IF(MID(Source!C28,1,1)="8",Source!C28,IF(MID(Source!C28,1,2)="30",Source!C28,"")))</f>
        <v>90733</v>
      </c>
      <c r="C28" s="10" t="str">
        <f>IF(Source!E28="","",Source!E28)</f>
        <v>YBLED 1M</v>
      </c>
      <c r="D28" s="9" t="str">
        <f>IF(Source!B28=10,"Enregistrée",IF(Source!B28=40,"En fabrication",IF(Source!B28=70,"Fabriquée","")))</f>
        <v>En fabrication</v>
      </c>
      <c r="E28" s="13"/>
      <c r="F28" s="9" t="str">
        <f>IF(Source!G28="EnlËvement","Enlèvement",IF(Source!G28="TournÈe PMN","Tournée PMN",IF(OR(Source!G28="",A28=""),"",Source!G28)))</f>
        <v/>
      </c>
      <c r="G28" s="14">
        <f>IF(Source!F28="","",Source!F28)</f>
        <v>42725</v>
      </c>
    </row>
    <row r="29" spans="1:7" x14ac:dyDescent="0.2">
      <c r="A29" s="8" t="str">
        <f>IF(Source!D29="","",Source!D29)</f>
        <v>PECOURT</v>
      </c>
      <c r="B29" s="9" t="str">
        <f>IF(MID(Source!C29,1,5)="Ateli",RIGHT(Source!C29,LEN(Source!C29)-5),IF(MID(Source!C29,1,1)="8",Source!C29,IF(MID(Source!C29,1,2)="30",Source!C29,"")))</f>
        <v>90750</v>
      </c>
      <c r="C29" s="10" t="str">
        <f>IF(Source!E29="","",Source!E29)</f>
        <v>LEJEUNE 1MVR</v>
      </c>
      <c r="D29" s="9" t="str">
        <f>IF(Source!B29=10,"Enregistrée",IF(Source!B29=40,"En fabrication",IF(Source!B29=70,"Fabriquée","")))</f>
        <v>En fabrication</v>
      </c>
      <c r="E29" s="13"/>
      <c r="F29" s="9" t="str">
        <f>IF(Source!G29="EnlËvement","Enlèvement",IF(Source!G29="TournÈe PMN","Tournée PMN",IF(OR(Source!G29="",A29=""),"",Source!G29)))</f>
        <v>Enlèvement</v>
      </c>
      <c r="G29" s="14">
        <f>IF(Source!F29="","",Source!F29)</f>
        <v>42725</v>
      </c>
    </row>
    <row r="30" spans="1:7" x14ac:dyDescent="0.2">
      <c r="A30" s="8" t="str">
        <f>IF(Source!D30="","",Source!D30)</f>
        <v>PECOURT</v>
      </c>
      <c r="B30" s="9" t="str">
        <f>IF(MID(Source!C30,1,5)="Ateli",RIGHT(Source!C30,LEN(Source!C30)-5),IF(MID(Source!C30,1,1)="8",Source!C30,IF(MID(Source!C30,1,2)="30",Source!C30,"")))</f>
        <v>90776</v>
      </c>
      <c r="C30" s="10" t="str">
        <f>IF(Source!E30="","",Source!E30)</f>
        <v>MONOBLOCS 7MVR+2WVR</v>
      </c>
      <c r="D30" s="9" t="str">
        <f>IF(Source!B30=10,"Enregistrée",IF(Source!B30=40,"En fabrication",IF(Source!B30=70,"Fabriquée","")))</f>
        <v>En fabrication</v>
      </c>
      <c r="E30" s="13"/>
      <c r="F30" s="9" t="str">
        <f>IF(Source!G30="EnlËvement","Enlèvement",IF(Source!G30="TournÈe PMN","Tournée PMN",IF(OR(Source!G30="",A30=""),"",Source!G30)))</f>
        <v/>
      </c>
      <c r="G30" s="14">
        <f>IF(Source!F30="","",Source!F30)</f>
        <v>42725</v>
      </c>
    </row>
    <row r="31" spans="1:7" x14ac:dyDescent="0.2">
      <c r="A31" s="8" t="str">
        <f>IF(Source!D31="","",Source!D31)</f>
        <v>PECOURT</v>
      </c>
      <c r="B31" s="9" t="str">
        <f>IF(MID(Source!C31,1,5)="Ateli",RIGHT(Source!C31,LEN(Source!C31)-5),IF(MID(Source!C31,1,1)="8",Source!C31,IF(MID(Source!C31,1,2)="30",Source!C31,"")))</f>
        <v>90781</v>
      </c>
      <c r="C31" s="10" t="str">
        <f>IF(Source!E31="","",Source!E31)</f>
        <v>PERSO 6MVR</v>
      </c>
      <c r="D31" s="9" t="str">
        <f>IF(Source!B31=10,"Enregistrée",IF(Source!B31=40,"En fabrication",IF(Source!B31=70,"Fabriquée","")))</f>
        <v>En fabrication</v>
      </c>
      <c r="E31" s="13"/>
      <c r="F31" s="9" t="str">
        <f>IF(Source!G31="EnlËvement","Enlèvement",IF(Source!G31="TournÈe PMN","Tournée PMN",IF(OR(Source!G31="",A31=""),"",Source!G31)))</f>
        <v/>
      </c>
      <c r="G31" s="14">
        <f>IF(Source!F31="","",Source!F31)</f>
        <v>42725</v>
      </c>
    </row>
    <row r="32" spans="1:7" x14ac:dyDescent="0.2">
      <c r="A32" s="8" t="str">
        <f>IF(Source!D32="","",Source!D32)</f>
        <v>PECOURT</v>
      </c>
      <c r="B32" s="9" t="str">
        <f>IF(MID(Source!C32,1,5)="Ateli",RIGHT(Source!C32,LEN(Source!C32)-5),IF(MID(Source!C32,1,1)="8",Source!C32,IF(MID(Source!C32,1,2)="30",Source!C32,"")))</f>
        <v>90788</v>
      </c>
      <c r="C32" s="10" t="str">
        <f>IF(Source!E32="","",Source!E32)</f>
        <v>HAM 1M</v>
      </c>
      <c r="D32" s="9" t="str">
        <f>IF(Source!B32=10,"Enregistrée",IF(Source!B32=40,"En fabrication",IF(Source!B32=70,"Fabriquée","")))</f>
        <v>En fabrication</v>
      </c>
      <c r="E32" s="13"/>
      <c r="F32" s="9" t="str">
        <f>IF(Source!G32="EnlËvement","Enlèvement",IF(Source!G32="TournÈe PMN","Tournée PMN",IF(OR(Source!G32="",A32=""),"",Source!G32)))</f>
        <v/>
      </c>
      <c r="G32" s="14">
        <f>IF(Source!F32="","",Source!F32)</f>
        <v>42725</v>
      </c>
    </row>
    <row r="33" spans="1:7" x14ac:dyDescent="0.2">
      <c r="A33" s="8" t="str">
        <f>IF(Source!D33="","",Source!D33)</f>
        <v>PECOURT</v>
      </c>
      <c r="B33" s="9" t="str">
        <f>IF(MID(Source!C33,1,5)="Ateli",RIGHT(Source!C33,LEN(Source!C33)-5),IF(MID(Source!C33,1,1)="8",Source!C33,IF(MID(Source!C33,1,2)="30",Source!C33,"")))</f>
        <v>300719</v>
      </c>
      <c r="C33" s="10" t="str">
        <f>IF(Source!E33="","",Source!E33)</f>
        <v>VOLET RENO 1VR</v>
      </c>
      <c r="D33" s="9" t="str">
        <f>IF(Source!B33=10,"Enregistrée",IF(Source!B33=40,"En fabrication",IF(Source!B33=70,"Fabriquée","")))</f>
        <v>En fabrication</v>
      </c>
      <c r="E33" s="13"/>
      <c r="F33" s="9" t="str">
        <f>IF(Source!G33="EnlËvement","Enlèvement",IF(Source!G33="TournÈe PMN","Tournée PMN",IF(OR(Source!G33="",A33=""),"",Source!G33)))</f>
        <v/>
      </c>
      <c r="G33" s="14">
        <f>IF(Source!F33="","",Source!F33)</f>
        <v>42725</v>
      </c>
    </row>
    <row r="34" spans="1:7" x14ac:dyDescent="0.2">
      <c r="A34" s="8" t="str">
        <f>IF(Source!D34="","",Source!D34)</f>
        <v>PECOURT</v>
      </c>
      <c r="B34" s="9" t="str">
        <f>IF(MID(Source!C34,1,5)="Ateli",RIGHT(Source!C34,LEN(Source!C34)-5),IF(MID(Source!C34,1,1)="8",Source!C34,IF(MID(Source!C34,1,2)="30",Source!C34,"")))</f>
        <v>300720</v>
      </c>
      <c r="C34" s="10" t="str">
        <f>IF(Source!E34="","",Source!E34)</f>
        <v>VOLET SOLAIRE 1VR</v>
      </c>
      <c r="D34" s="9" t="str">
        <f>IF(Source!B34=10,"Enregistrée",IF(Source!B34=40,"En fabrication",IF(Source!B34=70,"Fabriquée","")))</f>
        <v>En fabrication</v>
      </c>
      <c r="E34" s="13"/>
      <c r="F34" s="9" t="str">
        <f>IF(Source!G34="EnlËvement","Enlèvement",IF(Source!G34="TournÈe PMN","Tournée PMN",IF(OR(Source!G34="",A34=""),"",Source!G34)))</f>
        <v/>
      </c>
      <c r="G34" s="14">
        <f>IF(Source!F34="","",Source!F34)</f>
        <v>42725</v>
      </c>
    </row>
    <row r="35" spans="1:7" x14ac:dyDescent="0.2">
      <c r="A35" s="8" t="str">
        <f>IF(Source!D35="","",Source!D35)</f>
        <v>PECOURT</v>
      </c>
      <c r="B35" s="9" t="str">
        <f>IF(MID(Source!C35,1,5)="Ateli",RIGHT(Source!C35,LEN(Source!C35)-5),IF(MID(Source!C35,1,1)="8",Source!C35,IF(MID(Source!C35,1,2)="30",Source!C35,"")))</f>
        <v>300724</v>
      </c>
      <c r="C35" s="10" t="str">
        <f>IF(Source!E35="","",Source!E35)</f>
        <v>MARENDIN</v>
      </c>
      <c r="D35" s="9" t="str">
        <f>IF(Source!B35=10,"Enregistrée",IF(Source!B35=40,"En fabrication",IF(Source!B35=70,"Fabriquée","")))</f>
        <v>En fabrication</v>
      </c>
      <c r="E35" s="13"/>
      <c r="F35" s="9" t="str">
        <f>IF(Source!G35="EnlËvement","Enlèvement",IF(Source!G35="TournÈe PMN","Tournée PMN",IF(OR(Source!G35="",A35=""),"",Source!G35)))</f>
        <v/>
      </c>
      <c r="G35" s="14">
        <f>IF(Source!F35="","",Source!F35)</f>
        <v>42727</v>
      </c>
    </row>
    <row r="36" spans="1:7" x14ac:dyDescent="0.2">
      <c r="A36" s="8" t="str">
        <f>IF(Source!D36="","",Source!D36)</f>
        <v>PECOURT</v>
      </c>
      <c r="B36" s="9" t="str">
        <f>IF(MID(Source!C36,1,5)="Ateli",RIGHT(Source!C36,LEN(Source!C36)-5),IF(MID(Source!C36,1,1)="8",Source!C36,IF(MID(Source!C36,1,2)="30",Source!C36,"")))</f>
        <v>90752</v>
      </c>
      <c r="C36" s="10" t="str">
        <f>IF(Source!E36="","",Source!E36)</f>
        <v>LYON 2WVR</v>
      </c>
      <c r="D36" s="9" t="str">
        <f>IF(Source!B36=10,"Enregistrée",IF(Source!B36=40,"En fabrication",IF(Source!B36=70,"Fabriquée","")))</f>
        <v>En fabrication</v>
      </c>
      <c r="E36" s="13"/>
      <c r="F36" s="9" t="str">
        <f>IF(Source!G36="EnlËvement","Enlèvement",IF(Source!G36="TournÈe PMN","Tournée PMN",IF(OR(Source!G36="",A36=""),"",Source!G36)))</f>
        <v>RAUD</v>
      </c>
      <c r="G36" s="14">
        <f>IF(Source!F36="","",Source!F36)</f>
        <v>42740</v>
      </c>
    </row>
    <row r="37" spans="1:7" x14ac:dyDescent="0.2">
      <c r="A37" s="8" t="str">
        <f>IF(Source!D37="","",Source!D37)</f>
        <v>PECOURT</v>
      </c>
      <c r="B37" s="9" t="str">
        <f>IF(MID(Source!C37,1,5)="Ateli",RIGHT(Source!C37,LEN(Source!C37)-5),IF(MID(Source!C37,1,1)="8",Source!C37,IF(MID(Source!C37,1,2)="30",Source!C37,"")))</f>
        <v>300722</v>
      </c>
      <c r="C37" s="10" t="str">
        <f>IF(Source!E37="","",Source!E37)</f>
        <v>PERSO 3VR</v>
      </c>
      <c r="D37" s="9" t="str">
        <f>IF(Source!B37=10,"Enregistrée",IF(Source!B37=40,"En fabrication",IF(Source!B37=70,"Fabriquée","")))</f>
        <v>En fabrication</v>
      </c>
      <c r="E37" s="13"/>
      <c r="F37" s="9" t="str">
        <f>IF(Source!G37="EnlËvement","Enlèvement",IF(Source!G37="TournÈe PMN","Tournée PMN",IF(OR(Source!G37="",A37=""),"",Source!G37)))</f>
        <v/>
      </c>
      <c r="G37" s="14">
        <f>IF(Source!F37="","",Source!F37)</f>
        <v>42740</v>
      </c>
    </row>
    <row r="38" spans="1:7" x14ac:dyDescent="0.2">
      <c r="A38" s="8" t="e">
        <f>IF(Source!#REF!="","",Source!#REF!)</f>
        <v>#REF!</v>
      </c>
      <c r="B38" s="9" t="e">
        <f>IF(MID(Source!#REF!,1,5)="Ateli",RIGHT(Source!#REF!,LEN(Source!#REF!)-5),IF(MID(Source!#REF!,1,1)="8",Source!#REF!,IF(MID(Source!#REF!,1,2)="30",Source!#REF!,"")))</f>
        <v>#REF!</v>
      </c>
      <c r="C38" s="10" t="e">
        <f>IF(Source!#REF!="","",Source!#REF!)</f>
        <v>#REF!</v>
      </c>
      <c r="D38" s="9" t="e">
        <f>IF(Source!#REF!=10,"Enregistrée",IF(Source!#REF!=40,"En fabrication",IF(Source!#REF!=70,"Fabriquée","")))</f>
        <v>#REF!</v>
      </c>
      <c r="E38" s="13"/>
      <c r="F38" s="9" t="e">
        <f>IF(Source!#REF!="EnlËvement","Enlèvement",IF(Source!#REF!="TournÈe PMN","Tournée PMN",IF(OR(Source!#REF!="",A38=""),"",Source!#REF!)))</f>
        <v>#REF!</v>
      </c>
      <c r="G38" s="14" t="e">
        <f>IF(Source!#REF!="","",Source!#REF!)</f>
        <v>#REF!</v>
      </c>
    </row>
    <row r="39" spans="1:7" x14ac:dyDescent="0.2">
      <c r="A39" s="8" t="str">
        <f>IF(Source!D39="","",Source!D39)</f>
        <v>PECOURT</v>
      </c>
      <c r="B39" s="9" t="str">
        <f>IF(MID(Source!C39,1,5)="Ateli",RIGHT(Source!C39,LEN(Source!C39)-5),IF(MID(Source!C39,1,1)="8",Source!C39,IF(MID(Source!C39,1,2)="30",Source!C39,"")))</f>
        <v>300701</v>
      </c>
      <c r="C39" s="10" t="str">
        <f>IF(Source!E39="","",Source!E39)</f>
        <v>RACLOT GERARD 14ALUVR</v>
      </c>
      <c r="D39" s="9" t="str">
        <f>IF(Source!B39=10,"Enregistrée",IF(Source!B39=40,"En fabrication",IF(Source!B39=70,"Fabriquée","")))</f>
        <v>En fabrication</v>
      </c>
      <c r="E39" s="13"/>
      <c r="F39" s="9" t="str">
        <f>IF(Source!G39="EnlËvement","Enlèvement",IF(Source!G39="TournÈe PMN","Tournée PMN",IF(OR(Source!G39="",A39=""),"",Source!G39)))</f>
        <v/>
      </c>
      <c r="G39" s="14">
        <f>IF(Source!F39="","",Source!F39)</f>
        <v>42751</v>
      </c>
    </row>
    <row r="40" spans="1:7" x14ac:dyDescent="0.2">
      <c r="A40" s="8" t="str">
        <f>IF(Source!D40="","",Source!D40)</f>
        <v/>
      </c>
      <c r="B40" s="9" t="str">
        <f>IF(MID(Source!C40,1,5)="Ateli",RIGHT(Source!C40,LEN(Source!C40)-5),IF(MID(Source!C40,1,1)="8",Source!C40,IF(MID(Source!C40,1,2)="30",Source!C40,"")))</f>
        <v/>
      </c>
      <c r="C40" s="10" t="str">
        <f>IF(Source!E40="","",Source!E40)</f>
        <v/>
      </c>
      <c r="D40" s="9" t="str">
        <f>IF(Source!B40=10,"Enregistrée",IF(Source!B40=40,"En fabrication",IF(Source!B40=70,"Fabriquée","")))</f>
        <v/>
      </c>
      <c r="E40" s="13"/>
      <c r="F40" s="9" t="str">
        <f>IF(Source!G40="EnlËvement","Enlèvement",IF(Source!G40="TournÈe PMN","Tournée PMN",IF(OR(Source!G40="",A40=""),"",Source!G40)))</f>
        <v/>
      </c>
      <c r="G40" s="14" t="str">
        <f>IF(Source!F40="","",Source!F40)</f>
        <v/>
      </c>
    </row>
    <row r="41" spans="1:7" x14ac:dyDescent="0.2">
      <c r="A41" s="8" t="str">
        <f>IF(Source!D41="","",Source!D41)</f>
        <v/>
      </c>
      <c r="B41" s="9" t="str">
        <f>IF(MID(Source!C41,1,5)="Ateli",RIGHT(Source!C41,LEN(Source!C41)-5),IF(MID(Source!C41,1,1)="8",Source!C41,IF(MID(Source!C41,1,2)="30",Source!C41,"")))</f>
        <v/>
      </c>
      <c r="C41" s="10" t="str">
        <f>IF(Source!E41="","",Source!E41)</f>
        <v/>
      </c>
      <c r="D41" s="9" t="str">
        <f>IF(Source!B41=10,"Enregistrée",IF(Source!B41=40,"En fabrication",IF(Source!B41=70,"Fabriquée","")))</f>
        <v/>
      </c>
      <c r="E41" s="13"/>
      <c r="F41" s="9" t="str">
        <f>IF(Source!G41="EnlËvement","Enlèvement",IF(Source!G41="TournÈe PMN","Tournée PMN",IF(OR(Source!G41="",A41=""),"",Source!G41)))</f>
        <v/>
      </c>
      <c r="G41" s="14" t="str">
        <f>IF(Source!F41="","",Source!F41)</f>
        <v/>
      </c>
    </row>
    <row r="42" spans="1:7" x14ac:dyDescent="0.2">
      <c r="A42" s="8" t="str">
        <f>IF(Source!D42="","",Source!D42)</f>
        <v/>
      </c>
      <c r="B42" s="9" t="str">
        <f>IF(MID(Source!C42,1,5)="Ateli",RIGHT(Source!C42,LEN(Source!C42)-5),IF(MID(Source!C42,1,1)="8",Source!C42,IF(MID(Source!C42,1,2)="30",Source!C42,"")))</f>
        <v/>
      </c>
      <c r="C42" s="10" t="str">
        <f>IF(Source!E42="","",Source!E42)</f>
        <v/>
      </c>
      <c r="D42" s="9" t="str">
        <f>IF(Source!B42=10,"Enregistrée",IF(Source!B42=40,"En fabrication",IF(Source!B42=70,"Fabriquée","")))</f>
        <v/>
      </c>
      <c r="E42" s="13"/>
      <c r="F42" s="9" t="str">
        <f>IF(Source!G42="EnlËvement","Enlèvement",IF(Source!G42="TournÈe PMN","Tournée PMN",IF(OR(Source!G42="",A42=""),"",Source!G42)))</f>
        <v/>
      </c>
      <c r="G42" s="14" t="str">
        <f>IF(Source!F42="","",Source!F42)</f>
        <v/>
      </c>
    </row>
    <row r="43" spans="1:7" x14ac:dyDescent="0.2">
      <c r="A43" s="8" t="str">
        <f>IF(Source!D43="","",Source!D43)</f>
        <v/>
      </c>
      <c r="B43" s="9" t="str">
        <f>IF(MID(Source!C43,1,5)="Ateli",RIGHT(Source!C43,LEN(Source!C43)-5),IF(MID(Source!C43,1,1)="8",Source!C43,IF(MID(Source!C43,1,2)="30",Source!C43,"")))</f>
        <v/>
      </c>
      <c r="C43" s="10" t="str">
        <f>IF(Source!E43="","",Source!E43)</f>
        <v/>
      </c>
      <c r="D43" s="9" t="str">
        <f>IF(Source!B43=10,"Enregistrée",IF(Source!B43=40,"En fabrication",IF(Source!B43=70,"Fabriquée","")))</f>
        <v/>
      </c>
      <c r="E43" s="13"/>
      <c r="F43" s="9" t="str">
        <f>IF(Source!G43="EnlËvement","Enlèvement",IF(Source!G43="TournÈe PMN","Tournée PMN",IF(OR(Source!G43="",A43=""),"",Source!G43)))</f>
        <v/>
      </c>
      <c r="G43" s="14" t="str">
        <f>IF(Source!F43="","",Source!F43)</f>
        <v/>
      </c>
    </row>
    <row r="44" spans="1:7" x14ac:dyDescent="0.2">
      <c r="A44" s="8" t="str">
        <f>IF(Source!D44="","",Source!D44)</f>
        <v/>
      </c>
      <c r="B44" s="9" t="str">
        <f>IF(MID(Source!C44,1,5)="Ateli",RIGHT(Source!C44,LEN(Source!C44)-5),IF(MID(Source!C44,1,1)="8",Source!C44,IF(MID(Source!C44,1,2)="30",Source!C44,"")))</f>
        <v/>
      </c>
      <c r="C44" s="10" t="str">
        <f>IF(Source!E44="","",Source!E44)</f>
        <v/>
      </c>
      <c r="D44" s="9" t="str">
        <f>IF(Source!B44=10,"Enregistrée",IF(Source!B44=40,"En fabrication",IF(Source!B44=70,"Fabriquée","")))</f>
        <v/>
      </c>
      <c r="E44" s="13"/>
      <c r="F44" s="9" t="str">
        <f>IF(Source!G44="EnlËvement","Enlèvement",IF(Source!G44="TournÈe PMN","Tournée PMN",IF(OR(Source!G44="",A44=""),"",Source!G44)))</f>
        <v/>
      </c>
      <c r="G44" s="14" t="str">
        <f>IF(Source!F44="","",Source!F44)</f>
        <v/>
      </c>
    </row>
    <row r="45" spans="1:7" x14ac:dyDescent="0.2">
      <c r="A45" s="8" t="str">
        <f>IF(Source!D45="","",Source!D45)</f>
        <v/>
      </c>
      <c r="B45" s="9" t="str">
        <f>IF(MID(Source!C45,1,5)="Ateli",RIGHT(Source!C45,LEN(Source!C45)-5),IF(MID(Source!C45,1,1)="8",Source!C45,IF(MID(Source!C45,1,2)="30",Source!C45,"")))</f>
        <v/>
      </c>
      <c r="C45" s="10" t="str">
        <f>IF(Source!E45="","",Source!E45)</f>
        <v/>
      </c>
      <c r="D45" s="9" t="str">
        <f>IF(Source!B45=10,"Enregistrée",IF(Source!B45=40,"En fabrication",IF(Source!B45=70,"Fabriquée","")))</f>
        <v/>
      </c>
      <c r="E45" s="13"/>
      <c r="F45" s="9" t="str">
        <f>IF(Source!G45="EnlËvement","Enlèvement",IF(Source!G45="TournÈe PMN","Tournée PMN",IF(OR(Source!G45="",A45=""),"",Source!G45)))</f>
        <v/>
      </c>
      <c r="G45" s="14" t="str">
        <f>IF(Source!F45="","",Source!F45)</f>
        <v/>
      </c>
    </row>
    <row r="46" spans="1:7" x14ac:dyDescent="0.2">
      <c r="A46" s="8" t="str">
        <f>IF(Source!D46="","",Source!D46)</f>
        <v/>
      </c>
      <c r="B46" s="9" t="str">
        <f>IF(MID(Source!C46,1,5)="Ateli",RIGHT(Source!C46,LEN(Source!C46)-5),IF(MID(Source!C46,1,1)="8",Source!C46,IF(MID(Source!C46,1,2)="30",Source!C46,"")))</f>
        <v/>
      </c>
      <c r="C46" s="10" t="str">
        <f>IF(Source!E46="","",Source!E46)</f>
        <v/>
      </c>
      <c r="D46" s="9" t="str">
        <f>IF(Source!B46=10,"Enregistrée",IF(Source!B46=40,"En fabrication",IF(Source!B46=70,"Fabriquée","")))</f>
        <v/>
      </c>
      <c r="E46" s="13"/>
      <c r="F46" s="9" t="str">
        <f>IF(Source!G46="EnlËvement","Enlèvement",IF(Source!G46="TournÈe PMN","Tournée PMN",IF(OR(Source!G46="",A46=""),"",Source!G46)))</f>
        <v/>
      </c>
      <c r="G46" s="14" t="str">
        <f>IF(Source!F46="","",Source!F46)</f>
        <v/>
      </c>
    </row>
    <row r="47" spans="1:7" x14ac:dyDescent="0.2">
      <c r="A47" s="8" t="str">
        <f>IF(Source!D47="","",Source!D47)</f>
        <v/>
      </c>
      <c r="B47" s="9" t="str">
        <f>IF(MID(Source!C47,1,5)="Ateli",RIGHT(Source!C47,LEN(Source!C47)-5),IF(MID(Source!C47,1,1)="8",Source!C47,IF(MID(Source!C47,1,2)="30",Source!C47,"")))</f>
        <v/>
      </c>
      <c r="C47" s="10" t="str">
        <f>IF(Source!E47="","",Source!E47)</f>
        <v/>
      </c>
      <c r="D47" s="9" t="str">
        <f>IF(Source!B47=10,"Enregistrée",IF(Source!B47=40,"En fabrication",IF(Source!B47=70,"Fabriquée","")))</f>
        <v/>
      </c>
      <c r="E47" s="13"/>
      <c r="F47" s="9" t="str">
        <f>IF(Source!G47="EnlËvement","Enlèvement",IF(Source!G47="TournÈe PMN","Tournée PMN",IF(OR(Source!G47="",A47=""),"",Source!G47)))</f>
        <v/>
      </c>
      <c r="G47" s="14" t="str">
        <f>IF(Source!F47="","",Source!F47)</f>
        <v/>
      </c>
    </row>
    <row r="48" spans="1:7" x14ac:dyDescent="0.2">
      <c r="A48" s="8" t="str">
        <f>IF(Source!D48="","",Source!D48)</f>
        <v/>
      </c>
      <c r="B48" s="9" t="str">
        <f>IF(MID(Source!C48,1,5)="Ateli",RIGHT(Source!C48,LEN(Source!C48)-5),IF(MID(Source!C48,1,1)="8",Source!C48,IF(MID(Source!C48,1,2)="30",Source!C48,"")))</f>
        <v/>
      </c>
      <c r="C48" s="10" t="str">
        <f>IF(Source!E48="","",Source!E48)</f>
        <v/>
      </c>
      <c r="D48" s="9" t="str">
        <f>IF(Source!B48=10,"Enregistrée",IF(Source!B48=40,"En fabrication",IF(Source!B48=70,"Fabriquée","")))</f>
        <v/>
      </c>
      <c r="E48" s="13"/>
      <c r="F48" s="9" t="str">
        <f>IF(Source!G48="EnlËvement","Enlèvement",IF(Source!G48="TournÈe PMN","Tournée PMN",IF(OR(Source!G48="",A48=""),"",Source!G48)))</f>
        <v/>
      </c>
      <c r="G48" s="14" t="str">
        <f>IF(Source!F48="","",Source!F48)</f>
        <v/>
      </c>
    </row>
    <row r="49" spans="1:7" x14ac:dyDescent="0.2">
      <c r="A49" s="8" t="str">
        <f>IF(Source!D49="","",Source!D49)</f>
        <v/>
      </c>
      <c r="B49" s="9" t="str">
        <f>IF(MID(Source!C49,1,5)="Ateli",RIGHT(Source!C49,LEN(Source!C49)-5),IF(MID(Source!C49,1,1)="8",Source!C49,IF(MID(Source!C49,1,2)="30",Source!C49,"")))</f>
        <v/>
      </c>
      <c r="C49" s="10" t="str">
        <f>IF(Source!E49="","",Source!E49)</f>
        <v/>
      </c>
      <c r="D49" s="9" t="str">
        <f>IF(Source!B49=10,"Enregistrée",IF(Source!B49=40,"En fabrication",IF(Source!B49=70,"Fabriquée","")))</f>
        <v/>
      </c>
      <c r="E49" s="13"/>
      <c r="F49" s="9" t="str">
        <f>IF(Source!G49="EnlËvement","Enlèvement",IF(Source!G49="TournÈe PMN","Tournée PMN",IF(OR(Source!G49="",A49=""),"",Source!G49)))</f>
        <v/>
      </c>
      <c r="G49" s="14" t="str">
        <f>IF(Source!F49="","",Source!F49)</f>
        <v/>
      </c>
    </row>
    <row r="50" spans="1:7" x14ac:dyDescent="0.2">
      <c r="A50" s="8" t="str">
        <f>IF(Source!D50="","",Source!D50)</f>
        <v/>
      </c>
      <c r="B50" s="9" t="str">
        <f>IF(MID(Source!C50,1,5)="Ateli",RIGHT(Source!C50,LEN(Source!C50)-5),IF(MID(Source!C50,1,1)="8",Source!C50,IF(MID(Source!C50,1,2)="30",Source!C50,"")))</f>
        <v/>
      </c>
      <c r="C50" s="10" t="str">
        <f>IF(Source!E50="","",Source!E50)</f>
        <v/>
      </c>
      <c r="D50" s="9" t="str">
        <f>IF(Source!B50=10,"Enregistrée",IF(Source!B50=40,"En fabrication",IF(Source!B50=70,"Fabriquée","")))</f>
        <v/>
      </c>
      <c r="E50" s="13"/>
      <c r="F50" s="9" t="str">
        <f>IF(Source!G50="EnlËvement","Enlèvement",IF(Source!G50="TournÈe PMN","Tournée PMN",IF(OR(Source!G50="",A50=""),"",Source!G50)))</f>
        <v/>
      </c>
      <c r="G50" s="14" t="str">
        <f>IF(Source!F50="","",Source!F50)</f>
        <v/>
      </c>
    </row>
    <row r="51" spans="1:7" x14ac:dyDescent="0.2">
      <c r="A51" s="8" t="str">
        <f>IF(Source!D51="","",Source!D51)</f>
        <v/>
      </c>
      <c r="B51" s="9" t="str">
        <f>IF(MID(Source!C51,1,5)="Ateli",RIGHT(Source!C51,LEN(Source!C51)-5),IF(MID(Source!C51,1,1)="8",Source!C51,IF(MID(Source!C51,1,2)="30",Source!C51,"")))</f>
        <v/>
      </c>
      <c r="C51" s="10" t="str">
        <f>IF(Source!E51="","",Source!E51)</f>
        <v/>
      </c>
      <c r="D51" s="9" t="str">
        <f>IF(Source!B51=10,"Enregistrée",IF(Source!B51=40,"En fabrication",IF(Source!B51=70,"Fabriquée","")))</f>
        <v/>
      </c>
      <c r="E51" s="15"/>
      <c r="F51" s="9" t="str">
        <f>IF(Source!G51="EnlËvement","Enlèvement",IF(Source!G51="TournÈe PMN","Tournée PMN",IF(OR(Source!G51="",A51=""),"",Source!G51)))</f>
        <v/>
      </c>
      <c r="G51" s="14" t="str">
        <f>IF(Source!F51="","",Source!F51)</f>
        <v/>
      </c>
    </row>
    <row r="52" spans="1:7" x14ac:dyDescent="0.2">
      <c r="A52" s="8" t="str">
        <f>IF(Source!D52="","",Source!D52)</f>
        <v/>
      </c>
      <c r="B52" s="9" t="str">
        <f>IF(MID(Source!C52,1,5)="Ateli",RIGHT(Source!C52,LEN(Source!C52)-5),IF(MID(Source!C52,1,1)="8",Source!C52,IF(MID(Source!C52,1,2)="30",Source!C52,"")))</f>
        <v/>
      </c>
      <c r="C52" s="10" t="str">
        <f>IF(Source!E52="","",Source!E52)</f>
        <v/>
      </c>
      <c r="D52" s="9" t="str">
        <f>IF(Source!B52=10,"Enregistrée",IF(Source!B52=40,"En fabrication",IF(Source!B52=70,"Fabriquée","")))</f>
        <v/>
      </c>
      <c r="E52" s="15"/>
      <c r="F52" s="9" t="str">
        <f>IF(Source!G52="EnlËvement","Enlèvement",IF(Source!G52="TournÈe PMN","Tournée PMN",IF(OR(Source!G52="",A52=""),"",Source!G52)))</f>
        <v/>
      </c>
      <c r="G52" s="14" t="str">
        <f>IF(Source!F52="","",Source!F52)</f>
        <v/>
      </c>
    </row>
    <row r="53" spans="1:7" x14ac:dyDescent="0.2">
      <c r="A53" s="8" t="str">
        <f>IF(Source!D53="","",Source!D53)</f>
        <v/>
      </c>
      <c r="B53" s="9" t="str">
        <f>IF(MID(Source!C53,1,5)="Ateli",RIGHT(Source!C53,LEN(Source!C53)-5),IF(MID(Source!C53,1,1)="8",Source!C53,IF(MID(Source!C53,1,2)="30",Source!C53,"")))</f>
        <v/>
      </c>
      <c r="C53" s="10" t="str">
        <f>IF(Source!E53="","",Source!E53)</f>
        <v/>
      </c>
      <c r="D53" s="9" t="str">
        <f>IF(Source!B53=10,"Enregistrée",IF(Source!B53=40,"En fabrication",IF(Source!B53=70,"Fabriquée","")))</f>
        <v/>
      </c>
      <c r="E53" s="15"/>
      <c r="F53" s="9" t="str">
        <f>IF(Source!G53="EnlËvement","Enlèvement",IF(Source!G53="TournÈe PMN","Tournée PMN",IF(OR(Source!G53="",A53=""),"",Source!G53)))</f>
        <v/>
      </c>
      <c r="G53" s="14" t="str">
        <f>IF(Source!F53="","",Source!F53)</f>
        <v/>
      </c>
    </row>
    <row r="54" spans="1:7" x14ac:dyDescent="0.2">
      <c r="A54" s="8" t="str">
        <f>IF(Source!D54="","",Source!D54)</f>
        <v/>
      </c>
      <c r="B54" s="9" t="str">
        <f>IF(MID(Source!C54,1,5)="Ateli",RIGHT(Source!C54,LEN(Source!C54)-5),IF(MID(Source!C54,1,1)="8",Source!C54,IF(MID(Source!C54,1,2)="30",Source!C54,"")))</f>
        <v/>
      </c>
      <c r="C54" s="10" t="str">
        <f>IF(Source!E54="","",Source!E54)</f>
        <v/>
      </c>
      <c r="D54" s="9" t="str">
        <f>IF(Source!B54=10,"Enregistrée",IF(Source!B54=40,"En fabrication",IF(Source!B54=70,"Fabriquée","")))</f>
        <v/>
      </c>
      <c r="E54" s="15"/>
      <c r="F54" s="9" t="str">
        <f>IF(Source!G54="EnlËvement","Enlèvement",IF(Source!G54="TournÈe PMN","Tournée PMN",IF(OR(Source!G54="",A54=""),"",Source!G54)))</f>
        <v/>
      </c>
      <c r="G54" s="14" t="str">
        <f>IF(Source!F54="","",Source!F54)</f>
        <v/>
      </c>
    </row>
    <row r="55" spans="1:7" x14ac:dyDescent="0.2">
      <c r="A55" s="8" t="str">
        <f>IF(Source!D55="","",Source!D55)</f>
        <v/>
      </c>
      <c r="B55" s="9" t="str">
        <f>IF(MID(Source!C55,1,5)="Ateli",RIGHT(Source!C55,LEN(Source!C55)-5),IF(MID(Source!C55,1,1)="8",Source!C55,IF(MID(Source!C55,1,2)="30",Source!C55,"")))</f>
        <v/>
      </c>
      <c r="C55" s="10" t="str">
        <f>IF(Source!E55="","",Source!E55)</f>
        <v/>
      </c>
      <c r="D55" s="9" t="str">
        <f>IF(Source!B55=10,"Enregistrée",IF(Source!B55=40,"En fabrication",IF(Source!B55=70,"Fabriquée","")))</f>
        <v/>
      </c>
      <c r="E55" s="15"/>
      <c r="F55" s="9" t="str">
        <f>IF(Source!G55="EnlËvement","Enlèvement",IF(Source!G55="TournÈe PMN","Tournée PMN",IF(OR(Source!G55="",A55=""),"",Source!G55)))</f>
        <v/>
      </c>
      <c r="G55" s="14" t="str">
        <f>IF(Source!F55="","",Source!F55)</f>
        <v/>
      </c>
    </row>
    <row r="56" spans="1:7" x14ac:dyDescent="0.2">
      <c r="A56" s="8" t="str">
        <f>IF(Source!D56="","",Source!D56)</f>
        <v/>
      </c>
      <c r="B56" s="9" t="str">
        <f>IF(MID(Source!C56,1,5)="Ateli",RIGHT(Source!C56,LEN(Source!C56)-5),IF(MID(Source!C56,1,1)="8",Source!C56,IF(MID(Source!C56,1,2)="30",Source!C56,"")))</f>
        <v/>
      </c>
      <c r="C56" s="10" t="str">
        <f>IF(Source!E56="","",Source!E56)</f>
        <v/>
      </c>
      <c r="D56" s="9" t="str">
        <f>IF(Source!B56=10,"Enregistrée",IF(Source!B56=40,"En fabrication",IF(Source!B56=70,"Fabriquée","")))</f>
        <v/>
      </c>
      <c r="E56" s="15"/>
      <c r="F56" s="9" t="str">
        <f>IF(Source!G56="EnlËvement","Enlèvement",IF(Source!G56="TournÈe PMN","Tournée PMN",IF(OR(Source!G56="",A56=""),"",Source!G56)))</f>
        <v/>
      </c>
      <c r="G56" s="14" t="str">
        <f>IF(Source!F56="","",Source!F56)</f>
        <v/>
      </c>
    </row>
    <row r="57" spans="1:7" x14ac:dyDescent="0.2">
      <c r="A57" s="8" t="str">
        <f>IF(Source!D57="","",Source!D57)</f>
        <v/>
      </c>
      <c r="B57" s="9" t="str">
        <f>IF(MID(Source!C57,1,5)="Ateli",RIGHT(Source!C57,LEN(Source!C57)-5),IF(MID(Source!C57,1,1)="8",Source!C57,IF(MID(Source!C57,1,2)="30",Source!C57,"")))</f>
        <v/>
      </c>
      <c r="C57" s="10" t="str">
        <f>IF(Source!E57="","",Source!E57)</f>
        <v/>
      </c>
      <c r="D57" s="9" t="str">
        <f>IF(Source!B57=10,"Enregistrée",IF(Source!B57=40,"En fabrication",IF(Source!B57=70,"Fabriquée","")))</f>
        <v/>
      </c>
      <c r="E57" s="15"/>
      <c r="F57" s="9" t="str">
        <f>IF(Source!G57="EnlËvement","Enlèvement",IF(Source!G57="TournÈe PMN","Tournée PMN",IF(OR(Source!G57="",A57=""),"",Source!G57)))</f>
        <v/>
      </c>
      <c r="G57" s="14" t="str">
        <f>IF(Source!F57="","",Source!F57)</f>
        <v/>
      </c>
    </row>
    <row r="58" spans="1:7" x14ac:dyDescent="0.2">
      <c r="A58" s="8" t="str">
        <f>IF(Source!D58="","",Source!D58)</f>
        <v/>
      </c>
      <c r="B58" s="9" t="str">
        <f>IF(MID(Source!C58,1,5)="Ateli",RIGHT(Source!C58,LEN(Source!C58)-5),IF(MID(Source!C58,1,1)="8",Source!C58,IF(MID(Source!C58,1,2)="30",Source!C58,"")))</f>
        <v/>
      </c>
      <c r="C58" s="10" t="str">
        <f>IF(Source!E58="","",Source!E58)</f>
        <v/>
      </c>
      <c r="D58" s="9" t="str">
        <f>IF(Source!B58=10,"Enregistrée",IF(Source!B58=40,"En fabrication",IF(Source!B58=70,"Fabriquée","")))</f>
        <v/>
      </c>
      <c r="E58" s="15"/>
      <c r="F58" s="9" t="str">
        <f>IF(Source!G58="EnlËvement","Enlèvement",IF(Source!G58="TournÈe PMN","Tournée PMN",IF(OR(Source!G58="",A58=""),"",Source!G58)))</f>
        <v/>
      </c>
      <c r="G58" s="14" t="str">
        <f>IF(Source!F58="","",Source!F58)</f>
        <v/>
      </c>
    </row>
    <row r="59" spans="1:7" x14ac:dyDescent="0.2">
      <c r="A59" s="8" t="str">
        <f>IF(Source!D59="","",Source!D59)</f>
        <v/>
      </c>
      <c r="B59" s="9" t="str">
        <f>IF(MID(Source!C59,1,5)="Ateli",RIGHT(Source!C59,LEN(Source!C59)-5),IF(MID(Source!C59,1,1)="8",Source!C59,IF(MID(Source!C59,1,2)="30",Source!C59,"")))</f>
        <v/>
      </c>
      <c r="C59" s="10" t="str">
        <f>IF(Source!E59="","",Source!E59)</f>
        <v/>
      </c>
      <c r="D59" s="9" t="str">
        <f>IF(Source!B59=10,"Enregistrée",IF(Source!B59=40,"En fabrication",IF(Source!B59=70,"Fabriquée","")))</f>
        <v/>
      </c>
      <c r="E59" s="15"/>
      <c r="F59" s="9" t="str">
        <f>IF(Source!G59="EnlËvement","Enlèvement",IF(Source!G59="TournÈe PMN","Tournée PMN",IF(OR(Source!G59="",A59=""),"",Source!G59)))</f>
        <v/>
      </c>
      <c r="G59" s="14" t="str">
        <f>IF(Source!F59="","",Source!F59)</f>
        <v/>
      </c>
    </row>
    <row r="60" spans="1:7" x14ac:dyDescent="0.2">
      <c r="A60" s="8" t="str">
        <f>IF(Source!D60="","",Source!D60)</f>
        <v/>
      </c>
      <c r="B60" s="9" t="str">
        <f>IF(MID(Source!C60,1,5)="Ateli",RIGHT(Source!C60,LEN(Source!C60)-5),IF(MID(Source!C60,1,1)="8",Source!C60,IF(MID(Source!C60,1,2)="30",Source!C60,"")))</f>
        <v/>
      </c>
      <c r="C60" s="10" t="str">
        <f>IF(Source!E60="","",Source!E60)</f>
        <v/>
      </c>
      <c r="D60" s="9" t="str">
        <f>IF(Source!B60=10,"Enregistrée",IF(Source!B60=40,"En fabrication",IF(Source!B60=70,"Fabriquée","")))</f>
        <v/>
      </c>
      <c r="E60" s="15"/>
      <c r="F60" s="9" t="str">
        <f>IF(Source!G60="EnlËvement","Enlèvement",IF(Source!G60="TournÈe PMN","Tournée PMN",IF(OR(Source!G60="",A60=""),"",Source!G60)))</f>
        <v/>
      </c>
      <c r="G60" s="14" t="str">
        <f>IF(Source!F60="","",Source!F60)</f>
        <v/>
      </c>
    </row>
    <row r="61" spans="1:7" x14ac:dyDescent="0.2">
      <c r="A61" s="8" t="str">
        <f>IF(Source!D61="","",Source!D61)</f>
        <v/>
      </c>
      <c r="B61" s="9" t="str">
        <f>IF(MID(Source!C61,1,5)="Ateli",RIGHT(Source!C61,LEN(Source!C61)-5),IF(MID(Source!C61,1,1)="8",Source!C61,IF(MID(Source!C61,1,2)="30",Source!C61,"")))</f>
        <v/>
      </c>
      <c r="C61" s="10" t="str">
        <f>IF(Source!E61="","",Source!E61)</f>
        <v/>
      </c>
      <c r="D61" s="9" t="str">
        <f>IF(Source!B61=10,"Enregistrée",IF(Source!B61=40,"En fabrication",IF(Source!B61=70,"Fabriquée","")))</f>
        <v/>
      </c>
      <c r="E61" s="15"/>
      <c r="F61" s="9" t="str">
        <f>IF(Source!G61="EnlËvement","Enlèvement",IF(Source!G61="TournÈe PMN","Tournée PMN",IF(OR(Source!G61="",A61=""),"",Source!G61)))</f>
        <v/>
      </c>
      <c r="G61" s="14" t="str">
        <f>IF(Source!F61="","",Source!F61)</f>
        <v/>
      </c>
    </row>
    <row r="62" spans="1:7" x14ac:dyDescent="0.2">
      <c r="A62" s="8" t="str">
        <f>IF(Source!D62="","",Source!D62)</f>
        <v/>
      </c>
      <c r="B62" s="9" t="str">
        <f>IF(MID(Source!C62,1,5)="Ateli",RIGHT(Source!C62,LEN(Source!C62)-5),IF(MID(Source!C62,1,1)="8",Source!C62,IF(MID(Source!C62,1,2)="30",Source!C62,"")))</f>
        <v/>
      </c>
      <c r="C62" s="10" t="str">
        <f>IF(Source!E62="","",Source!E62)</f>
        <v/>
      </c>
      <c r="D62" s="9" t="str">
        <f>IF(Source!B62=10,"Enregistrée",IF(Source!B62=40,"En fabrication",IF(Source!B62=70,"Fabriquée","")))</f>
        <v/>
      </c>
      <c r="E62" s="15"/>
      <c r="F62" s="9" t="str">
        <f>IF(Source!G62="EnlËvement","Enlèvement",IF(Source!G62="TournÈe PMN","Tournée PMN",IF(OR(Source!G62="",A62=""),"",Source!G62)))</f>
        <v/>
      </c>
      <c r="G62" s="14" t="str">
        <f>IF(Source!F62="","",Source!F62)</f>
        <v/>
      </c>
    </row>
    <row r="63" spans="1:7" x14ac:dyDescent="0.2">
      <c r="A63" s="8" t="str">
        <f>IF(Source!D63="","",Source!D63)</f>
        <v/>
      </c>
      <c r="B63" s="9" t="str">
        <f>IF(MID(Source!C63,1,5)="Ateli",RIGHT(Source!C63,LEN(Source!C63)-5),IF(MID(Source!C63,1,1)="8",Source!C63,IF(MID(Source!C63,1,2)="30",Source!C63,"")))</f>
        <v/>
      </c>
      <c r="C63" s="10" t="str">
        <f>IF(Source!E63="","",Source!E63)</f>
        <v/>
      </c>
      <c r="D63" s="9" t="str">
        <f>IF(Source!B63=10,"Enregistrée",IF(Source!B63=40,"En fabrication",IF(Source!B63=70,"Fabriquée","")))</f>
        <v/>
      </c>
      <c r="E63" s="15"/>
      <c r="F63" s="9" t="str">
        <f>IF(Source!G63="EnlËvement","Enlèvement",IF(Source!G63="TournÈe PMN","Tournée PMN",IF(OR(Source!G63="",A63=""),"",Source!G63)))</f>
        <v/>
      </c>
      <c r="G63" s="14" t="str">
        <f>IF(Source!F63="","",Source!F63)</f>
        <v/>
      </c>
    </row>
    <row r="64" spans="1:7" x14ac:dyDescent="0.2">
      <c r="A64" s="8" t="str">
        <f>IF(Source!D64="","",Source!D64)</f>
        <v/>
      </c>
      <c r="B64" s="9" t="str">
        <f>IF(MID(Source!C64,1,5)="Ateli",RIGHT(Source!C64,LEN(Source!C64)-5),IF(MID(Source!C64,1,1)="8",Source!C64,IF(MID(Source!C64,1,2)="30",Source!C64,"")))</f>
        <v/>
      </c>
      <c r="C64" s="10" t="str">
        <f>IF(Source!E64="","",Source!E64)</f>
        <v/>
      </c>
      <c r="D64" s="9" t="str">
        <f>IF(Source!B64=10,"Enregistrée",IF(Source!B64=40,"En fabrication",IF(Source!B64=70,"Fabriquée","")))</f>
        <v/>
      </c>
      <c r="E64" s="15"/>
      <c r="F64" s="9" t="str">
        <f>IF(Source!G64="EnlËvement","Enlèvement",IF(Source!G64="TournÈe PMN","Tournée PMN",IF(OR(Source!G64="",A64=""),"",Source!G64)))</f>
        <v/>
      </c>
      <c r="G64" s="14" t="str">
        <f>IF(Source!F64="","",Source!F64)</f>
        <v/>
      </c>
    </row>
    <row r="65" spans="1:7" x14ac:dyDescent="0.2">
      <c r="A65" s="8" t="str">
        <f>IF(Source!D65="","",Source!D65)</f>
        <v/>
      </c>
      <c r="B65" s="9" t="str">
        <f>IF(MID(Source!C65,1,5)="Ateli",RIGHT(Source!C65,LEN(Source!C65)-5),IF(MID(Source!C65,1,1)="8",Source!C65,IF(MID(Source!C65,1,2)="30",Source!C65,"")))</f>
        <v/>
      </c>
      <c r="C65" s="10" t="str">
        <f>IF(Source!E65="","",Source!E65)</f>
        <v/>
      </c>
      <c r="D65" s="9" t="str">
        <f>IF(Source!B65=10,"Enregistrée",IF(Source!B65=40,"En fabrication",IF(Source!B65=70,"Fabriquée","")))</f>
        <v/>
      </c>
      <c r="E65" s="15"/>
      <c r="F65" s="9" t="str">
        <f>IF(Source!G65="EnlËvement","Enlèvement",IF(Source!G65="TournÈe PMN","Tournée PMN",IF(OR(Source!G65="",A65=""),"",Source!G65)))</f>
        <v/>
      </c>
      <c r="G65" s="14" t="str">
        <f>IF(Source!F65="","",Source!F65)</f>
        <v/>
      </c>
    </row>
    <row r="66" spans="1:7" x14ac:dyDescent="0.2">
      <c r="A66" s="8" t="str">
        <f>IF(Source!D66="","",Source!D66)</f>
        <v/>
      </c>
      <c r="B66" s="9" t="str">
        <f>IF(MID(Source!C66,1,5)="Ateli",RIGHT(Source!C66,LEN(Source!C66)-5),IF(MID(Source!C66,1,1)="8",Source!C66,IF(MID(Source!C66,1,2)="30",Source!C66,"")))</f>
        <v/>
      </c>
      <c r="C66" s="10" t="str">
        <f>IF(Source!E66="","",Source!E66)</f>
        <v/>
      </c>
      <c r="D66" s="9" t="str">
        <f>IF(Source!B66=10,"Enregistrée",IF(Source!B66=40,"En fabrication",IF(Source!B66=70,"Fabriquée","")))</f>
        <v/>
      </c>
      <c r="E66" s="15"/>
      <c r="F66" s="9" t="str">
        <f>IF(Source!G66="EnlËvement","Enlèvement",IF(Source!G66="TournÈe PMN","Tournée PMN",IF(OR(Source!G66="",A66=""),"",Source!G66)))</f>
        <v/>
      </c>
      <c r="G66" s="14" t="str">
        <f>IF(Source!F66="","",Source!F66)</f>
        <v/>
      </c>
    </row>
    <row r="67" spans="1:7" x14ac:dyDescent="0.2">
      <c r="A67" s="8" t="str">
        <f>IF(Source!D67="","",Source!D67)</f>
        <v/>
      </c>
      <c r="B67" s="9" t="str">
        <f>IF(MID(Source!C67,1,5)="Ateli",RIGHT(Source!C67,LEN(Source!C67)-5),IF(MID(Source!C67,1,1)="8",Source!C67,IF(MID(Source!C67,1,2)="30",Source!C67,"")))</f>
        <v/>
      </c>
      <c r="C67" s="10" t="str">
        <f>IF(Source!E67="","",Source!E67)</f>
        <v/>
      </c>
      <c r="D67" s="9" t="str">
        <f>IF(Source!B67=10,"Enregistrée",IF(Source!B67=40,"En fabrication",IF(Source!B67=70,"Fabriquée","")))</f>
        <v/>
      </c>
      <c r="E67" s="15"/>
      <c r="F67" s="9" t="str">
        <f>IF(Source!G67="EnlËvement","Enlèvement",IF(Source!G67="TournÈe PMN","Tournée PMN",IF(OR(Source!G67="",A67=""),"",Source!G67)))</f>
        <v/>
      </c>
      <c r="G67" s="14" t="str">
        <f>IF(Source!F67="","",Source!F67)</f>
        <v/>
      </c>
    </row>
    <row r="68" spans="1:7" x14ac:dyDescent="0.2">
      <c r="A68" s="8" t="str">
        <f>IF(Source!D68="","",Source!D68)</f>
        <v/>
      </c>
      <c r="B68" s="9" t="str">
        <f>IF(MID(Source!C68,1,5)="Ateli",RIGHT(Source!C68,LEN(Source!C68)-5),IF(MID(Source!C68,1,1)="8",Source!C68,IF(MID(Source!C68,1,2)="30",Source!C68,"")))</f>
        <v/>
      </c>
      <c r="C68" s="10" t="str">
        <f>IF(Source!E68="","",Source!E68)</f>
        <v/>
      </c>
      <c r="D68" s="9" t="str">
        <f>IF(Source!B68=10,"Enregistrée",IF(Source!B68=40,"En fabrication",IF(Source!B68=70,"Fabriquée","")))</f>
        <v/>
      </c>
      <c r="E68" s="15"/>
      <c r="F68" s="9" t="str">
        <f>IF(Source!G68="EnlËvement","Enlèvement",IF(Source!G68="TournÈe PMN","Tournée PMN",IF(OR(Source!G68="",A68=""),"",Source!G68)))</f>
        <v/>
      </c>
      <c r="G68" s="14" t="str">
        <f>IF(Source!F68="","",Source!F68)</f>
        <v/>
      </c>
    </row>
    <row r="69" spans="1:7" x14ac:dyDescent="0.2">
      <c r="A69" s="8" t="str">
        <f>IF(Source!D69="","",Source!D69)</f>
        <v/>
      </c>
      <c r="B69" s="9" t="str">
        <f>IF(MID(Source!C69,1,5)="Ateli",RIGHT(Source!C69,LEN(Source!C69)-5),IF(MID(Source!C69,1,1)="8",Source!C69,IF(MID(Source!C69,1,2)="30",Source!C69,"")))</f>
        <v/>
      </c>
      <c r="C69" s="10" t="str">
        <f>IF(Source!E69="","",Source!E69)</f>
        <v/>
      </c>
      <c r="D69" s="9" t="str">
        <f>IF(Source!B69=10,"Enregistrée",IF(Source!B69=40,"En fabrication",IF(Source!B69=70,"Fabriquée","")))</f>
        <v/>
      </c>
      <c r="E69" s="15"/>
      <c r="F69" s="9" t="str">
        <f>IF(Source!G69="EnlËvement","Enlèvement",IF(Source!G69="TournÈe PMN","Tournée PMN",IF(OR(Source!G69="",A69=""),"",Source!G69)))</f>
        <v/>
      </c>
      <c r="G69" s="14" t="str">
        <f>IF(Source!F69="","",Source!F69)</f>
        <v/>
      </c>
    </row>
    <row r="70" spans="1:7" x14ac:dyDescent="0.2">
      <c r="A70" s="8" t="str">
        <f>IF(Source!D70="","",Source!D70)</f>
        <v/>
      </c>
      <c r="B70" s="9" t="str">
        <f>IF(MID(Source!C70,1,5)="Ateli",RIGHT(Source!C70,LEN(Source!C70)-5),IF(MID(Source!C70,1,1)="8",Source!C70,IF(MID(Source!C70,1,2)="30",Source!C70,"")))</f>
        <v/>
      </c>
      <c r="C70" s="10" t="str">
        <f>IF(Source!E70="","",Source!E70)</f>
        <v/>
      </c>
      <c r="D70" s="9" t="str">
        <f>IF(Source!B70=10,"Enregistrée",IF(Source!B70=40,"En fabrication",IF(Source!B70=70,"Fabriquée","")))</f>
        <v/>
      </c>
      <c r="E70" s="15"/>
      <c r="F70" s="9" t="str">
        <f>IF(Source!G70="EnlËvement","Enlèvement",IF(Source!G70="TournÈe PMN","Tournée PMN",IF(OR(Source!G70="",A70=""),"",Source!G70)))</f>
        <v/>
      </c>
      <c r="G70" s="14" t="str">
        <f>IF(Source!F70="","",Source!F70)</f>
        <v/>
      </c>
    </row>
    <row r="71" spans="1:7" x14ac:dyDescent="0.2">
      <c r="A71" s="8" t="str">
        <f>IF(Source!D71="","",Source!D71)</f>
        <v/>
      </c>
      <c r="B71" s="9" t="str">
        <f>IF(MID(Source!C71,1,5)="Ateli",RIGHT(Source!C71,LEN(Source!C71)-5),IF(MID(Source!C71,1,1)="8",Source!C71,IF(MID(Source!C71,1,2)="30",Source!C71,"")))</f>
        <v/>
      </c>
      <c r="C71" s="10" t="str">
        <f>IF(Source!E71="","",Source!E71)</f>
        <v/>
      </c>
      <c r="D71" s="9" t="str">
        <f>IF(Source!B71=10,"Enregistrée",IF(Source!B71=40,"En fabrication",IF(Source!B71=70,"Fabriquée","")))</f>
        <v/>
      </c>
      <c r="E71" s="15"/>
      <c r="F71" s="9" t="str">
        <f>IF(Source!G71="EnlËvement","Enlèvement",IF(Source!G71="TournÈe PMN","Tournée PMN",IF(OR(Source!G71="",A71=""),"",Source!G71)))</f>
        <v/>
      </c>
      <c r="G71" s="14" t="str">
        <f>IF(Source!F71="","",Source!F71)</f>
        <v/>
      </c>
    </row>
    <row r="72" spans="1:7" x14ac:dyDescent="0.2">
      <c r="A72" s="8" t="str">
        <f>IF(Source!D72="","",Source!D72)</f>
        <v/>
      </c>
      <c r="B72" s="9" t="str">
        <f>IF(MID(Source!C72,1,5)="Ateli",RIGHT(Source!C72,LEN(Source!C72)-5),IF(MID(Source!C72,1,1)="8",Source!C72,IF(MID(Source!C72,1,2)="30",Source!C72,"")))</f>
        <v/>
      </c>
      <c r="C72" s="10" t="str">
        <f>IF(Source!E72="","",Source!E72)</f>
        <v/>
      </c>
      <c r="D72" s="9" t="str">
        <f>IF(Source!B72=10,"Enregistrée",IF(Source!B72=40,"En fabrication",IF(Source!B72=70,"Fabriquée","")))</f>
        <v/>
      </c>
      <c r="E72" s="15"/>
      <c r="F72" s="9" t="str">
        <f>IF(Source!G72="EnlËvement","Enlèvement",IF(Source!G72="TournÈe PMN","Tournée PMN",IF(OR(Source!G72="",A72=""),"",Source!G72)))</f>
        <v/>
      </c>
      <c r="G72" s="14" t="str">
        <f>IF(Source!F72="","",Source!F72)</f>
        <v/>
      </c>
    </row>
    <row r="73" spans="1:7" x14ac:dyDescent="0.2">
      <c r="A73" s="8" t="str">
        <f>IF(Source!D73="","",Source!D73)</f>
        <v/>
      </c>
      <c r="B73" s="9" t="str">
        <f>IF(MID(Source!C73,1,5)="Ateli",RIGHT(Source!C73,LEN(Source!C73)-5),IF(MID(Source!C73,1,1)="8",Source!C73,IF(MID(Source!C73,1,2)="30",Source!C73,"")))</f>
        <v/>
      </c>
      <c r="C73" s="10" t="str">
        <f>IF(Source!E73="","",Source!E73)</f>
        <v/>
      </c>
      <c r="D73" s="9" t="str">
        <f>IF(Source!B73=10,"Enregistrée",IF(Source!B73=40,"En fabrication",IF(Source!B73=70,"Fabriquée","")))</f>
        <v/>
      </c>
      <c r="E73" s="15"/>
      <c r="F73" s="9" t="str">
        <f>IF(Source!G73="EnlËvement","Enlèvement",IF(Source!G73="TournÈe PMN","Tournée PMN",IF(OR(Source!G73="",A73=""),"",Source!G73)))</f>
        <v/>
      </c>
      <c r="G73" s="14" t="str">
        <f>IF(Source!F73="","",Source!F73)</f>
        <v/>
      </c>
    </row>
    <row r="74" spans="1:7" x14ac:dyDescent="0.2">
      <c r="A74" s="8" t="str">
        <f>IF(Source!D74="","",Source!D74)</f>
        <v/>
      </c>
      <c r="B74" s="9" t="str">
        <f>IF(MID(Source!C74,1,5)="Ateli",RIGHT(Source!C74,LEN(Source!C74)-5),IF(MID(Source!C74,1,1)="8",Source!C74,IF(MID(Source!C74,1,2)="30",Source!C74,"")))</f>
        <v/>
      </c>
      <c r="C74" s="10" t="str">
        <f>IF(Source!E74="","",Source!E74)</f>
        <v/>
      </c>
      <c r="D74" s="9" t="str">
        <f>IF(Source!B74=10,"Enregistrée",IF(Source!B74=40,"En fabrication",IF(Source!B74=70,"Fabriquée","")))</f>
        <v/>
      </c>
      <c r="E74" s="15"/>
      <c r="F74" s="9" t="str">
        <f>IF(Source!G74="EnlËvement","Enlèvement",IF(Source!G74="TournÈe PMN","Tournée PMN",IF(OR(Source!G74="",A74=""),"",Source!G74)))</f>
        <v/>
      </c>
      <c r="G74" s="14" t="str">
        <f>IF(Source!F74="","",Source!F74)</f>
        <v/>
      </c>
    </row>
    <row r="75" spans="1:7" x14ac:dyDescent="0.2">
      <c r="A75" s="8" t="str">
        <f>IF(Source!D75="","",Source!D75)</f>
        <v/>
      </c>
      <c r="B75" s="9" t="str">
        <f>IF(MID(Source!C75,1,5)="Ateli",RIGHT(Source!C75,LEN(Source!C75)-5),IF(MID(Source!C75,1,1)="8",Source!C75,IF(MID(Source!C75,1,2)="30",Source!C75,"")))</f>
        <v/>
      </c>
      <c r="C75" s="10" t="str">
        <f>IF(Source!E75="","",Source!E75)</f>
        <v/>
      </c>
      <c r="D75" s="9" t="str">
        <f>IF(Source!B75=10,"Enregistrée",IF(Source!B75=40,"En fabrication",IF(Source!B75=70,"Fabriquée","")))</f>
        <v/>
      </c>
      <c r="E75" s="15"/>
      <c r="F75" s="9" t="str">
        <f>IF(Source!G75="EnlËvement","Enlèvement",IF(Source!G75="TournÈe PMN","Tournée PMN",IF(OR(Source!G75="",A75=""),"",Source!G75)))</f>
        <v/>
      </c>
      <c r="G75" s="14" t="str">
        <f>IF(Source!F75="","",Source!F75)</f>
        <v/>
      </c>
    </row>
    <row r="76" spans="1:7" x14ac:dyDescent="0.2">
      <c r="A76" s="8" t="str">
        <f>IF(Source!D76="","",Source!D76)</f>
        <v/>
      </c>
      <c r="B76" s="9" t="str">
        <f>IF(MID(Source!C76,1,5)="Ateli",RIGHT(Source!C76,LEN(Source!C76)-5),IF(MID(Source!C76,1,1)="8",Source!C76,IF(MID(Source!C76,1,2)="30",Source!C76,"")))</f>
        <v/>
      </c>
      <c r="C76" s="10" t="str">
        <f>IF(Source!E76="","",Source!E76)</f>
        <v/>
      </c>
      <c r="D76" s="9" t="str">
        <f>IF(Source!B76=10,"Enregistrée",IF(Source!B76=40,"En fabrication",IF(Source!B76=70,"Fabriquée","")))</f>
        <v/>
      </c>
      <c r="E76" s="15"/>
      <c r="F76" s="9" t="str">
        <f>IF(Source!G76="EnlËvement","Enlèvement",IF(Source!G76="TournÈe PMN","Tournée PMN",IF(OR(Source!G76="",A76=""),"",Source!G76)))</f>
        <v/>
      </c>
      <c r="G76" s="14" t="str">
        <f>IF(Source!F76="","",Source!F76)</f>
        <v/>
      </c>
    </row>
    <row r="77" spans="1:7" x14ac:dyDescent="0.2">
      <c r="A77" s="8" t="str">
        <f>IF(Source!D77="","",Source!D77)</f>
        <v/>
      </c>
      <c r="B77" s="9" t="str">
        <f>IF(MID(Source!C77,1,5)="Ateli",RIGHT(Source!C77,LEN(Source!C77)-5),IF(MID(Source!C77,1,1)="8",Source!C77,IF(MID(Source!C77,1,2)="30",Source!C77,"")))</f>
        <v/>
      </c>
      <c r="C77" s="10" t="str">
        <f>IF(Source!E77="","",Source!E77)</f>
        <v/>
      </c>
      <c r="D77" s="9" t="str">
        <f>IF(Source!B77=10,"Enregistrée",IF(Source!B77=40,"En fabrication",IF(Source!B77=70,"Fabriquée","")))</f>
        <v/>
      </c>
      <c r="E77" s="15"/>
      <c r="F77" s="9" t="str">
        <f>IF(Source!G77="EnlËvement","Enlèvement",IF(Source!G77="TournÈe PMN","Tournée PMN",IF(OR(Source!G77="",A77=""),"",Source!G77)))</f>
        <v/>
      </c>
      <c r="G77" s="14" t="str">
        <f>IF(Source!F77="","",Source!F77)</f>
        <v/>
      </c>
    </row>
    <row r="78" spans="1:7" x14ac:dyDescent="0.2">
      <c r="A78" s="8" t="str">
        <f>IF(Source!D78="","",Source!D78)</f>
        <v/>
      </c>
      <c r="B78" s="9" t="str">
        <f>IF(MID(Source!C78,1,5)="Ateli",RIGHT(Source!C78,LEN(Source!C78)-5),IF(MID(Source!C78,1,1)="8",Source!C78,IF(MID(Source!C78,1,2)="30",Source!C78,"")))</f>
        <v/>
      </c>
      <c r="C78" s="10" t="str">
        <f>IF(Source!E78="","",Source!E78)</f>
        <v/>
      </c>
      <c r="D78" s="9" t="str">
        <f>IF(Source!B78=10,"Enregistrée",IF(Source!B78=40,"En fabrication",IF(Source!B78=70,"Fabriquée","")))</f>
        <v/>
      </c>
      <c r="E78" s="15"/>
      <c r="F78" s="9" t="str">
        <f>IF(Source!G78="EnlËvement","Enlèvement",IF(Source!G78="TournÈe PMN","Tournée PMN",IF(OR(Source!G78="",A78=""),"",Source!G78)))</f>
        <v/>
      </c>
      <c r="G78" s="14" t="str">
        <f>IF(Source!F78="","",Source!F78)</f>
        <v/>
      </c>
    </row>
    <row r="79" spans="1:7" x14ac:dyDescent="0.2">
      <c r="A79" s="8" t="str">
        <f>IF(Source!D79="","",Source!D79)</f>
        <v/>
      </c>
      <c r="B79" s="9" t="str">
        <f>IF(MID(Source!C79,1,5)="Ateli",RIGHT(Source!C79,LEN(Source!C79)-5),IF(MID(Source!C79,1,1)="8",Source!C79,IF(MID(Source!C79,1,2)="30",Source!C79,"")))</f>
        <v/>
      </c>
      <c r="C79" s="10" t="str">
        <f>IF(Source!E79="","",Source!E79)</f>
        <v/>
      </c>
      <c r="D79" s="9" t="str">
        <f>IF(Source!B79=10,"Enregistrée",IF(Source!B79=40,"En fabrication",IF(Source!B79=70,"Fabriquée","")))</f>
        <v/>
      </c>
      <c r="E79" s="15"/>
      <c r="F79" s="9" t="str">
        <f>IF(Source!G79="EnlËvement","Enlèvement",IF(Source!G79="TournÈe PMN","Tournée PMN",IF(OR(Source!G79="",A79=""),"",Source!G79)))</f>
        <v/>
      </c>
      <c r="G79" s="14" t="str">
        <f>IF(Source!F79="","",Source!F79)</f>
        <v/>
      </c>
    </row>
    <row r="80" spans="1:7" x14ac:dyDescent="0.2">
      <c r="A80" s="8" t="str">
        <f>IF(Source!D80="","",Source!D80)</f>
        <v/>
      </c>
      <c r="B80" s="9" t="str">
        <f>IF(MID(Source!C80,1,5)="Ateli",RIGHT(Source!C80,LEN(Source!C80)-5),IF(MID(Source!C80,1,1)="8",Source!C80,IF(MID(Source!C80,1,2)="30",Source!C80,"")))</f>
        <v/>
      </c>
      <c r="C80" s="10" t="str">
        <f>IF(Source!E80="","",Source!E80)</f>
        <v/>
      </c>
      <c r="D80" s="9" t="str">
        <f>IF(Source!B80=10,"Enregistrée",IF(Source!B80=40,"En fabrication",IF(Source!B80=70,"Fabriquée","")))</f>
        <v/>
      </c>
      <c r="E80" s="15"/>
      <c r="F80" s="9" t="str">
        <f>IF(Source!G80="EnlËvement","Enlèvement",IF(Source!G80="TournÈe PMN","Tournée PMN",IF(OR(Source!G80="",A80=""),"",Source!G80)))</f>
        <v/>
      </c>
      <c r="G80" s="14" t="str">
        <f>IF(Source!F80="","",Source!F80)</f>
        <v/>
      </c>
    </row>
    <row r="81" spans="1:7" x14ac:dyDescent="0.2">
      <c r="A81" s="8" t="str">
        <f>IF(Source!D81="","",Source!D81)</f>
        <v/>
      </c>
      <c r="B81" s="9" t="str">
        <f>IF(MID(Source!C81,1,5)="Ateli",RIGHT(Source!C81,LEN(Source!C81)-5),IF(MID(Source!C81,1,1)="8",Source!C81,IF(MID(Source!C81,1,2)="30",Source!C81,"")))</f>
        <v/>
      </c>
      <c r="C81" s="10" t="str">
        <f>IF(Source!E81="","",Source!E81)</f>
        <v/>
      </c>
      <c r="D81" s="9" t="str">
        <f>IF(Source!B81=10,"Enregistrée",IF(Source!B81=40,"En fabrication",IF(Source!B81=70,"Fabriquée","")))</f>
        <v/>
      </c>
      <c r="E81" s="15"/>
      <c r="F81" s="9" t="str">
        <f>IF(Source!G81="EnlËvement","Enlèvement",IF(Source!G81="TournÈe PMN","Tournée PMN",IF(OR(Source!G81="",A81=""),"",Source!G81)))</f>
        <v/>
      </c>
      <c r="G81" s="14" t="str">
        <f>IF(Source!F81="","",Source!F81)</f>
        <v/>
      </c>
    </row>
    <row r="82" spans="1:7" x14ac:dyDescent="0.2">
      <c r="A82" s="8" t="str">
        <f>IF(Source!D82="","",Source!D82)</f>
        <v/>
      </c>
      <c r="B82" s="9" t="str">
        <f>IF(MID(Source!C82,1,5)="Ateli",RIGHT(Source!C82,LEN(Source!C82)-5),IF(MID(Source!C82,1,1)="8",Source!C82,IF(MID(Source!C82,1,2)="30",Source!C82,"")))</f>
        <v/>
      </c>
      <c r="C82" s="10" t="str">
        <f>IF(Source!E82="","",Source!E82)</f>
        <v/>
      </c>
      <c r="D82" s="9" t="str">
        <f>IF(Source!B82=10,"Enregistrée",IF(Source!B82=40,"En fabrication",IF(Source!B82=70,"Fabriquée","")))</f>
        <v/>
      </c>
      <c r="E82" s="15"/>
      <c r="F82" s="9" t="str">
        <f>IF(Source!G82="EnlËvement","Enlèvement",IF(Source!G82="TournÈe PMN","Tournée PMN",IF(OR(Source!G82="",A82=""),"",Source!G82)))</f>
        <v/>
      </c>
      <c r="G82" s="14" t="str">
        <f>IF(Source!F82="","",Source!F82)</f>
        <v/>
      </c>
    </row>
    <row r="83" spans="1:7" x14ac:dyDescent="0.2">
      <c r="A83" s="8" t="str">
        <f>IF(Source!D83="","",Source!D83)</f>
        <v/>
      </c>
      <c r="B83" s="9" t="str">
        <f>IF(MID(Source!C83,1,5)="Ateli",RIGHT(Source!C83,LEN(Source!C83)-5),IF(MID(Source!C83,1,1)="8",Source!C83,IF(MID(Source!C83,1,2)="30",Source!C83,"")))</f>
        <v/>
      </c>
      <c r="C83" s="10" t="str">
        <f>IF(Source!E83="","",Source!E83)</f>
        <v/>
      </c>
      <c r="D83" s="9" t="str">
        <f>IF(Source!B83=10,"Enregistrée",IF(Source!B83=40,"En fabrication",IF(Source!B83=70,"Fabriquée","")))</f>
        <v/>
      </c>
      <c r="E83" s="15"/>
      <c r="F83" s="9" t="str">
        <f>IF(Source!G83="EnlËvement","Enlèvement",IF(Source!G83="TournÈe PMN","Tournée PMN",IF(OR(Source!G83="",A83=""),"",Source!G83)))</f>
        <v/>
      </c>
      <c r="G83" s="14" t="str">
        <f>IF(Source!F83="","",Source!F83)</f>
        <v/>
      </c>
    </row>
    <row r="84" spans="1:7" x14ac:dyDescent="0.2">
      <c r="A84" s="8" t="str">
        <f>IF(Source!D84="","",Source!D84)</f>
        <v/>
      </c>
      <c r="B84" s="9" t="str">
        <f>IF(MID(Source!C84,1,5)="Ateli",RIGHT(Source!C84,LEN(Source!C84)-5),IF(MID(Source!C84,1,1)="8",Source!C84,IF(MID(Source!C84,1,2)="30",Source!C84,"")))</f>
        <v/>
      </c>
      <c r="C84" s="10" t="str">
        <f>IF(Source!E84="","",Source!E84)</f>
        <v/>
      </c>
      <c r="D84" s="9" t="str">
        <f>IF(Source!B84=10,"Enregistrée",IF(Source!B84=40,"En fabrication",IF(Source!B84=70,"Fabriquée","")))</f>
        <v/>
      </c>
      <c r="E84" s="15"/>
      <c r="F84" s="9" t="str">
        <f>IF(Source!G84="EnlËvement","Enlèvement",IF(Source!G84="TournÈe PMN","Tournée PMN",IF(OR(Source!G84="",A84=""),"",Source!G84)))</f>
        <v/>
      </c>
      <c r="G84" s="14" t="str">
        <f>IF(Source!F84="","",Source!F84)</f>
        <v/>
      </c>
    </row>
    <row r="85" spans="1:7" x14ac:dyDescent="0.2">
      <c r="A85" s="8" t="str">
        <f>IF(Source!D85="","",Source!D85)</f>
        <v/>
      </c>
      <c r="B85" s="9" t="str">
        <f>IF(MID(Source!C85,1,5)="Ateli",RIGHT(Source!C85,LEN(Source!C85)-5),IF(MID(Source!C85,1,1)="8",Source!C85,IF(MID(Source!C85,1,2)="30",Source!C85,"")))</f>
        <v/>
      </c>
      <c r="C85" s="10" t="str">
        <f>IF(Source!E85="","",Source!E85)</f>
        <v/>
      </c>
      <c r="D85" s="9" t="str">
        <f>IF(Source!B85=10,"Enregistrée",IF(Source!B85=40,"En fabrication",IF(Source!B85=70,"Fabriquée","")))</f>
        <v/>
      </c>
      <c r="E85" s="15"/>
      <c r="F85" s="9" t="str">
        <f>IF(Source!G85="EnlËvement","Enlèvement",IF(Source!G85="TournÈe PMN","Tournée PMN",IF(OR(Source!G85="",A85=""),"",Source!G85)))</f>
        <v/>
      </c>
      <c r="G85" s="14" t="str">
        <f>IF(Source!F85="","",Source!F85)</f>
        <v/>
      </c>
    </row>
    <row r="86" spans="1:7" x14ac:dyDescent="0.2">
      <c r="A86" s="8" t="str">
        <f>IF(Source!D86="","",Source!D86)</f>
        <v/>
      </c>
      <c r="B86" s="9" t="str">
        <f>IF(MID(Source!C86,1,5)="Ateli",RIGHT(Source!C86,LEN(Source!C86)-5),IF(MID(Source!C86,1,1)="8",Source!C86,IF(MID(Source!C86,1,2)="30",Source!C86,"")))</f>
        <v/>
      </c>
      <c r="C86" s="10" t="str">
        <f>IF(Source!E86="","",Source!E86)</f>
        <v/>
      </c>
      <c r="D86" s="9" t="str">
        <f>IF(Source!B86=10,"Enregistrée",IF(Source!B86=40,"En fabrication",IF(Source!B86=70,"Fabriquée","")))</f>
        <v/>
      </c>
      <c r="E86" s="15"/>
      <c r="F86" s="9" t="str">
        <f>IF(Source!G86="EnlËvement","Enlèvement",IF(Source!G86="TournÈe PMN","Tournée PMN",IF(OR(Source!G86="",A86=""),"",Source!G86)))</f>
        <v/>
      </c>
      <c r="G86" s="14" t="str">
        <f>IF(Source!F86="","",Source!F86)</f>
        <v/>
      </c>
    </row>
    <row r="87" spans="1:7" x14ac:dyDescent="0.2">
      <c r="A87" s="8" t="str">
        <f>IF(Source!D87="","",Source!D87)</f>
        <v/>
      </c>
      <c r="B87" s="9" t="str">
        <f>IF(MID(Source!C87,1,5)="Ateli",RIGHT(Source!C87,LEN(Source!C87)-5),IF(MID(Source!C87,1,1)="8",Source!C87,IF(MID(Source!C87,1,2)="30",Source!C87,"")))</f>
        <v/>
      </c>
      <c r="C87" s="10" t="str">
        <f>IF(Source!E87="","",Source!E87)</f>
        <v/>
      </c>
      <c r="D87" s="9" t="str">
        <f>IF(Source!B87=10,"Enregistrée",IF(Source!B87=40,"En fabrication",IF(Source!B87=70,"Fabriquée","")))</f>
        <v/>
      </c>
      <c r="E87" s="15"/>
      <c r="F87" s="9" t="str">
        <f>IF(Source!G87="EnlËvement","Enlèvement",IF(Source!G87="TournÈe PMN","Tournée PMN",IF(OR(Source!G87="",A87=""),"",Source!G87)))</f>
        <v/>
      </c>
      <c r="G87" s="14" t="str">
        <f>IF(Source!F87="","",Source!F87)</f>
        <v/>
      </c>
    </row>
    <row r="88" spans="1:7" x14ac:dyDescent="0.2">
      <c r="A88" s="8" t="str">
        <f>IF(Source!D88="","",Source!D88)</f>
        <v/>
      </c>
      <c r="B88" s="9" t="str">
        <f>IF(MID(Source!C88,1,5)="Ateli",RIGHT(Source!C88,LEN(Source!C88)-5),IF(MID(Source!C88,1,1)="8",Source!C88,IF(MID(Source!C88,1,2)="30",Source!C88,"")))</f>
        <v/>
      </c>
      <c r="C88" s="10" t="str">
        <f>IF(Source!E88="","",Source!E88)</f>
        <v/>
      </c>
      <c r="D88" s="9" t="str">
        <f>IF(Source!B88=10,"Enregistrée",IF(Source!B88=40,"En fabrication",IF(Source!B88=70,"Fabriquée","")))</f>
        <v/>
      </c>
      <c r="E88" s="15"/>
      <c r="F88" s="9" t="str">
        <f>IF(Source!G88="EnlËvement","Enlèvement",IF(Source!G88="TournÈe PMN","Tournée PMN",IF(OR(Source!G88="",A88=""),"",Source!G88)))</f>
        <v/>
      </c>
      <c r="G88" s="14" t="str">
        <f>IF(Source!F88="","",Source!F88)</f>
        <v/>
      </c>
    </row>
    <row r="89" spans="1:7" x14ac:dyDescent="0.2">
      <c r="A89" s="8" t="str">
        <f>IF(Source!D89="","",Source!D89)</f>
        <v/>
      </c>
      <c r="B89" s="9" t="str">
        <f>IF(MID(Source!C89,1,5)="Ateli",RIGHT(Source!C89,LEN(Source!C89)-5),IF(MID(Source!C89,1,1)="8",Source!C89,IF(MID(Source!C89,1,2)="30",Source!C89,"")))</f>
        <v/>
      </c>
      <c r="C89" s="10" t="str">
        <f>IF(Source!E89="","",Source!E89)</f>
        <v/>
      </c>
      <c r="D89" s="9" t="str">
        <f>IF(Source!B89=10,"Enregistrée",IF(Source!B89=40,"En fabrication",IF(Source!B89=70,"Fabriquée","")))</f>
        <v/>
      </c>
      <c r="E89" s="15"/>
      <c r="F89" s="9" t="str">
        <f>IF(Source!G89="EnlËvement","Enlèvement",IF(Source!G89="TournÈe PMN","Tournée PMN",IF(OR(Source!G89="",A89=""),"",Source!G89)))</f>
        <v/>
      </c>
      <c r="G89" s="14" t="str">
        <f>IF(Source!F89="","",Source!F89)</f>
        <v/>
      </c>
    </row>
    <row r="90" spans="1:7" x14ac:dyDescent="0.2">
      <c r="A90" s="8" t="str">
        <f>IF(Source!D90="","",Source!D90)</f>
        <v/>
      </c>
      <c r="B90" s="9" t="str">
        <f>IF(MID(Source!C90,1,5)="Ateli",RIGHT(Source!C90,LEN(Source!C90)-5),IF(MID(Source!C90,1,1)="8",Source!C90,IF(MID(Source!C90,1,2)="30",Source!C90,"")))</f>
        <v/>
      </c>
      <c r="C90" s="10" t="str">
        <f>IF(Source!E90="","",Source!E90)</f>
        <v/>
      </c>
      <c r="D90" s="9" t="str">
        <f>IF(Source!B90=10,"Enregistrée",IF(Source!B90=40,"En fabrication",IF(Source!B90=70,"Fabriquée","")))</f>
        <v/>
      </c>
      <c r="E90" s="15"/>
      <c r="F90" s="9" t="str">
        <f>IF(Source!G90="EnlËvement","Enlèvement",IF(Source!G90="TournÈe PMN","Tournée PMN",IF(OR(Source!G90="",A90=""),"",Source!G90)))</f>
        <v/>
      </c>
      <c r="G90" s="14" t="str">
        <f>IF(Source!F90="","",Source!F90)</f>
        <v/>
      </c>
    </row>
    <row r="91" spans="1:7" x14ac:dyDescent="0.2">
      <c r="A91" s="8" t="str">
        <f>IF(Source!D91="","",Source!D91)</f>
        <v/>
      </c>
      <c r="B91" s="9" t="str">
        <f>IF(MID(Source!C91,1,5)="Ateli",RIGHT(Source!C91,LEN(Source!C91)-5),IF(MID(Source!C91,1,1)="8",Source!C91,IF(MID(Source!C91,1,2)="30",Source!C91,"")))</f>
        <v/>
      </c>
      <c r="C91" s="10" t="str">
        <f>IF(Source!E91="","",Source!E91)</f>
        <v/>
      </c>
      <c r="D91" s="9" t="str">
        <f>IF(Source!B91=10,"Enregistrée",IF(Source!B91=40,"En fabrication",IF(Source!B91=70,"Fabriquée","")))</f>
        <v/>
      </c>
      <c r="E91" s="15"/>
      <c r="F91" s="9" t="str">
        <f>IF(Source!G91="EnlËvement","Enlèvement",IF(Source!G91="TournÈe PMN","Tournée PMN",IF(OR(Source!G91="",A91=""),"",Source!G91)))</f>
        <v/>
      </c>
      <c r="G91" s="14" t="str">
        <f>IF(Source!F91="","",Source!F91)</f>
        <v/>
      </c>
    </row>
    <row r="92" spans="1:7" x14ac:dyDescent="0.2">
      <c r="A92" s="8" t="str">
        <f>IF(Source!D92="","",Source!D92)</f>
        <v/>
      </c>
      <c r="B92" s="9" t="str">
        <f>IF(MID(Source!C92,1,5)="Ateli",RIGHT(Source!C92,LEN(Source!C92)-5),IF(MID(Source!C92,1,1)="8",Source!C92,IF(MID(Source!C92,1,2)="30",Source!C92,"")))</f>
        <v/>
      </c>
      <c r="C92" s="10" t="str">
        <f>IF(Source!E92="","",Source!E92)</f>
        <v/>
      </c>
      <c r="D92" s="9" t="str">
        <f>IF(Source!B92=10,"Enregistrée",IF(Source!B92=40,"En fabrication",IF(Source!B92=70,"Fabriquée","")))</f>
        <v/>
      </c>
      <c r="E92" s="15"/>
      <c r="F92" s="9" t="str">
        <f>IF(Source!G92="EnlËvement","Enlèvement",IF(Source!G92="TournÈe PMN","Tournée PMN",IF(OR(Source!G92="",A92=""),"",Source!G92)))</f>
        <v/>
      </c>
      <c r="G92" s="14" t="str">
        <f>IF(Source!F92="","",Source!F92)</f>
        <v/>
      </c>
    </row>
    <row r="93" spans="1:7" x14ac:dyDescent="0.2">
      <c r="A93" s="8" t="str">
        <f>IF(Source!D93="","",Source!D93)</f>
        <v/>
      </c>
      <c r="B93" s="9" t="str">
        <f>IF(MID(Source!C93,1,5)="Ateli",RIGHT(Source!C93,LEN(Source!C93)-5),IF(MID(Source!C93,1,1)="8",Source!C93,IF(MID(Source!C93,1,2)="30",Source!C93,"")))</f>
        <v/>
      </c>
      <c r="C93" s="10" t="str">
        <f>IF(Source!E93="","",Source!E93)</f>
        <v/>
      </c>
      <c r="D93" s="9" t="str">
        <f>IF(Source!B93=10,"Enregistrée",IF(Source!B93=40,"En fabrication",IF(Source!B93=70,"Fabriquée","")))</f>
        <v/>
      </c>
      <c r="E93" s="15"/>
      <c r="F93" s="9" t="str">
        <f>IF(Source!G93="EnlËvement","Enlèvement",IF(Source!G93="TournÈe PMN","Tournée PMN",IF(OR(Source!G93="",A93=""),"",Source!G93)))</f>
        <v/>
      </c>
      <c r="G93" s="14" t="str">
        <f>IF(Source!F93="","",Source!F93)</f>
        <v/>
      </c>
    </row>
    <row r="94" spans="1:7" x14ac:dyDescent="0.2">
      <c r="A94" s="8" t="str">
        <f>IF(Source!D94="","",Source!D94)</f>
        <v/>
      </c>
      <c r="B94" s="9" t="str">
        <f>IF(MID(Source!C94,1,5)="Ateli",RIGHT(Source!C94,LEN(Source!C94)-5),IF(MID(Source!C94,1,1)="8",Source!C94,IF(MID(Source!C94,1,2)="30",Source!C94,"")))</f>
        <v/>
      </c>
      <c r="C94" s="10" t="str">
        <f>IF(Source!E94="","",Source!E94)</f>
        <v/>
      </c>
      <c r="D94" s="9" t="str">
        <f>IF(Source!B94=10,"Enregistrée",IF(Source!B94=40,"En fabrication",IF(Source!B94=70,"Fabriquée","")))</f>
        <v/>
      </c>
      <c r="E94" s="15"/>
      <c r="F94" s="9" t="str">
        <f>IF(Source!G94="EnlËvement","Enlèvement",IF(Source!G94="TournÈe PMN","Tournée PMN",IF(OR(Source!G94="",A94=""),"",Source!G94)))</f>
        <v/>
      </c>
      <c r="G94" s="14" t="str">
        <f>IF(Source!F94="","",Source!F94)</f>
        <v/>
      </c>
    </row>
    <row r="95" spans="1:7" x14ac:dyDescent="0.2">
      <c r="A95" s="8" t="str">
        <f>IF(Source!D95="","",Source!D95)</f>
        <v/>
      </c>
      <c r="B95" s="9" t="str">
        <f>IF(MID(Source!C95,1,5)="Ateli",RIGHT(Source!C95,LEN(Source!C95)-5),IF(MID(Source!C95,1,1)="8",Source!C95,IF(MID(Source!C95,1,2)="30",Source!C95,"")))</f>
        <v/>
      </c>
      <c r="C95" s="10" t="str">
        <f>IF(Source!E95="","",Source!E95)</f>
        <v/>
      </c>
      <c r="D95" s="9" t="str">
        <f>IF(Source!B95=10,"Enregistrée",IF(Source!B95=40,"En fabrication",IF(Source!B95=70,"Fabriquée","")))</f>
        <v/>
      </c>
      <c r="E95" s="15"/>
      <c r="F95" s="9" t="str">
        <f>IF(Source!G95="EnlËvement","Enlèvement",IF(Source!G95="TournÈe PMN","Tournée PMN",IF(OR(Source!G95="",A95=""),"",Source!G95)))</f>
        <v/>
      </c>
      <c r="G95" s="14" t="str">
        <f>IF(Source!F95="","",Source!F95)</f>
        <v/>
      </c>
    </row>
    <row r="96" spans="1:7" x14ac:dyDescent="0.2">
      <c r="A96" s="8" t="str">
        <f>IF(Source!D96="","",Source!D96)</f>
        <v/>
      </c>
      <c r="B96" s="9" t="str">
        <f>IF(MID(Source!C96,1,5)="Ateli",RIGHT(Source!C96,LEN(Source!C96)-5),IF(MID(Source!C96,1,1)="8",Source!C96,IF(MID(Source!C96,1,2)="30",Source!C96,"")))</f>
        <v/>
      </c>
      <c r="C96" s="10" t="str">
        <f>IF(Source!E96="","",Source!E96)</f>
        <v/>
      </c>
      <c r="D96" s="9" t="str">
        <f>IF(Source!B96=10,"Enregistrée",IF(Source!B96=40,"En fabrication",IF(Source!B96=70,"Fabriquée","")))</f>
        <v/>
      </c>
      <c r="E96" s="15"/>
      <c r="F96" s="9" t="str">
        <f>IF(Source!G96="EnlËvement","Enlèvement",IF(Source!G96="TournÈe PMN","Tournée PMN",IF(OR(Source!G96="",A96=""),"",Source!G96)))</f>
        <v/>
      </c>
      <c r="G96" s="14" t="str">
        <f>IF(Source!F96="","",Source!F96)</f>
        <v/>
      </c>
    </row>
    <row r="97" spans="1:7" x14ac:dyDescent="0.2">
      <c r="A97" s="8" t="str">
        <f>IF(Source!D97="","",Source!D97)</f>
        <v/>
      </c>
      <c r="B97" s="9" t="str">
        <f>IF(MID(Source!C97,1,5)="Ateli",RIGHT(Source!C97,LEN(Source!C97)-5),IF(MID(Source!C97,1,1)="8",Source!C97,IF(MID(Source!C97,1,2)="30",Source!C97,"")))</f>
        <v/>
      </c>
      <c r="C97" s="10" t="str">
        <f>IF(Source!E97="","",Source!E97)</f>
        <v/>
      </c>
      <c r="D97" s="9" t="str">
        <f>IF(Source!B97=10,"Enregistrée",IF(Source!B97=40,"En fabrication",IF(Source!B97=70,"Fabriquée","")))</f>
        <v/>
      </c>
      <c r="E97" s="15"/>
      <c r="F97" s="9" t="str">
        <f>IF(Source!G97="EnlËvement","Enlèvement",IF(Source!G97="TournÈe PMN","Tournée PMN",IF(OR(Source!G97="",A97=""),"",Source!G97)))</f>
        <v/>
      </c>
      <c r="G97" s="14" t="str">
        <f>IF(Source!F97="","",Source!F97)</f>
        <v/>
      </c>
    </row>
    <row r="98" spans="1:7" x14ac:dyDescent="0.2">
      <c r="A98" s="8" t="str">
        <f>IF(Source!D98="","",Source!D98)</f>
        <v/>
      </c>
      <c r="B98" s="9" t="str">
        <f>IF(MID(Source!C98,1,5)="Ateli",RIGHT(Source!C98,LEN(Source!C98)-5),IF(MID(Source!C98,1,1)="8",Source!C98,IF(MID(Source!C98,1,2)="30",Source!C98,"")))</f>
        <v/>
      </c>
      <c r="C98" s="10" t="str">
        <f>IF(Source!E98="","",Source!E98)</f>
        <v/>
      </c>
      <c r="D98" s="9" t="str">
        <f>IF(Source!B98=10,"Enregistrée",IF(Source!B98=40,"En fabrication",IF(Source!B98=70,"Fabriquée","")))</f>
        <v/>
      </c>
      <c r="E98" s="15"/>
      <c r="F98" s="9" t="str">
        <f>IF(Source!G98="EnlËvement","Enlèvement",IF(Source!G98="TournÈe PMN","Tournée PMN",IF(OR(Source!G98="",A98=""),"",Source!G98)))</f>
        <v/>
      </c>
      <c r="G98" s="14" t="str">
        <f>IF(Source!F98="","",Source!F98)</f>
        <v/>
      </c>
    </row>
    <row r="99" spans="1:7" x14ac:dyDescent="0.2">
      <c r="A99" s="8" t="str">
        <f>IF(Source!D99="","",Source!D99)</f>
        <v/>
      </c>
      <c r="B99" s="9" t="str">
        <f>IF(MID(Source!C99,1,5)="Ateli",RIGHT(Source!C99,LEN(Source!C99)-5),IF(MID(Source!C99,1,1)="8",Source!C99,IF(MID(Source!C99,1,2)="30",Source!C99,"")))</f>
        <v/>
      </c>
      <c r="C99" s="10" t="str">
        <f>IF(Source!E99="","",Source!E99)</f>
        <v/>
      </c>
      <c r="D99" s="9" t="str">
        <f>IF(Source!B99=10,"Enregistrée",IF(Source!B99=40,"En fabrication",IF(Source!B99=70,"Fabriquée","")))</f>
        <v/>
      </c>
      <c r="E99" s="15"/>
      <c r="F99" s="9" t="str">
        <f>IF(Source!G99="EnlËvement","Enlèvement",IF(Source!G99="TournÈe PMN","Tournée PMN",IF(OR(Source!G99="",A99=""),"",Source!G99)))</f>
        <v/>
      </c>
      <c r="G99" s="14" t="str">
        <f>IF(Source!F99="","",Source!F99)</f>
        <v/>
      </c>
    </row>
    <row r="100" spans="1:7" x14ac:dyDescent="0.2">
      <c r="A100" s="4" t="str">
        <f>IF(Source!D100="","",Source!D100)</f>
        <v/>
      </c>
      <c r="B100" s="2" t="str">
        <f>IF(MID(Source!C100,1,5)="Ateli",RIGHT(Source!C100,LEN(Source!C100)-5),IF(MID(Source!C100,1,1)="8",Source!C100,IF(MID(Source!C100,1,2)="30",Source!C100,"")))</f>
        <v/>
      </c>
      <c r="C100" s="3" t="str">
        <f>IF(Source!E100="","",Source!E100)</f>
        <v/>
      </c>
      <c r="D100" s="2" t="str">
        <f>IF(Source!B100=10,"Enregistrée",IF(Source!B100=40,"En fabrication",IF(Source!B100=70,"Fabriquée","")))</f>
        <v/>
      </c>
      <c r="F100" s="2" t="str">
        <f>IF(Source!G100="EnlËvement","Enlèvement",IF(Source!G100="TournÈe PMN","Tournée PMN",IF(OR(Source!G100="",A100=""),"",Source!G100)))</f>
        <v/>
      </c>
      <c r="G100" s="17" t="str">
        <f>IF(Source!F100="","",Source!F100)</f>
        <v/>
      </c>
    </row>
  </sheetData>
  <autoFilter ref="A1:G100">
    <sortState ref="A3:K100">
      <sortCondition ref="G2:G101"/>
    </sortState>
  </autoFilter>
  <phoneticPr fontId="1" type="noConversion"/>
  <conditionalFormatting sqref="D1:D1048576">
    <cfRule type="containsText" dxfId="7" priority="2" operator="containsText" text="Validée">
      <formula>NOT(ISERROR(SEARCH("Validée",D1)))</formula>
    </cfRule>
    <cfRule type="containsText" dxfId="6" priority="3" operator="containsText" text="Chargée">
      <formula>NOT(ISERROR(SEARCH("Chargée",D1)))</formula>
    </cfRule>
    <cfRule type="containsText" dxfId="5" priority="4" operator="containsText" text="Fabriquée">
      <formula>NOT(ISERROR(SEARCH("Fabriquée",D1)))</formula>
    </cfRule>
    <cfRule type="containsText" dxfId="4" priority="5" operator="containsText" text="En fabrication">
      <formula>NOT(ISERROR(SEARCH("En fabrication",D1)))</formula>
    </cfRule>
    <cfRule type="containsText" dxfId="3" priority="6" operator="containsText" text="Enregistrée">
      <formula>NOT(ISERROR(SEARCH("Enregistrée",D1)))</formula>
    </cfRule>
  </conditionalFormatting>
  <conditionalFormatting sqref="F1:F1048576">
    <cfRule type="containsText" dxfId="2" priority="1" operator="containsText" text="Enlèvement">
      <formula>NOT(ISERROR(SEARCH("Enlèvement",F1)))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paperSize="9" scale="90" fitToHeight="3" orientation="landscape" horizontalDpi="0" verticalDpi="0" copies="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Unité de production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2016-12-09T09:03:38Z</cp:lastPrinted>
  <dcterms:created xsi:type="dcterms:W3CDTF">2016-12-02T12:47:17Z</dcterms:created>
  <dcterms:modified xsi:type="dcterms:W3CDTF">2016-12-13T10:49:36Z</dcterms:modified>
</cp:coreProperties>
</file>