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 MAIRE\DPFP\1 ARBO\1 Expertises\"/>
    </mc:Choice>
  </mc:AlternateContent>
  <xr:revisionPtr revIDLastSave="0" documentId="13_ncr:1_{622FBDFE-5808-4C3D-884A-865C09889C89}" xr6:coauthVersionLast="47" xr6:coauthVersionMax="47" xr10:uidLastSave="{00000000-0000-0000-0000-000000000000}"/>
  <bookViews>
    <workbookView xWindow="-28920" yWindow="-90" windowWidth="29040" windowHeight="15720" xr2:uid="{1438373F-1E40-464A-8284-C2B4F0CD3757}"/>
  </bookViews>
  <sheets>
    <sheet name="FACTURE" sheetId="5" r:id="rId1"/>
    <sheet name="Listing F" sheetId="10" r:id="rId2"/>
  </sheets>
  <externalReferences>
    <externalReference r:id="rId3"/>
  </externalReferences>
  <definedNames>
    <definedName name="_xlnm._FilterDatabase" localSheetId="1" hidden="1">'Listing F'!$A$1:$K$91</definedName>
    <definedName name="Code">#REF!</definedName>
    <definedName name="_xlnm.Print_Titles" localSheetId="0">FACTURE!$1:$19</definedName>
    <definedName name="_xlnm.Print_Area" localSheetId="0">FACTURE!$A$1:$G$46</definedName>
  </definedNames>
  <calcPr calcId="191029"/>
</workbook>
</file>

<file path=xl/calcChain.xml><?xml version="1.0" encoding="utf-8"?>
<calcChain xmlns="http://schemas.openxmlformats.org/spreadsheetml/2006/main">
  <c r="G24" i="5" l="1"/>
  <c r="G25" i="5"/>
  <c r="G26" i="5"/>
  <c r="E14" i="5"/>
  <c r="G43" i="10" l="1"/>
  <c r="G36" i="5"/>
  <c r="F24" i="5" l="1"/>
  <c r="E24" i="5"/>
  <c r="B24" i="5"/>
  <c r="F25" i="5" l="1"/>
  <c r="E25" i="5"/>
  <c r="B25" i="5"/>
  <c r="F35" i="5" l="1"/>
  <c r="F34" i="5"/>
  <c r="F33" i="5"/>
  <c r="F32" i="5"/>
  <c r="F31" i="5"/>
  <c r="F30" i="5"/>
  <c r="F29" i="5"/>
  <c r="F28" i="5"/>
  <c r="F27" i="5"/>
  <c r="F26" i="5"/>
  <c r="E35" i="5"/>
  <c r="E34" i="5"/>
  <c r="E33" i="5"/>
  <c r="E32" i="5"/>
  <c r="E31" i="5"/>
  <c r="E30" i="5"/>
  <c r="E29" i="5"/>
  <c r="G29" i="5" s="1"/>
  <c r="E28" i="5"/>
  <c r="E27" i="5"/>
  <c r="E26" i="5"/>
  <c r="B35" i="5"/>
  <c r="B34" i="5"/>
  <c r="B33" i="5"/>
  <c r="B32" i="5"/>
  <c r="B31" i="5"/>
  <c r="B30" i="5"/>
  <c r="B29" i="5"/>
  <c r="B28" i="5"/>
  <c r="B27" i="5"/>
  <c r="B26" i="5"/>
  <c r="E13" i="5" l="1"/>
  <c r="E11" i="5"/>
  <c r="E9" i="5"/>
  <c r="D9" i="5"/>
  <c r="M4" i="5"/>
  <c r="H43" i="10"/>
  <c r="G40" i="10" l="1"/>
  <c r="H40" i="10" s="1"/>
  <c r="M3" i="5" l="1"/>
  <c r="D6" i="5" s="1"/>
  <c r="D7" i="5"/>
  <c r="D8" i="5" l="1"/>
  <c r="G23" i="5"/>
  <c r="G22" i="5"/>
  <c r="G21" i="5"/>
  <c r="G20" i="5"/>
  <c r="B16" i="5" l="1"/>
  <c r="G28" i="5"/>
  <c r="G27" i="5"/>
  <c r="F39" i="5" l="1"/>
  <c r="F37" i="5"/>
  <c r="E35" i="10"/>
  <c r="E36" i="10"/>
  <c r="E37" i="10"/>
  <c r="E38" i="10"/>
  <c r="J39" i="5" l="1"/>
  <c r="F40" i="5"/>
  <c r="F38" i="5" l="1"/>
  <c r="F41" i="5" s="1"/>
  <c r="I39" i="5" s="1"/>
  <c r="I40" i="5" s="1"/>
  <c r="I41" i="5"/>
  <c r="C42" i="5" l="1"/>
</calcChain>
</file>

<file path=xl/sharedStrings.xml><?xml version="1.0" encoding="utf-8"?>
<sst xmlns="http://schemas.openxmlformats.org/spreadsheetml/2006/main" count="43" uniqueCount="41">
  <si>
    <t>Date</t>
  </si>
  <si>
    <t>Qté</t>
  </si>
  <si>
    <t>Total HT</t>
  </si>
  <si>
    <t>Code</t>
  </si>
  <si>
    <t>Désignation</t>
  </si>
  <si>
    <t>PU HT</t>
  </si>
  <si>
    <t>SIRET N°</t>
  </si>
  <si>
    <t>Marché N°</t>
  </si>
  <si>
    <t>Règlement, échéance le :</t>
  </si>
  <si>
    <t>Total TTC</t>
  </si>
  <si>
    <t>Mail</t>
  </si>
  <si>
    <t>HT</t>
  </si>
  <si>
    <t>TTC</t>
  </si>
  <si>
    <t>TVA</t>
  </si>
  <si>
    <t>TVA 0% (1)</t>
  </si>
  <si>
    <t>TVA 20% (2)</t>
  </si>
  <si>
    <t>Total HT(1) :</t>
  </si>
  <si>
    <t>Total HT(2) :</t>
  </si>
  <si>
    <t>Valeur en votre aimable règlement :</t>
  </si>
  <si>
    <t>N° Facture</t>
  </si>
  <si>
    <t>N° Client</t>
  </si>
  <si>
    <t>Transmission</t>
  </si>
  <si>
    <t>Montant</t>
  </si>
  <si>
    <t>Payé le</t>
  </si>
  <si>
    <t>Moyen</t>
  </si>
  <si>
    <t>Chorus</t>
  </si>
  <si>
    <t>Client</t>
  </si>
  <si>
    <t>Chorus Pro</t>
  </si>
  <si>
    <t>La Poste</t>
  </si>
  <si>
    <t>N°Client</t>
  </si>
  <si>
    <t xml:space="preserve">Date </t>
  </si>
  <si>
    <t>BC N°</t>
  </si>
  <si>
    <t>Transmission :</t>
  </si>
  <si>
    <t>Mail :</t>
  </si>
  <si>
    <t xml:space="preserve">Mail </t>
  </si>
  <si>
    <t>Facture N°</t>
  </si>
  <si>
    <t>CA</t>
  </si>
  <si>
    <t>Reste à encaisser</t>
  </si>
  <si>
    <t xml:space="preserve"> -</t>
  </si>
  <si>
    <t>25EP062688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</si>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</sst>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[&lt;=9999999]###\-####;\(###\)\ ###\-####"/>
    <numFmt numFmtId="165" formatCode="00000"/>
    <numFmt numFmtId="167" formatCode="_-* #,##0.00\ [$€-40C]_-;\-* #,##0.00\ [$€-40C]_-;_-* &quot;-&quot;??\ [$€-40C]_-;_-@_-"/>
    <numFmt numFmtId="169" formatCode="dd/mm/yy;@"/>
  </numFmts>
  <fonts count="41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455F5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33CC33"/>
      <name val="Calibri"/>
      <family val="2"/>
      <scheme val="minor"/>
    </font>
    <font>
      <b/>
      <sz val="10"/>
      <color rgb="FF008000"/>
      <name val="Calibri"/>
      <family val="2"/>
      <scheme val="minor"/>
    </font>
    <font>
      <b/>
      <sz val="15"/>
      <color rgb="FF008000"/>
      <name val="Calibri"/>
      <family val="2"/>
      <scheme val="minor"/>
    </font>
    <font>
      <sz val="11"/>
      <color theme="1"/>
      <name val="Calibri"/>
      <family val="2"/>
      <scheme val="major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rgb="FF388600"/>
      <name val="Calibri"/>
      <family val="2"/>
      <scheme val="minor"/>
    </font>
    <font>
      <b/>
      <sz val="9"/>
      <color rgb="FF455F5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AE571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4" fontId="21" fillId="0" borderId="0" applyFont="0" applyFill="0" applyBorder="0" applyAlignment="0" applyProtection="0"/>
    <xf numFmtId="0" fontId="20" fillId="0" borderId="1"/>
    <xf numFmtId="44" fontId="20" fillId="0" borderId="1" applyFont="0" applyFill="0" applyBorder="0" applyAlignment="0" applyProtection="0"/>
    <xf numFmtId="0" fontId="19" fillId="0" borderId="1"/>
    <xf numFmtId="0" fontId="31" fillId="0" borderId="1" applyNumberFormat="0" applyFill="0" applyBorder="0" applyAlignment="0" applyProtection="0"/>
    <xf numFmtId="44" fontId="19" fillId="0" borderId="1" applyFont="0" applyFill="0" applyBorder="0" applyAlignment="0" applyProtection="0"/>
    <xf numFmtId="0" fontId="14" fillId="0" borderId="1"/>
    <xf numFmtId="44" fontId="14" fillId="0" borderId="1" applyFont="0" applyFill="0" applyBorder="0" applyAlignment="0" applyProtection="0"/>
  </cellStyleXfs>
  <cellXfs count="112">
    <xf numFmtId="0" fontId="0" fillId="0" borderId="0" xfId="0"/>
    <xf numFmtId="0" fontId="20" fillId="0" borderId="1" xfId="0" applyFont="1" applyBorder="1"/>
    <xf numFmtId="0" fontId="20" fillId="0" borderId="5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0" fillId="0" borderId="0" xfId="0" applyFont="1"/>
    <xf numFmtId="0" fontId="20" fillId="5" borderId="2" xfId="0" applyFont="1" applyFill="1" applyBorder="1"/>
    <xf numFmtId="0" fontId="20" fillId="0" borderId="0" xfId="0" applyFont="1" applyAlignment="1">
      <alignment horizontal="right"/>
    </xf>
    <xf numFmtId="14" fontId="20" fillId="0" borderId="0" xfId="0" applyNumberFormat="1" applyFont="1"/>
    <xf numFmtId="44" fontId="20" fillId="0" borderId="2" xfId="0" applyNumberFormat="1" applyFont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8" fillId="0" borderId="0" xfId="0" applyFont="1"/>
    <xf numFmtId="0" fontId="24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top"/>
    </xf>
    <xf numFmtId="165" fontId="24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right" vertical="top" wrapText="1"/>
    </xf>
    <xf numFmtId="0" fontId="22" fillId="0" borderId="0" xfId="0" applyFont="1"/>
    <xf numFmtId="0" fontId="27" fillId="0" borderId="0" xfId="0" applyFont="1"/>
    <xf numFmtId="0" fontId="23" fillId="0" borderId="0" xfId="0" applyFont="1" applyAlignment="1">
      <alignment horizontal="left" vertical="center" wrapText="1"/>
    </xf>
    <xf numFmtId="164" fontId="23" fillId="0" borderId="0" xfId="0" applyNumberFormat="1" applyFont="1" applyAlignment="1">
      <alignment horizontal="right" vertical="top"/>
    </xf>
    <xf numFmtId="0" fontId="20" fillId="4" borderId="0" xfId="0" applyFont="1" applyFill="1" applyAlignment="1">
      <alignment horizontal="center" vertical="center"/>
    </xf>
    <xf numFmtId="14" fontId="26" fillId="0" borderId="1" xfId="2" applyNumberFormat="1" applyFont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/>
      <protection locked="0"/>
    </xf>
    <xf numFmtId="44" fontId="20" fillId="0" borderId="2" xfId="1" applyFont="1" applyBorder="1" applyAlignment="1" applyProtection="1">
      <alignment horizontal="center" vertical="center"/>
      <protection locked="0"/>
    </xf>
    <xf numFmtId="0" fontId="18" fillId="5" borderId="2" xfId="0" applyFont="1" applyFill="1" applyBorder="1" applyAlignment="1">
      <alignment vertical="center"/>
    </xf>
    <xf numFmtId="0" fontId="18" fillId="5" borderId="2" xfId="0" applyFont="1" applyFill="1" applyBorder="1" applyAlignment="1">
      <alignment horizontal="left" vertical="center"/>
    </xf>
    <xf numFmtId="1" fontId="20" fillId="0" borderId="2" xfId="1" applyNumberFormat="1" applyFont="1" applyBorder="1" applyAlignment="1" applyProtection="1">
      <alignment horizontal="center" vertical="center"/>
      <protection locked="0"/>
    </xf>
    <xf numFmtId="0" fontId="33" fillId="0" borderId="0" xfId="0" applyFont="1"/>
    <xf numFmtId="0" fontId="22" fillId="0" borderId="0" xfId="0" applyFont="1" applyAlignment="1">
      <alignment horizontal="right"/>
    </xf>
    <xf numFmtId="0" fontId="33" fillId="0" borderId="0" xfId="0" applyFont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0" xfId="0" applyFont="1"/>
    <xf numFmtId="0" fontId="30" fillId="0" borderId="2" xfId="0" applyFont="1" applyBorder="1"/>
    <xf numFmtId="0" fontId="30" fillId="0" borderId="0" xfId="0" applyFont="1" applyAlignment="1">
      <alignment horizontal="center" vertical="center"/>
    </xf>
    <xf numFmtId="44" fontId="30" fillId="0" borderId="2" xfId="1" applyFont="1" applyBorder="1"/>
    <xf numFmtId="44" fontId="30" fillId="0" borderId="0" xfId="1" applyFont="1"/>
    <xf numFmtId="0" fontId="30" fillId="3" borderId="2" xfId="0" applyFont="1" applyFill="1" applyBorder="1" applyAlignment="1">
      <alignment horizontal="center" vertical="center"/>
    </xf>
    <xf numFmtId="0" fontId="30" fillId="3" borderId="2" xfId="0" applyFont="1" applyFill="1" applyBorder="1" applyAlignment="1">
      <alignment horizontal="center" vertical="center" wrapText="1"/>
    </xf>
    <xf numFmtId="44" fontId="30" fillId="3" borderId="2" xfId="1" applyFont="1" applyFill="1" applyBorder="1" applyAlignment="1">
      <alignment horizontal="center" vertical="center"/>
    </xf>
    <xf numFmtId="169" fontId="30" fillId="3" borderId="2" xfId="0" applyNumberFormat="1" applyFont="1" applyFill="1" applyBorder="1" applyAlignment="1">
      <alignment horizontal="center" vertical="center"/>
    </xf>
    <xf numFmtId="169" fontId="30" fillId="0" borderId="2" xfId="0" applyNumberFormat="1" applyFont="1" applyBorder="1" applyAlignment="1">
      <alignment horizontal="center" vertical="center"/>
    </xf>
    <xf numFmtId="169" fontId="30" fillId="0" borderId="0" xfId="0" applyNumberFormat="1" applyFont="1" applyAlignment="1">
      <alignment horizontal="center" vertical="center"/>
    </xf>
    <xf numFmtId="0" fontId="17" fillId="0" borderId="0" xfId="0" applyFont="1"/>
    <xf numFmtId="0" fontId="34" fillId="0" borderId="0" xfId="0" applyFont="1"/>
    <xf numFmtId="0" fontId="17" fillId="5" borderId="2" xfId="0" applyFont="1" applyFill="1" applyBorder="1" applyProtection="1">
      <protection locked="0"/>
    </xf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0" fontId="20" fillId="0" borderId="2" xfId="1" applyNumberFormat="1" applyFont="1" applyBorder="1" applyAlignment="1" applyProtection="1">
      <alignment horizontal="center" vertical="center"/>
      <protection locked="0"/>
    </xf>
    <xf numFmtId="169" fontId="30" fillId="0" borderId="2" xfId="0" applyNumberFormat="1" applyFont="1" applyBorder="1"/>
    <xf numFmtId="169" fontId="30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right"/>
    </xf>
    <xf numFmtId="0" fontId="36" fillId="4" borderId="0" xfId="0" applyFont="1" applyFill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36" fillId="0" borderId="0" xfId="0" applyFont="1" applyAlignment="1">
      <alignment horizontal="center" vertical="center"/>
    </xf>
    <xf numFmtId="1" fontId="24" fillId="0" borderId="0" xfId="0" applyNumberFormat="1" applyFont="1" applyAlignment="1">
      <alignment horizontal="left" vertical="center"/>
    </xf>
    <xf numFmtId="1" fontId="24" fillId="0" borderId="0" xfId="0" applyNumberFormat="1" applyFont="1" applyAlignment="1">
      <alignment vertical="center"/>
    </xf>
    <xf numFmtId="0" fontId="13" fillId="0" borderId="0" xfId="0" applyFont="1"/>
    <xf numFmtId="0" fontId="24" fillId="6" borderId="0" xfId="0" applyFont="1" applyFill="1" applyAlignment="1">
      <alignment horizontal="left" vertical="center"/>
    </xf>
    <xf numFmtId="0" fontId="11" fillId="0" borderId="2" xfId="0" applyFont="1" applyBorder="1"/>
    <xf numFmtId="0" fontId="11" fillId="0" borderId="0" xfId="0" applyFont="1"/>
    <xf numFmtId="0" fontId="10" fillId="5" borderId="2" xfId="0" applyFont="1" applyFill="1" applyBorder="1" applyAlignment="1">
      <alignment horizontal="center" vertical="center"/>
    </xf>
    <xf numFmtId="3" fontId="38" fillId="5" borderId="2" xfId="0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1" fillId="0" borderId="0" xfId="0" applyFont="1"/>
    <xf numFmtId="44" fontId="30" fillId="7" borderId="2" xfId="1" applyFont="1" applyFill="1" applyBorder="1" applyAlignment="1">
      <alignment horizontal="center" vertical="center"/>
    </xf>
    <xf numFmtId="169" fontId="30" fillId="7" borderId="2" xfId="0" applyNumberFormat="1" applyFont="1" applyFill="1" applyBorder="1" applyAlignment="1">
      <alignment horizontal="center" vertical="center"/>
    </xf>
    <xf numFmtId="44" fontId="30" fillId="6" borderId="2" xfId="1" applyFont="1" applyFill="1" applyBorder="1" applyAlignment="1">
      <alignment horizontal="center"/>
    </xf>
    <xf numFmtId="44" fontId="30" fillId="6" borderId="2" xfId="1" applyFont="1" applyFill="1" applyBorder="1"/>
    <xf numFmtId="0" fontId="30" fillId="0" borderId="1" xfId="0" applyFont="1" applyBorder="1"/>
    <xf numFmtId="0" fontId="30" fillId="0" borderId="1" xfId="0" applyFont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/>
    <xf numFmtId="44" fontId="20" fillId="0" borderId="0" xfId="0" applyNumberFormat="1" applyFont="1"/>
    <xf numFmtId="0" fontId="28" fillId="0" borderId="0" xfId="0" applyFont="1" applyAlignment="1">
      <alignment horizontal="left" vertical="center"/>
    </xf>
    <xf numFmtId="0" fontId="7" fillId="0" borderId="0" xfId="0" applyFont="1"/>
    <xf numFmtId="0" fontId="6" fillId="0" borderId="0" xfId="0" applyFont="1" applyAlignment="1">
      <alignment horizontal="center" vertical="center"/>
    </xf>
    <xf numFmtId="14" fontId="30" fillId="0" borderId="2" xfId="1" applyNumberFormat="1" applyFont="1" applyBorder="1"/>
    <xf numFmtId="1" fontId="4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4" fontId="26" fillId="0" borderId="1" xfId="2" applyNumberFormat="1" applyFont="1" applyAlignment="1">
      <alignment vertical="center"/>
    </xf>
    <xf numFmtId="1" fontId="40" fillId="0" borderId="0" xfId="0" applyNumberFormat="1" applyFont="1" applyAlignment="1">
      <alignment vertical="center"/>
    </xf>
    <xf numFmtId="1" fontId="40" fillId="0" borderId="0" xfId="0" applyNumberFormat="1" applyFont="1" applyAlignment="1">
      <alignment horizontal="left" vertical="center"/>
    </xf>
    <xf numFmtId="44" fontId="30" fillId="7" borderId="2" xfId="1" applyFont="1" applyFill="1" applyBorder="1" applyAlignment="1">
      <alignment horizontal="center"/>
    </xf>
    <xf numFmtId="44" fontId="30" fillId="6" borderId="2" xfId="1" applyFont="1" applyFill="1" applyBorder="1" applyAlignment="1">
      <alignment horizont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left"/>
    </xf>
    <xf numFmtId="0" fontId="9" fillId="0" borderId="3" xfId="2" applyFont="1" applyBorder="1" applyAlignment="1" applyProtection="1">
      <alignment horizontal="left" vertical="center"/>
      <protection locked="0"/>
    </xf>
    <xf numFmtId="0" fontId="12" fillId="0" borderId="4" xfId="2" applyFont="1" applyBorder="1" applyAlignment="1" applyProtection="1">
      <alignment horizontal="left" vertical="center"/>
      <protection locked="0"/>
    </xf>
    <xf numFmtId="0" fontId="23" fillId="2" borderId="3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3" fillId="0" borderId="3" xfId="2" applyFont="1" applyBorder="1" applyAlignment="1" applyProtection="1">
      <alignment horizontal="left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5" fillId="0" borderId="4" xfId="2" applyFont="1" applyBorder="1" applyAlignment="1" applyProtection="1">
      <alignment horizontal="left" vertical="center"/>
      <protection locked="0"/>
    </xf>
    <xf numFmtId="0" fontId="2" fillId="0" borderId="3" xfId="2" applyFont="1" applyBorder="1" applyAlignment="1" applyProtection="1">
      <alignment horizontal="left" vertical="center"/>
      <protection locked="0"/>
    </xf>
    <xf numFmtId="0" fontId="39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44" fontId="22" fillId="5" borderId="3" xfId="0" applyNumberFormat="1" applyFont="1" applyFill="1" applyBorder="1" applyAlignment="1">
      <alignment horizontal="center" vertical="center"/>
    </xf>
    <xf numFmtId="44" fontId="22" fillId="5" borderId="4" xfId="0" applyNumberFormat="1" applyFont="1" applyFill="1" applyBorder="1" applyAlignment="1">
      <alignment horizontal="center" vertical="center"/>
    </xf>
    <xf numFmtId="167" fontId="20" fillId="5" borderId="3" xfId="1" applyNumberFormat="1" applyFont="1" applyFill="1" applyBorder="1" applyAlignment="1">
      <alignment horizontal="center" vertical="center"/>
    </xf>
    <xf numFmtId="167" fontId="20" fillId="5" borderId="4" xfId="1" applyNumberFormat="1" applyFont="1" applyFill="1" applyBorder="1" applyAlignment="1">
      <alignment horizontal="center" vertical="center"/>
    </xf>
    <xf numFmtId="44" fontId="20" fillId="5" borderId="3" xfId="0" applyNumberFormat="1" applyFont="1" applyFill="1" applyBorder="1" applyAlignment="1">
      <alignment horizontal="center" vertical="center"/>
    </xf>
    <xf numFmtId="44" fontId="20" fillId="5" borderId="4" xfId="0" applyNumberFormat="1" applyFont="1" applyFill="1" applyBorder="1" applyAlignment="1">
      <alignment horizontal="center" vertical="center"/>
    </xf>
    <xf numFmtId="167" fontId="18" fillId="5" borderId="3" xfId="1" applyNumberFormat="1" applyFont="1" applyFill="1" applyBorder="1" applyAlignment="1">
      <alignment horizontal="center" vertical="center"/>
    </xf>
    <xf numFmtId="167" fontId="18" fillId="5" borderId="4" xfId="1" applyNumberFormat="1" applyFont="1" applyFill="1" applyBorder="1" applyAlignment="1">
      <alignment horizontal="center" vertical="center"/>
    </xf>
    <xf numFmtId="44" fontId="20" fillId="5" borderId="3" xfId="1" applyFont="1" applyFill="1" applyBorder="1" applyAlignment="1">
      <alignment horizontal="center"/>
    </xf>
    <xf numFmtId="44" fontId="20" fillId="5" borderId="4" xfId="1" applyFont="1" applyFill="1" applyBorder="1" applyAlignment="1">
      <alignment horizontal="center"/>
    </xf>
    <xf numFmtId="0" fontId="6" fillId="0" borderId="3" xfId="2" applyFont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center"/>
    </xf>
  </cellXfs>
  <cellStyles count="9">
    <cellStyle name="Lien hypertexte 2" xfId="5" xr:uid="{EC85E697-D399-4265-A662-9C8EEB92D01F}"/>
    <cellStyle name="Monétaire" xfId="1" builtinId="4"/>
    <cellStyle name="Monétaire 2" xfId="3" xr:uid="{73BF8E1A-EB65-44C3-BC9E-4D2D8F43CD50}"/>
    <cellStyle name="Monétaire 3" xfId="6" xr:uid="{54701489-AE8E-4A82-82A0-DB3ECE250338}"/>
    <cellStyle name="Monétaire 3 2" xfId="8" xr:uid="{FB6022AE-EEDB-4B5F-B571-740EF7B358E7}"/>
    <cellStyle name="Normal" xfId="0" builtinId="0"/>
    <cellStyle name="Normal 2" xfId="2" xr:uid="{029AD776-A8DC-4399-A8A7-FC1B3B93A4A0}"/>
    <cellStyle name="Normal 3" xfId="4" xr:uid="{1F666D32-C421-4905-B995-E46EAC23174F}"/>
    <cellStyle name="Normal 3 2" xfId="7" xr:uid="{24D051E7-B762-47B4-99FE-9738AF385E4A}"/>
  </cellStyles>
  <dxfs count="5">
    <dxf>
      <font>
        <color rgb="FF9C0006"/>
      </font>
    </dxf>
    <dxf>
      <fill>
        <patternFill patternType="none"/>
      </fill>
    </dxf>
    <dxf>
      <fill>
        <patternFill patternType="solid">
          <fgColor rgb="FFE9F3D3"/>
          <bgColor rgb="FFE9F3D3"/>
        </patternFill>
      </fill>
    </dxf>
    <dxf>
      <fill>
        <patternFill patternType="none"/>
      </fill>
    </dxf>
    <dxf>
      <fill>
        <patternFill patternType="solid">
          <fgColor rgb="FF8AB833"/>
          <bgColor rgb="FF8AB833"/>
        </patternFill>
      </fill>
    </dxf>
  </dxfs>
  <tableStyles count="1" defaultTableStyle="TableStyleMedium2" defaultPivotStyle="PivotStyleLight16">
    <tableStyle name="Facture-style" pivot="0" count="4" xr9:uid="{00000000-0011-0000-FFFF-FFFF00000000}">
      <tableStyleElement type="headerRow" dxfId="4"/>
      <tableStyleElement type="totalRow" dxfId="3"/>
      <tableStyleElement type="firstRowStripe" dxfId="2"/>
      <tableStyleElement type="secondRowStripe" dxfId="1"/>
    </tableStyle>
  </tableStyles>
  <colors>
    <mruColors>
      <color rgb="FF008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800100</xdr:colOff>
          <xdr:row>8</xdr:row>
          <xdr:rowOff>104775</xdr:rowOff>
        </xdr:from>
        <xdr:to>
          <xdr:col>11</xdr:col>
          <xdr:colOff>495300</xdr:colOff>
          <xdr:row>13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295275</xdr:colOff>
          <xdr:row>16</xdr:row>
          <xdr:rowOff>123825</xdr:rowOff>
        </xdr:from>
        <xdr:to>
          <xdr:col>13</xdr:col>
          <xdr:colOff>495300</xdr:colOff>
          <xdr:row>22</xdr:row>
          <xdr:rowOff>133350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2BF780D5-5626-2A87-351F-D940C288196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G$38:$H$43" spid="_x0000_s5274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1306175" y="3524250"/>
              <a:ext cx="1876425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AppData/Roaming/Microsoft/AddIns/NbLettre.xla" TargetMode="External"/><Relationship Id="rId2" Type="http://schemas.openxmlformats.org/officeDocument/2006/relationships/externalLinkPath" Target="file:///C:\Users\Francis%20MAIRE\AppData\Roaming\Microsoft\AddIns\NbLettre.xla" TargetMode="External"/><Relationship Id="rId1" Type="http://schemas.openxmlformats.org/officeDocument/2006/relationships/externalLinkPath" Target="/Users/Francis%20MAIRE/AppData/Roaming/Microsoft/AddIns/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Feuil1"/>
    </sheetNames>
    <definedNames>
      <definedName name="ConvNumberLett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82EA1-1D16-4844-9474-EBD3784BF11D}">
  <sheetPr codeName="Feuil3">
    <tabColor rgb="FFFFC000"/>
    <pageSetUpPr fitToPage="1"/>
  </sheetPr>
  <dimension ref="A1:M56"/>
  <sheetViews>
    <sheetView tabSelected="1" workbookViewId="0">
      <selection activeCell="C39" sqref="C39"/>
    </sheetView>
  </sheetViews>
  <sheetFormatPr baseColWidth="10" defaultRowHeight="15" x14ac:dyDescent="0.25"/>
  <cols>
    <col min="1" max="1" width="12.625" style="4" customWidth="1"/>
    <col min="2" max="2" width="9.5" style="4" customWidth="1"/>
    <col min="3" max="3" width="32" style="4" customWidth="1"/>
    <col min="4" max="4" width="10.625" style="4" customWidth="1"/>
    <col min="5" max="5" width="11.75" style="4" customWidth="1"/>
    <col min="6" max="6" width="4.5" style="46" customWidth="1"/>
    <col min="7" max="8" width="11" style="4"/>
    <col min="9" max="9" width="11" style="4" hidden="1" customWidth="1"/>
    <col min="10" max="10" width="0" style="4" hidden="1" customWidth="1"/>
    <col min="11" max="12" width="11" style="4"/>
    <col min="13" max="13" width="11" style="4" customWidth="1"/>
    <col min="14" max="16384" width="11" style="4"/>
  </cols>
  <sheetData>
    <row r="1" spans="1:13" x14ac:dyDescent="0.25">
      <c r="B1" s="98"/>
      <c r="C1" s="99"/>
    </row>
    <row r="2" spans="1:13" ht="19.5" x14ac:dyDescent="0.3">
      <c r="B2" s="111"/>
      <c r="C2" s="111"/>
      <c r="F2" s="4"/>
      <c r="G2" s="54" t="s">
        <v>29</v>
      </c>
    </row>
    <row r="3" spans="1:13" ht="18.75" x14ac:dyDescent="0.25">
      <c r="B3" s="88"/>
      <c r="C3" s="88"/>
      <c r="E3" s="55"/>
      <c r="F3" s="22"/>
      <c r="G3" s="57"/>
      <c r="M3" s="61" t="str">
        <f>IFERROR(VLOOKUP($G$3,#REF!,2,FALSE),"")&amp;" "&amp;IFERROR(VLOOKUP($G$3,#REF!,3,FALSE),"")&amp;" "&amp;IFERROR(VLOOKUP($G$3,#REF!,4,FALSE),"")</f>
        <v xml:space="preserve">  </v>
      </c>
    </row>
    <row r="4" spans="1:13" x14ac:dyDescent="0.25">
      <c r="B4" s="88"/>
      <c r="C4" s="88"/>
      <c r="M4" s="61" t="e">
        <f>VLOOKUP($G$3,#REF!,5,FALSE)</f>
        <v>#REF!</v>
      </c>
    </row>
    <row r="5" spans="1:13" x14ac:dyDescent="0.25">
      <c r="B5" s="89"/>
      <c r="C5" s="89"/>
    </row>
    <row r="6" spans="1:13" x14ac:dyDescent="0.25">
      <c r="B6" s="77"/>
      <c r="C6" s="11"/>
      <c r="D6" s="43" t="str">
        <f>IF(G3&gt;0,M3,"")</f>
        <v/>
      </c>
    </row>
    <row r="7" spans="1:13" x14ac:dyDescent="0.25">
      <c r="B7" s="77"/>
      <c r="C7" s="11"/>
      <c r="D7" s="12" t="str">
        <f>IF(G3&gt;0, M4,"")</f>
        <v/>
      </c>
      <c r="E7" s="12"/>
      <c r="H7" s="13"/>
      <c r="M7" s="12"/>
    </row>
    <row r="8" spans="1:13" x14ac:dyDescent="0.25">
      <c r="A8" s="11"/>
      <c r="B8" s="11"/>
      <c r="D8" s="12" t="str">
        <f>IFERROR(VLOOKUP($G$3,#REF!,7,FALSE),"")</f>
        <v/>
      </c>
      <c r="H8" s="14"/>
    </row>
    <row r="9" spans="1:13" x14ac:dyDescent="0.25">
      <c r="A9" s="11"/>
      <c r="B9" s="11"/>
      <c r="D9" s="15" t="str">
        <f>IFERROR(VLOOKUP($G$3,#REF!,9,FALSE),"")</f>
        <v/>
      </c>
      <c r="E9" s="15" t="str">
        <f>IFERROR(VLOOKUP($G$3,#REF!,10,FALSE),"")</f>
        <v/>
      </c>
      <c r="H9" s="14"/>
      <c r="M9" s="60"/>
    </row>
    <row r="10" spans="1:13" x14ac:dyDescent="0.25">
      <c r="A10" s="11"/>
      <c r="B10" s="11"/>
    </row>
    <row r="11" spans="1:13" x14ac:dyDescent="0.25">
      <c r="A11" s="11"/>
      <c r="B11" s="11"/>
      <c r="D11" s="12" t="s">
        <v>33</v>
      </c>
      <c r="E11" s="15" t="str">
        <f>IFERROR(VLOOKUP($G$3,#REF!,13,FALSE),"")</f>
        <v/>
      </c>
    </row>
    <row r="12" spans="1:13" x14ac:dyDescent="0.25">
      <c r="A12" s="11"/>
      <c r="B12" s="11"/>
      <c r="D12" s="17" t="s">
        <v>31</v>
      </c>
      <c r="E12" s="59" t="s">
        <v>39</v>
      </c>
      <c r="F12" s="59"/>
      <c r="G12" s="59"/>
    </row>
    <row r="13" spans="1:13" x14ac:dyDescent="0.25">
      <c r="D13" s="17" t="s">
        <v>6</v>
      </c>
      <c r="E13" s="85" t="str">
        <f>IFERROR(VLOOKUP($G$3,#REF!,11,FALSE),"")</f>
        <v/>
      </c>
      <c r="F13" s="59"/>
      <c r="G13" s="59"/>
      <c r="I13" s="16"/>
    </row>
    <row r="14" spans="1:13" x14ac:dyDescent="0.25">
      <c r="D14" s="17" t="s">
        <v>7</v>
      </c>
      <c r="E14" s="84" t="str">
        <f>IFERROR(VLOOKUP($G$3,#REF!,12,FALSE),"")</f>
        <v/>
      </c>
      <c r="F14" s="59"/>
      <c r="G14" s="59"/>
      <c r="I14" s="16"/>
    </row>
    <row r="15" spans="1:13" x14ac:dyDescent="0.25">
      <c r="C15" s="18"/>
      <c r="E15" s="58"/>
      <c r="F15" s="59"/>
      <c r="I15" s="16"/>
    </row>
    <row r="16" spans="1:13" ht="23.25" x14ac:dyDescent="0.25">
      <c r="A16" s="21" t="s">
        <v>0</v>
      </c>
      <c r="B16" s="83">
        <f ca="1">TODAY()</f>
        <v>46106</v>
      </c>
      <c r="C16" s="83"/>
      <c r="D16" s="54" t="s">
        <v>35</v>
      </c>
      <c r="E16" s="56">
        <v>2026</v>
      </c>
      <c r="F16" s="82" t="s">
        <v>38</v>
      </c>
      <c r="G16" s="56">
        <v>1</v>
      </c>
      <c r="H16" s="19"/>
      <c r="I16" s="20"/>
    </row>
    <row r="17" spans="1:12" ht="16.5" customHeight="1" x14ac:dyDescent="0.25">
      <c r="C17" s="10"/>
    </row>
    <row r="18" spans="1:12" x14ac:dyDescent="0.25">
      <c r="A18" s="17"/>
      <c r="C18" s="63"/>
      <c r="L18" s="12"/>
    </row>
    <row r="19" spans="1:12" x14ac:dyDescent="0.25">
      <c r="A19" s="9" t="s">
        <v>3</v>
      </c>
      <c r="B19" s="92" t="s">
        <v>4</v>
      </c>
      <c r="C19" s="93"/>
      <c r="D19" s="9" t="s">
        <v>1</v>
      </c>
      <c r="E19" s="9" t="s">
        <v>5</v>
      </c>
      <c r="F19" s="9" t="s">
        <v>13</v>
      </c>
      <c r="G19" s="9" t="s">
        <v>2</v>
      </c>
    </row>
    <row r="20" spans="1:12" ht="19.5" customHeight="1" x14ac:dyDescent="0.25">
      <c r="A20" s="45"/>
      <c r="B20" s="94"/>
      <c r="C20" s="91"/>
      <c r="D20" s="23"/>
      <c r="E20" s="24"/>
      <c r="F20" s="27"/>
      <c r="G20" s="8" t="str">
        <f>IF(D20=0,"",D20*E20)</f>
        <v/>
      </c>
    </row>
    <row r="21" spans="1:12" ht="19.5" customHeight="1" x14ac:dyDescent="0.25">
      <c r="A21" s="45"/>
      <c r="B21" s="95"/>
      <c r="C21" s="91"/>
      <c r="D21" s="23"/>
      <c r="E21" s="24"/>
      <c r="F21" s="81"/>
      <c r="G21" s="8" t="str">
        <f>IF(D21=0,"",D21*E21)</f>
        <v/>
      </c>
    </row>
    <row r="22" spans="1:12" ht="19.5" customHeight="1" x14ac:dyDescent="0.25">
      <c r="A22" s="45"/>
      <c r="B22" s="95"/>
      <c r="C22" s="96"/>
      <c r="D22" s="23"/>
      <c r="E22" s="24"/>
      <c r="F22" s="27"/>
      <c r="G22" s="8" t="str">
        <f>IF(D22=0,"",D22*E22)</f>
        <v/>
      </c>
    </row>
    <row r="23" spans="1:12" ht="19.5" customHeight="1" x14ac:dyDescent="0.25">
      <c r="A23" s="45"/>
      <c r="B23" s="97"/>
      <c r="C23" s="91"/>
      <c r="D23" s="23"/>
      <c r="E23" s="24"/>
      <c r="F23" s="27"/>
      <c r="G23" s="8" t="str">
        <f>IF(D23=0,"",D23*E23)</f>
        <v/>
      </c>
    </row>
    <row r="24" spans="1:12" ht="19.5" customHeight="1" x14ac:dyDescent="0.25">
      <c r="A24" s="62"/>
      <c r="B24" s="90" t="str">
        <f>IF($A24=0," ",VLOOKUP($A24,#REF!,2,FALSE))</f>
        <v xml:space="preserve"> </v>
      </c>
      <c r="C24" s="91"/>
      <c r="D24" s="23"/>
      <c r="E24" s="24" t="str">
        <f>IF($A24=0," ",VLOOKUP($A24,#REF!,3,FALSE))</f>
        <v xml:space="preserve"> </v>
      </c>
      <c r="F24" s="49" t="str">
        <f>IF($A24=0," ",VLOOKUP($A24,#REF!,4,FALSE))</f>
        <v xml:space="preserve"> </v>
      </c>
      <c r="G24" s="8" t="str">
        <f>IF(D24=0,"",D24*E24)</f>
        <v/>
      </c>
    </row>
    <row r="25" spans="1:12" ht="19.5" customHeight="1" x14ac:dyDescent="0.25">
      <c r="A25" s="62"/>
      <c r="B25" s="90" t="str">
        <f>IF($A25=0," ",VLOOKUP($A25,#REF!,2,FALSE))</f>
        <v xml:space="preserve"> </v>
      </c>
      <c r="C25" s="91"/>
      <c r="D25" s="74"/>
      <c r="E25" s="24" t="str">
        <f>IF($A25=0," ",VLOOKUP($A25,#REF!,3,FALSE))</f>
        <v xml:space="preserve"> </v>
      </c>
      <c r="F25" s="49" t="str">
        <f>IF($A25=0," ",VLOOKUP($A25,#REF!,4,FALSE))</f>
        <v xml:space="preserve"> </v>
      </c>
      <c r="G25" s="8" t="str">
        <f>IF(D25&gt;0,D25*E25," ")</f>
        <v xml:space="preserve"> </v>
      </c>
    </row>
    <row r="26" spans="1:12" ht="19.5" customHeight="1" x14ac:dyDescent="0.25">
      <c r="A26" s="62"/>
      <c r="B26" s="90" t="str">
        <f>IF($A26=0," ",VLOOKUP($A26,#REF!,2,FALSE))</f>
        <v xml:space="preserve"> </v>
      </c>
      <c r="C26" s="91"/>
      <c r="D26" s="23"/>
      <c r="E26" s="24" t="str">
        <f>IF($A26=0," ",VLOOKUP($A26,#REF!,3,FALSE))</f>
        <v xml:space="preserve"> </v>
      </c>
      <c r="F26" s="49" t="str">
        <f>IF($A26=0," ",VLOOKUP($A26,#REF!,4,FALSE))</f>
        <v xml:space="preserve"> </v>
      </c>
      <c r="G26" s="8" t="str">
        <f t="shared" ref="G26:G29" si="0">IF(D26&gt;0,D26*E26," ")</f>
        <v xml:space="preserve"> </v>
      </c>
    </row>
    <row r="27" spans="1:12" ht="19.5" customHeight="1" x14ac:dyDescent="0.25">
      <c r="A27" s="75"/>
      <c r="B27" s="90" t="str">
        <f>IF($A27=0," ",VLOOKUP($A27,#REF!,2,FALSE))</f>
        <v xml:space="preserve"> </v>
      </c>
      <c r="C27" s="91"/>
      <c r="D27" s="23"/>
      <c r="E27" s="24" t="str">
        <f>IF($A27=0," ",VLOOKUP($A27,#REF!,3,FALSE))</f>
        <v xml:space="preserve"> </v>
      </c>
      <c r="F27" s="49" t="str">
        <f>IF($A27=0," ",VLOOKUP($A27,#REF!,4,FALSE))</f>
        <v xml:space="preserve"> </v>
      </c>
      <c r="G27" s="8" t="str">
        <f t="shared" si="0"/>
        <v xml:space="preserve"> </v>
      </c>
    </row>
    <row r="28" spans="1:12" ht="19.5" customHeight="1" x14ac:dyDescent="0.25">
      <c r="A28" s="62"/>
      <c r="B28" s="90" t="str">
        <f>IF($A28=0," ",VLOOKUP($A28,#REF!,2,FALSE))</f>
        <v xml:space="preserve"> </v>
      </c>
      <c r="C28" s="91"/>
      <c r="D28" s="23"/>
      <c r="E28" s="24" t="str">
        <f>IF($A28=0," ",VLOOKUP($A28,#REF!,3,FALSE))</f>
        <v xml:space="preserve"> </v>
      </c>
      <c r="F28" s="49" t="str">
        <f>IF($A28=0," ",VLOOKUP($A28,#REF!,4,FALSE))</f>
        <v xml:space="preserve"> </v>
      </c>
      <c r="G28" s="8" t="str">
        <f t="shared" si="0"/>
        <v xml:space="preserve"> </v>
      </c>
    </row>
    <row r="29" spans="1:12" ht="19.5" customHeight="1" x14ac:dyDescent="0.25">
      <c r="A29" s="62"/>
      <c r="B29" s="90" t="str">
        <f>IF($A29=0," ",VLOOKUP($A29,#REF!,2,FALSE))</f>
        <v xml:space="preserve"> </v>
      </c>
      <c r="C29" s="91"/>
      <c r="D29" s="23"/>
      <c r="E29" s="24" t="str">
        <f>IF($A29=0," ",VLOOKUP($A29,#REF!,3,FALSE))</f>
        <v xml:space="preserve"> </v>
      </c>
      <c r="F29" s="49" t="str">
        <f>IF($A29=0," ",VLOOKUP($A29,#REF!,4,FALSE))</f>
        <v xml:space="preserve"> </v>
      </c>
      <c r="G29" s="8" t="str">
        <f t="shared" si="0"/>
        <v xml:space="preserve"> </v>
      </c>
    </row>
    <row r="30" spans="1:12" ht="19.5" customHeight="1" x14ac:dyDescent="0.25">
      <c r="A30" s="62"/>
      <c r="B30" s="90" t="str">
        <f>IF($A30=0," ",VLOOKUP($A30,#REF!,2,FALSE))</f>
        <v xml:space="preserve"> </v>
      </c>
      <c r="C30" s="91"/>
      <c r="D30" s="23"/>
      <c r="E30" s="24" t="str">
        <f>IF($A30=0," ",VLOOKUP($A30,#REF!,3,FALSE))</f>
        <v xml:space="preserve"> </v>
      </c>
      <c r="F30" s="49" t="str">
        <f>IF($A30=0," ",VLOOKUP($A30,#REF!,4,FALSE))</f>
        <v xml:space="preserve"> </v>
      </c>
      <c r="G30" s="8"/>
    </row>
    <row r="31" spans="1:12" ht="19.5" customHeight="1" x14ac:dyDescent="0.25">
      <c r="A31" s="62"/>
      <c r="B31" s="90" t="str">
        <f>IF($A31=0," ",VLOOKUP($A31,#REF!,2,FALSE))</f>
        <v xml:space="preserve"> </v>
      </c>
      <c r="C31" s="91"/>
      <c r="D31" s="23"/>
      <c r="E31" s="24" t="str">
        <f>IF($A31=0," ",VLOOKUP($A31,#REF!,3,FALSE))</f>
        <v xml:space="preserve"> </v>
      </c>
      <c r="F31" s="49" t="str">
        <f>IF($A31=0," ",VLOOKUP($A31,#REF!,4,FALSE))</f>
        <v xml:space="preserve"> </v>
      </c>
      <c r="G31" s="8"/>
    </row>
    <row r="32" spans="1:12" ht="19.5" customHeight="1" x14ac:dyDescent="0.25">
      <c r="A32" s="62"/>
      <c r="B32" s="90" t="str">
        <f>IF($A32=0," ",VLOOKUP($A32,#REF!,2,FALSE))</f>
        <v xml:space="preserve"> </v>
      </c>
      <c r="C32" s="91"/>
      <c r="D32" s="23"/>
      <c r="E32" s="24" t="str">
        <f>IF($A32=0," ",VLOOKUP($A32,#REF!,3,FALSE))</f>
        <v xml:space="preserve"> </v>
      </c>
      <c r="F32" s="49" t="str">
        <f>IF($A32=0," ",VLOOKUP($A32,#REF!,4,FALSE))</f>
        <v xml:space="preserve"> </v>
      </c>
      <c r="G32" s="8"/>
    </row>
    <row r="33" spans="1:10" ht="19.5" customHeight="1" x14ac:dyDescent="0.25">
      <c r="A33" s="62"/>
      <c r="B33" s="90" t="str">
        <f>IF($A33=0," ",VLOOKUP($A33,#REF!,2,FALSE))</f>
        <v xml:space="preserve"> </v>
      </c>
      <c r="C33" s="91"/>
      <c r="D33" s="23"/>
      <c r="E33" s="24" t="str">
        <f>IF($A33=0," ",VLOOKUP($A33,#REF!,3,FALSE))</f>
        <v xml:space="preserve"> </v>
      </c>
      <c r="F33" s="49" t="str">
        <f>IF($A33=0," ",VLOOKUP($A33,#REF!,4,FALSE))</f>
        <v xml:space="preserve"> </v>
      </c>
      <c r="G33" s="8"/>
    </row>
    <row r="34" spans="1:10" ht="19.5" customHeight="1" x14ac:dyDescent="0.25">
      <c r="A34" s="62"/>
      <c r="B34" s="90" t="str">
        <f>IF($A34=0," ",VLOOKUP($A34,#REF!,2,FALSE))</f>
        <v xml:space="preserve"> </v>
      </c>
      <c r="C34" s="91"/>
      <c r="D34" s="23"/>
      <c r="E34" s="24" t="str">
        <f>IF($A34=0," ",VLOOKUP($A34,#REF!,3,FALSE))</f>
        <v xml:space="preserve"> </v>
      </c>
      <c r="F34" s="49" t="str">
        <f>IF($A34=0," ",VLOOKUP($A34,#REF!,4,FALSE))</f>
        <v xml:space="preserve"> </v>
      </c>
      <c r="G34" s="8"/>
    </row>
    <row r="35" spans="1:10" ht="19.5" customHeight="1" x14ac:dyDescent="0.25">
      <c r="A35" s="62"/>
      <c r="B35" s="90" t="str">
        <f>IF($A35=0," ",VLOOKUP($A35,#REF!,2,FALSE))</f>
        <v xml:space="preserve"> </v>
      </c>
      <c r="C35" s="91"/>
      <c r="D35" s="23"/>
      <c r="E35" s="24" t="str">
        <f>IF($A35=0," ",VLOOKUP($A35,#REF!,3,FALSE))</f>
        <v xml:space="preserve"> </v>
      </c>
      <c r="F35" s="49" t="str">
        <f>IF($A35=0," ",VLOOKUP($A35,#REF!,4,FALSE))</f>
        <v xml:space="preserve"> </v>
      </c>
      <c r="G35" s="8"/>
    </row>
    <row r="36" spans="1:10" ht="19.5" customHeight="1" x14ac:dyDescent="0.25">
      <c r="A36" s="62"/>
      <c r="B36" s="110"/>
      <c r="C36" s="91"/>
      <c r="D36" s="23"/>
      <c r="E36" s="24"/>
      <c r="F36" s="49"/>
      <c r="G36" s="8">
        <f>D36*E36</f>
        <v>0</v>
      </c>
    </row>
    <row r="37" spans="1:10" ht="19.5" customHeight="1" x14ac:dyDescent="0.25">
      <c r="A37" s="1"/>
      <c r="B37" s="2"/>
      <c r="C37" s="3"/>
      <c r="D37" s="3"/>
      <c r="E37" s="25" t="s">
        <v>16</v>
      </c>
      <c r="F37" s="104">
        <f>IF(SUMIF(F20:F36,1,G20:G36)&lt;&gt;0,SUMIF(F20:F36,1,G20:G36),0)</f>
        <v>0</v>
      </c>
      <c r="G37" s="105"/>
    </row>
    <row r="38" spans="1:10" ht="19.5" customHeight="1" x14ac:dyDescent="0.25">
      <c r="A38" s="1"/>
      <c r="B38" s="1"/>
      <c r="C38" s="6" t="s">
        <v>8</v>
      </c>
      <c r="D38" s="1"/>
      <c r="E38" s="26" t="s">
        <v>14</v>
      </c>
      <c r="F38" s="106" t="str">
        <f>IF(F37=0," ",0)</f>
        <v xml:space="preserve"> </v>
      </c>
      <c r="G38" s="107"/>
    </row>
    <row r="39" spans="1:10" ht="19.5" customHeight="1" x14ac:dyDescent="0.25">
      <c r="A39" s="64" t="s">
        <v>32</v>
      </c>
      <c r="B39" s="65" t="s">
        <v>25</v>
      </c>
      <c r="C39" s="7"/>
      <c r="D39" s="1"/>
      <c r="E39" s="26" t="s">
        <v>17</v>
      </c>
      <c r="F39" s="102">
        <f>IF(SUMIF(F20:F36,2,G20:G36)&lt;&gt;0,SUMIF(F20:F36,2,G20:G36),0)</f>
        <v>0</v>
      </c>
      <c r="G39" s="103"/>
      <c r="I39" s="4">
        <f>F41</f>
        <v>0</v>
      </c>
      <c r="J39" s="76">
        <f>F37+F39</f>
        <v>0</v>
      </c>
    </row>
    <row r="40" spans="1:10" ht="19.5" customHeight="1" x14ac:dyDescent="0.25">
      <c r="A40" s="1"/>
      <c r="B40" s="1"/>
      <c r="C40" s="1"/>
      <c r="D40" s="1"/>
      <c r="E40" s="26" t="s">
        <v>15</v>
      </c>
      <c r="F40" s="108" t="str">
        <f>IF(F39=0," ",F39*0.2)</f>
        <v xml:space="preserve"> </v>
      </c>
      <c r="G40" s="109"/>
      <c r="I40" s="4">
        <f>ROUND(I39,2)</f>
        <v>0</v>
      </c>
    </row>
    <row r="41" spans="1:10" ht="19.5" customHeight="1" x14ac:dyDescent="0.25">
      <c r="A41" s="1"/>
      <c r="B41" s="1"/>
      <c r="C41" s="29" t="s">
        <v>18</v>
      </c>
      <c r="D41" s="1"/>
      <c r="E41" s="5" t="s">
        <v>9</v>
      </c>
      <c r="F41" s="100">
        <f>SUM(F37:F40)</f>
        <v>0</v>
      </c>
      <c r="G41" s="101"/>
      <c r="I41" s="30" t="str">
        <f>[1]!ConvNumberLetter(I40,1)</f>
        <v xml:space="preserve"> Euro </v>
      </c>
    </row>
    <row r="42" spans="1:10" ht="19.5" customHeight="1" x14ac:dyDescent="0.25">
      <c r="A42" s="1"/>
      <c r="C42" s="4" t="str">
        <f>PROPER(LEFT(I41,1))&amp;MID(I41,2,LEN(I41))</f>
        <v xml:space="preserve"> Euro </v>
      </c>
      <c r="D42" s="1"/>
      <c r="E42" s="1"/>
      <c r="F42" s="47"/>
      <c r="G42" s="1"/>
    </row>
    <row r="43" spans="1:10" x14ac:dyDescent="0.25">
      <c r="B43" s="28"/>
      <c r="I43" s="66" t="s">
        <v>34</v>
      </c>
    </row>
    <row r="44" spans="1:10" x14ac:dyDescent="0.25">
      <c r="A44" s="52"/>
      <c r="B44" s="78"/>
      <c r="C44" s="52"/>
      <c r="D44" s="53"/>
      <c r="E44" s="52"/>
      <c r="F44" s="48"/>
      <c r="I44" s="46"/>
    </row>
    <row r="45" spans="1:10" x14ac:dyDescent="0.25">
      <c r="A45" s="52"/>
      <c r="B45" s="78"/>
      <c r="I45" s="79"/>
    </row>
    <row r="46" spans="1:10" x14ac:dyDescent="0.25">
      <c r="A46" s="52"/>
      <c r="B46" s="67"/>
    </row>
    <row r="47" spans="1:10" x14ac:dyDescent="0.25">
      <c r="B47" s="28"/>
    </row>
    <row r="48" spans="1:10" x14ac:dyDescent="0.25">
      <c r="B48" s="28"/>
    </row>
    <row r="50" spans="2:2" hidden="1" x14ac:dyDescent="0.25">
      <c r="B50" s="44" t="s">
        <v>27</v>
      </c>
    </row>
    <row r="51" spans="2:2" hidden="1" x14ac:dyDescent="0.25">
      <c r="B51" s="44" t="s">
        <v>10</v>
      </c>
    </row>
    <row r="52" spans="2:2" hidden="1" x14ac:dyDescent="0.25">
      <c r="B52" s="44" t="s">
        <v>28</v>
      </c>
    </row>
    <row r="53" spans="2:2" x14ac:dyDescent="0.25">
      <c r="B53" s="28"/>
    </row>
    <row r="54" spans="2:2" x14ac:dyDescent="0.25">
      <c r="B54" s="28"/>
    </row>
    <row r="55" spans="2:2" x14ac:dyDescent="0.25">
      <c r="B55" s="28"/>
    </row>
    <row r="56" spans="2:2" x14ac:dyDescent="0.25">
      <c r="B56" s="28"/>
    </row>
  </sheetData>
  <protectedRanges>
    <protectedRange sqref="E16 D20:F23 A20:A36" name="Plage1"/>
    <protectedRange sqref="B24:F36" name="Plage1_1"/>
    <protectedRange sqref="B20:C21 B23:C23" name="Plage1_4"/>
    <protectedRange sqref="B22:C22" name="Plage1_2"/>
  </protectedRanges>
  <mergeCells count="28">
    <mergeCell ref="B1:C1"/>
    <mergeCell ref="F41:G41"/>
    <mergeCell ref="F39:G39"/>
    <mergeCell ref="B26:C26"/>
    <mergeCell ref="F37:G37"/>
    <mergeCell ref="F38:G38"/>
    <mergeCell ref="F40:G40"/>
    <mergeCell ref="B36:C36"/>
    <mergeCell ref="B35:C35"/>
    <mergeCell ref="B29:C29"/>
    <mergeCell ref="B30:C30"/>
    <mergeCell ref="B32:C32"/>
    <mergeCell ref="B33:C33"/>
    <mergeCell ref="B34:C34"/>
    <mergeCell ref="B31:C31"/>
    <mergeCell ref="B2:C2"/>
    <mergeCell ref="B4:C4"/>
    <mergeCell ref="B5:C5"/>
    <mergeCell ref="B3:C3"/>
    <mergeCell ref="B27:C27"/>
    <mergeCell ref="B28:C28"/>
    <mergeCell ref="B19:C19"/>
    <mergeCell ref="B20:C20"/>
    <mergeCell ref="B21:C21"/>
    <mergeCell ref="B22:C22"/>
    <mergeCell ref="B23:C23"/>
    <mergeCell ref="B24:C24"/>
    <mergeCell ref="B25:C25"/>
  </mergeCells>
  <phoneticPr fontId="32" type="noConversion"/>
  <conditionalFormatting sqref="E20:E36 F20:G41">
    <cfRule type="cellIs" dxfId="0" priority="2" operator="lessThan">
      <formula>0</formula>
    </cfRule>
  </conditionalFormatting>
  <dataValidations count="1">
    <dataValidation type="list" allowBlank="1" showInputMessage="1" showErrorMessage="1" sqref="B39" xr:uid="{D932B2D9-653A-480B-9A08-14DB690DA902}">
      <formula1>$I$43:$I$45</formula1>
    </dataValidation>
  </dataValidations>
  <pageMargins left="0.51181102362204722" right="0.59055118110236227" top="0.74803149606299213" bottom="0.74803149606299213" header="0.31496062992125984" footer="0.31496062992125984"/>
  <pageSetup paperSize="9" scale="91" fitToHeight="0" orientation="portrait" r:id="rId1"/>
  <headerFooter>
    <oddHeader>&amp;R&amp;"-,Normal"&amp;10Page : &amp;P/ &amp;N</oddHeader>
  </headerFooter>
  <ignoredErrors>
    <ignoredError sqref="F41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9</xdr:col>
                    <xdr:colOff>800100</xdr:colOff>
                    <xdr:row>8</xdr:row>
                    <xdr:rowOff>104775</xdr:rowOff>
                  </from>
                  <to>
                    <xdr:col>11</xdr:col>
                    <xdr:colOff>495300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E2A2B7C-5080-436A-9C51-BE6AA7F650B8}">
          <x14:formula1>
            <xm:f>#REF!</xm:f>
          </x14:formula1>
          <xm:sqref>A24:A36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7D460-3FF7-4EFA-A0BB-2863386C4E6F}">
  <sheetPr codeName="Feuil4">
    <tabColor rgb="FFFFC000"/>
  </sheetPr>
  <dimension ref="A1:K91"/>
  <sheetViews>
    <sheetView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2" width="11" style="51"/>
    <col min="3" max="3" width="6.875" style="34" customWidth="1"/>
    <col min="4" max="4" width="5.25" style="34" customWidth="1"/>
    <col min="5" max="5" width="50.125" style="32" customWidth="1"/>
    <col min="6" max="6" width="13.75" style="32" customWidth="1"/>
    <col min="7" max="7" width="13.5" style="36" customWidth="1"/>
    <col min="8" max="8" width="11" style="42"/>
    <col min="9" max="9" width="11" style="34"/>
    <col min="10" max="16384" width="11" style="32"/>
  </cols>
  <sheetData>
    <row r="1" spans="1:11" ht="27.75" customHeight="1" x14ac:dyDescent="0.25">
      <c r="A1" s="40" t="s">
        <v>30</v>
      </c>
      <c r="B1" s="40" t="s">
        <v>40</v>
      </c>
      <c r="C1" s="38" t="s">
        <v>19</v>
      </c>
      <c r="D1" s="38" t="s">
        <v>20</v>
      </c>
      <c r="E1" s="37" t="s">
        <v>26</v>
      </c>
      <c r="F1" s="37" t="s">
        <v>21</v>
      </c>
      <c r="G1" s="39" t="s">
        <v>22</v>
      </c>
      <c r="H1" s="40" t="s">
        <v>23</v>
      </c>
      <c r="I1" s="37" t="s">
        <v>24</v>
      </c>
    </row>
    <row r="2" spans="1:11" x14ac:dyDescent="0.25">
      <c r="A2" s="50"/>
      <c r="B2" s="50"/>
      <c r="C2" s="31"/>
      <c r="D2" s="31"/>
      <c r="E2" s="33"/>
      <c r="F2" s="33"/>
      <c r="G2" s="35"/>
      <c r="H2" s="41"/>
      <c r="I2" s="31"/>
      <c r="J2" s="31"/>
      <c r="K2" s="31"/>
    </row>
    <row r="3" spans="1:11" x14ac:dyDescent="0.25">
      <c r="A3" s="50"/>
      <c r="B3" s="50"/>
      <c r="C3" s="31"/>
      <c r="D3" s="31"/>
      <c r="F3" s="33"/>
      <c r="G3" s="35"/>
      <c r="H3" s="41"/>
      <c r="I3" s="31"/>
      <c r="J3" s="31"/>
      <c r="K3" s="31"/>
    </row>
    <row r="4" spans="1:11" x14ac:dyDescent="0.25">
      <c r="A4" s="50"/>
      <c r="B4" s="50"/>
      <c r="C4" s="31"/>
      <c r="D4" s="31"/>
      <c r="E4" s="33"/>
      <c r="F4" s="33"/>
      <c r="G4" s="35"/>
      <c r="H4" s="41"/>
      <c r="I4" s="31"/>
      <c r="J4" s="31"/>
      <c r="K4" s="31"/>
    </row>
    <row r="5" spans="1:11" x14ac:dyDescent="0.25">
      <c r="A5" s="50"/>
      <c r="B5" s="50"/>
      <c r="C5" s="31"/>
      <c r="D5" s="31"/>
      <c r="E5" s="33"/>
      <c r="F5" s="33"/>
      <c r="G5" s="35"/>
      <c r="H5" s="41"/>
      <c r="I5" s="31"/>
      <c r="J5" s="31"/>
      <c r="K5" s="31"/>
    </row>
    <row r="6" spans="1:11" x14ac:dyDescent="0.25">
      <c r="A6" s="50"/>
      <c r="B6" s="50"/>
      <c r="C6" s="31"/>
      <c r="D6" s="31"/>
      <c r="E6" s="33"/>
      <c r="F6" s="33"/>
      <c r="G6" s="35"/>
      <c r="H6" s="41"/>
      <c r="I6" s="31"/>
      <c r="J6" s="31"/>
      <c r="K6" s="31"/>
    </row>
    <row r="7" spans="1:11" x14ac:dyDescent="0.25">
      <c r="A7" s="50"/>
      <c r="B7" s="50"/>
      <c r="C7" s="31"/>
      <c r="D7" s="31"/>
      <c r="E7" s="33"/>
      <c r="F7" s="33"/>
      <c r="G7" s="35"/>
      <c r="H7" s="41"/>
      <c r="I7" s="31"/>
      <c r="J7" s="31"/>
      <c r="K7" s="31"/>
    </row>
    <row r="8" spans="1:11" x14ac:dyDescent="0.25">
      <c r="A8" s="50"/>
      <c r="B8" s="50"/>
      <c r="C8" s="31"/>
      <c r="D8" s="31"/>
      <c r="E8" s="33"/>
      <c r="F8" s="33"/>
      <c r="G8" s="35"/>
      <c r="H8" s="41"/>
      <c r="I8" s="31"/>
      <c r="J8" s="31"/>
      <c r="K8" s="31"/>
    </row>
    <row r="9" spans="1:11" x14ac:dyDescent="0.25">
      <c r="A9" s="50"/>
      <c r="B9" s="50"/>
      <c r="C9" s="31"/>
      <c r="D9" s="31"/>
      <c r="E9" s="33"/>
      <c r="F9" s="33"/>
      <c r="G9" s="35"/>
      <c r="H9" s="41"/>
      <c r="I9" s="31"/>
      <c r="J9" s="31"/>
      <c r="K9" s="31"/>
    </row>
    <row r="10" spans="1:11" x14ac:dyDescent="0.25">
      <c r="A10" s="50"/>
      <c r="B10" s="50"/>
      <c r="C10" s="31"/>
      <c r="D10" s="31"/>
      <c r="E10" s="33"/>
      <c r="F10" s="33"/>
      <c r="G10" s="35"/>
      <c r="H10" s="41"/>
      <c r="I10" s="31"/>
      <c r="J10" s="31"/>
      <c r="K10" s="31"/>
    </row>
    <row r="11" spans="1:11" x14ac:dyDescent="0.25">
      <c r="A11" s="50"/>
      <c r="B11" s="50"/>
      <c r="C11" s="31"/>
      <c r="D11" s="31"/>
      <c r="E11" s="33"/>
      <c r="F11" s="33"/>
      <c r="G11" s="35"/>
      <c r="H11" s="41"/>
      <c r="I11" s="31"/>
      <c r="J11" s="31"/>
      <c r="K11" s="31"/>
    </row>
    <row r="12" spans="1:11" x14ac:dyDescent="0.25">
      <c r="A12" s="50"/>
      <c r="B12" s="50"/>
      <c r="C12" s="31"/>
      <c r="D12" s="31"/>
      <c r="E12" s="33"/>
      <c r="F12" s="33"/>
      <c r="G12" s="35"/>
      <c r="H12" s="41"/>
      <c r="I12" s="31"/>
      <c r="J12" s="31"/>
      <c r="K12" s="31"/>
    </row>
    <row r="13" spans="1:11" x14ac:dyDescent="0.25">
      <c r="A13" s="50"/>
      <c r="B13" s="50"/>
      <c r="C13" s="31"/>
      <c r="D13" s="31"/>
      <c r="E13" s="33"/>
      <c r="F13" s="33"/>
      <c r="G13" s="35"/>
      <c r="H13" s="80"/>
      <c r="I13" s="31"/>
      <c r="J13" s="31"/>
      <c r="K13" s="31"/>
    </row>
    <row r="14" spans="1:11" x14ac:dyDescent="0.25">
      <c r="A14" s="50"/>
      <c r="B14" s="50"/>
      <c r="C14" s="31"/>
      <c r="D14" s="31"/>
      <c r="F14" s="33"/>
      <c r="G14" s="35"/>
      <c r="H14" s="80"/>
      <c r="I14" s="31"/>
      <c r="J14" s="31"/>
      <c r="K14" s="31"/>
    </row>
    <row r="15" spans="1:11" x14ac:dyDescent="0.25">
      <c r="A15" s="50"/>
      <c r="B15" s="50"/>
      <c r="C15" s="31"/>
      <c r="D15" s="31"/>
      <c r="E15" s="33"/>
      <c r="F15" s="33"/>
      <c r="G15" s="35"/>
      <c r="H15" s="80"/>
      <c r="I15" s="31"/>
      <c r="J15" s="31"/>
      <c r="K15" s="31"/>
    </row>
    <row r="16" spans="1:11" x14ac:dyDescent="0.25">
      <c r="A16" s="50"/>
      <c r="B16" s="50"/>
      <c r="C16" s="31"/>
      <c r="D16" s="31"/>
      <c r="E16" s="33"/>
      <c r="F16" s="33"/>
      <c r="G16" s="35"/>
      <c r="H16" s="41"/>
      <c r="I16" s="31"/>
      <c r="J16" s="31"/>
      <c r="K16" s="31"/>
    </row>
    <row r="17" spans="1:11" x14ac:dyDescent="0.25">
      <c r="A17" s="50"/>
      <c r="B17" s="50"/>
      <c r="C17" s="31"/>
      <c r="D17" s="31"/>
      <c r="E17" s="33"/>
      <c r="F17" s="33"/>
      <c r="G17" s="35"/>
      <c r="H17" s="41"/>
      <c r="I17" s="31"/>
      <c r="J17" s="31"/>
      <c r="K17" s="31"/>
    </row>
    <row r="18" spans="1:11" x14ac:dyDescent="0.25">
      <c r="A18" s="50"/>
      <c r="B18" s="50"/>
      <c r="C18" s="31"/>
      <c r="D18" s="31"/>
      <c r="E18" s="33"/>
      <c r="F18" s="33"/>
      <c r="G18" s="35"/>
      <c r="H18" s="41"/>
      <c r="I18" s="31"/>
      <c r="J18" s="31"/>
      <c r="K18" s="31"/>
    </row>
    <row r="19" spans="1:11" x14ac:dyDescent="0.25">
      <c r="A19" s="50"/>
      <c r="B19" s="50"/>
      <c r="C19" s="31"/>
      <c r="D19" s="31"/>
      <c r="E19" s="33"/>
      <c r="F19" s="33"/>
      <c r="G19" s="35"/>
      <c r="H19" s="41"/>
      <c r="I19" s="31"/>
      <c r="J19" s="31"/>
      <c r="K19" s="31"/>
    </row>
    <row r="20" spans="1:11" x14ac:dyDescent="0.25">
      <c r="A20" s="50"/>
      <c r="B20" s="50"/>
      <c r="C20" s="31"/>
      <c r="D20" s="31"/>
      <c r="E20" s="33"/>
      <c r="F20" s="33"/>
      <c r="G20" s="35"/>
      <c r="H20" s="41"/>
      <c r="I20" s="31"/>
      <c r="J20" s="31"/>
      <c r="K20" s="31"/>
    </row>
    <row r="21" spans="1:11" x14ac:dyDescent="0.25">
      <c r="A21" s="50"/>
      <c r="B21" s="50"/>
      <c r="C21" s="31"/>
      <c r="D21" s="31"/>
      <c r="E21" s="33"/>
      <c r="F21" s="33"/>
      <c r="G21" s="35"/>
      <c r="H21" s="41"/>
      <c r="I21" s="31"/>
      <c r="J21" s="31"/>
      <c r="K21" s="31"/>
    </row>
    <row r="22" spans="1:11" x14ac:dyDescent="0.25">
      <c r="A22" s="50"/>
      <c r="B22" s="50"/>
      <c r="C22" s="31"/>
      <c r="D22" s="31"/>
      <c r="E22" s="33"/>
      <c r="F22" s="33"/>
      <c r="G22" s="35"/>
      <c r="H22" s="41"/>
      <c r="I22" s="31"/>
      <c r="J22" s="31"/>
      <c r="K22" s="31"/>
    </row>
    <row r="23" spans="1:11" x14ac:dyDescent="0.25">
      <c r="A23" s="50"/>
      <c r="B23" s="50"/>
      <c r="C23" s="31"/>
      <c r="D23" s="31"/>
      <c r="E23" s="33"/>
      <c r="F23" s="33"/>
      <c r="G23" s="35"/>
      <c r="H23" s="41"/>
      <c r="I23" s="31"/>
      <c r="J23" s="31"/>
      <c r="K23" s="31"/>
    </row>
    <row r="24" spans="1:11" x14ac:dyDescent="0.25">
      <c r="A24" s="50"/>
      <c r="B24" s="50"/>
      <c r="C24" s="31"/>
      <c r="D24" s="31"/>
      <c r="E24" s="33"/>
      <c r="F24" s="33"/>
      <c r="G24" s="35"/>
      <c r="H24" s="41"/>
      <c r="I24" s="31"/>
      <c r="J24" s="31"/>
      <c r="K24" s="31"/>
    </row>
    <row r="25" spans="1:11" x14ac:dyDescent="0.25">
      <c r="A25" s="50"/>
      <c r="B25" s="50"/>
      <c r="C25" s="31"/>
      <c r="D25" s="31"/>
      <c r="E25" s="33"/>
      <c r="F25" s="33"/>
      <c r="G25" s="35"/>
      <c r="H25" s="41"/>
      <c r="I25" s="31"/>
      <c r="J25" s="31"/>
      <c r="K25" s="31"/>
    </row>
    <row r="26" spans="1:11" x14ac:dyDescent="0.25">
      <c r="A26" s="50"/>
      <c r="B26" s="50"/>
      <c r="C26" s="31"/>
      <c r="D26" s="31"/>
      <c r="E26" s="33"/>
      <c r="F26" s="33"/>
      <c r="G26" s="35"/>
      <c r="H26" s="41"/>
      <c r="I26" s="31"/>
      <c r="J26" s="31"/>
      <c r="K26" s="31"/>
    </row>
    <row r="27" spans="1:11" x14ac:dyDescent="0.25">
      <c r="A27" s="50"/>
      <c r="B27" s="50"/>
      <c r="C27" s="31"/>
      <c r="D27" s="31"/>
      <c r="E27" s="33"/>
      <c r="F27" s="33"/>
      <c r="G27" s="35"/>
      <c r="H27" s="41"/>
      <c r="I27" s="31"/>
      <c r="J27" s="31"/>
      <c r="K27" s="31"/>
    </row>
    <row r="28" spans="1:11" x14ac:dyDescent="0.25">
      <c r="A28" s="50"/>
      <c r="B28" s="50"/>
      <c r="C28" s="31"/>
      <c r="D28" s="31"/>
      <c r="E28" s="33"/>
      <c r="F28" s="33"/>
      <c r="G28" s="35"/>
      <c r="H28" s="41"/>
      <c r="I28" s="31"/>
      <c r="J28" s="31"/>
      <c r="K28" s="31"/>
    </row>
    <row r="29" spans="1:11" x14ac:dyDescent="0.25">
      <c r="A29" s="50"/>
      <c r="B29" s="50"/>
      <c r="C29" s="31"/>
      <c r="D29" s="31"/>
      <c r="F29" s="33"/>
      <c r="G29" s="35"/>
      <c r="H29" s="41"/>
      <c r="I29" s="31"/>
      <c r="J29" s="31"/>
      <c r="K29" s="31"/>
    </row>
    <row r="30" spans="1:11" x14ac:dyDescent="0.25">
      <c r="A30" s="50"/>
      <c r="B30" s="50"/>
      <c r="C30" s="31"/>
      <c r="D30" s="31"/>
      <c r="E30" s="33"/>
      <c r="F30" s="33"/>
      <c r="G30" s="35"/>
      <c r="H30" s="41"/>
      <c r="I30" s="31"/>
      <c r="J30" s="31"/>
      <c r="K30" s="31"/>
    </row>
    <row r="31" spans="1:11" x14ac:dyDescent="0.25">
      <c r="A31" s="50"/>
      <c r="B31" s="50"/>
      <c r="C31" s="31"/>
      <c r="D31" s="31"/>
      <c r="E31" s="33"/>
      <c r="F31" s="33"/>
      <c r="G31" s="35"/>
      <c r="H31" s="41"/>
      <c r="I31" s="31"/>
      <c r="J31" s="31"/>
      <c r="K31" s="31"/>
    </row>
    <row r="32" spans="1:11" x14ac:dyDescent="0.25">
      <c r="A32" s="50"/>
      <c r="B32" s="50"/>
      <c r="C32" s="31"/>
      <c r="D32" s="31"/>
      <c r="E32" s="33"/>
      <c r="F32" s="33"/>
      <c r="G32" s="35"/>
      <c r="H32" s="41"/>
      <c r="I32" s="31"/>
      <c r="J32" s="31"/>
      <c r="K32" s="31"/>
    </row>
    <row r="33" spans="1:11" x14ac:dyDescent="0.25">
      <c r="A33" s="50"/>
      <c r="B33" s="50"/>
      <c r="C33" s="31"/>
      <c r="D33" s="31"/>
      <c r="E33" s="33"/>
      <c r="F33" s="33"/>
      <c r="G33" s="35"/>
      <c r="H33" s="41"/>
      <c r="I33" s="31"/>
      <c r="J33" s="31"/>
      <c r="K33" s="31"/>
    </row>
    <row r="34" spans="1:11" x14ac:dyDescent="0.25">
      <c r="A34" s="50"/>
      <c r="B34" s="50"/>
      <c r="C34" s="31"/>
      <c r="D34" s="31"/>
      <c r="E34" s="33"/>
      <c r="F34" s="33"/>
      <c r="G34" s="35"/>
      <c r="H34" s="41"/>
      <c r="I34" s="31"/>
      <c r="J34" s="31"/>
      <c r="K34" s="31"/>
    </row>
    <row r="35" spans="1:11" x14ac:dyDescent="0.25">
      <c r="A35" s="50"/>
      <c r="B35" s="50"/>
      <c r="C35" s="31"/>
      <c r="D35" s="31"/>
      <c r="E35" s="33" t="str">
        <f>IF(D35="","",(VLOOKUP(D35,#REF!,1,FALSE)&amp;" "&amp;VLOOKUP(D35,#REF!,2,FALSE)&amp;" "&amp;VLOOKUP(D35,#REF!,3,FALSE)&amp;" "&amp;VLOOKUP(D35,#REF!,4,FALSE)&amp;" "&amp;VLOOKUP(D35,#REF!,5,FALSE)))</f>
        <v/>
      </c>
      <c r="F35" s="33"/>
      <c r="G35" s="35"/>
      <c r="H35" s="41"/>
      <c r="I35" s="31"/>
      <c r="J35" s="31"/>
      <c r="K35" s="31"/>
    </row>
    <row r="36" spans="1:11" x14ac:dyDescent="0.25">
      <c r="A36" s="50"/>
      <c r="B36" s="50"/>
      <c r="C36" s="31"/>
      <c r="D36" s="31"/>
      <c r="E36" s="33" t="str">
        <f>IF(D36="","",(VLOOKUP(D36,#REF!,1,FALSE)&amp;" "&amp;VLOOKUP(D36,#REF!,2,FALSE)&amp;" "&amp;VLOOKUP(D36,#REF!,3,FALSE)&amp;" "&amp;VLOOKUP(D36,#REF!,4,FALSE)&amp;" "&amp;VLOOKUP(D36,#REF!,5,FALSE)))</f>
        <v/>
      </c>
      <c r="F36" s="33"/>
      <c r="G36" s="35"/>
      <c r="H36" s="41"/>
      <c r="I36" s="31"/>
      <c r="J36" s="31"/>
      <c r="K36" s="31"/>
    </row>
    <row r="37" spans="1:11" x14ac:dyDescent="0.25">
      <c r="E37" s="72" t="str">
        <f>IF(D37="","",(VLOOKUP(D37,#REF!,1,FALSE)&amp;" "&amp;VLOOKUP(D37,#REF!,2,FALSE)&amp;" "&amp;VLOOKUP(D37,#REF!,3,FALSE)&amp;" "&amp;VLOOKUP(D37,#REF!,4,FALSE)&amp;" "&amp;VLOOKUP(D37,#REF!,5,FALSE)))</f>
        <v/>
      </c>
      <c r="K37" s="73"/>
    </row>
    <row r="38" spans="1:11" x14ac:dyDescent="0.25">
      <c r="E38" s="72" t="str">
        <f>IF(D38="","",(VLOOKUP(D38,#REF!,1,FALSE)&amp;" "&amp;VLOOKUP(D38,#REF!,2,FALSE)&amp;" "&amp;VLOOKUP(D38,#REF!,3,FALSE)&amp;" "&amp;VLOOKUP(D38,#REF!,4,FALSE)&amp;" "&amp;VLOOKUP(D38,#REF!,5,FALSE)))</f>
        <v/>
      </c>
      <c r="G38" s="86" t="s">
        <v>36</v>
      </c>
      <c r="H38" s="86"/>
      <c r="K38" s="73"/>
    </row>
    <row r="39" spans="1:11" x14ac:dyDescent="0.25">
      <c r="G39" s="68" t="s">
        <v>12</v>
      </c>
      <c r="H39" s="69" t="s">
        <v>11</v>
      </c>
      <c r="K39" s="73"/>
    </row>
    <row r="40" spans="1:11" x14ac:dyDescent="0.25">
      <c r="G40" s="68">
        <f>SUBTOTAL(9,G2:G36)</f>
        <v>0</v>
      </c>
      <c r="H40" s="68">
        <f>G40/1.2</f>
        <v>0</v>
      </c>
      <c r="K40" s="73"/>
    </row>
    <row r="41" spans="1:11" x14ac:dyDescent="0.25">
      <c r="G41" s="87" t="s">
        <v>37</v>
      </c>
      <c r="H41" s="87"/>
      <c r="K41" s="73"/>
    </row>
    <row r="42" spans="1:11" x14ac:dyDescent="0.25">
      <c r="G42" s="70" t="s">
        <v>12</v>
      </c>
      <c r="H42" s="70" t="s">
        <v>11</v>
      </c>
      <c r="K42" s="73"/>
    </row>
    <row r="43" spans="1:11" x14ac:dyDescent="0.25">
      <c r="G43" s="71">
        <f>SUMIF(H2:H36,"",G2:G36)</f>
        <v>0</v>
      </c>
      <c r="H43" s="71">
        <f>G43/1.2</f>
        <v>0</v>
      </c>
      <c r="K43" s="73"/>
    </row>
    <row r="44" spans="1:11" x14ac:dyDescent="0.25">
      <c r="K44" s="73"/>
    </row>
    <row r="45" spans="1:11" x14ac:dyDescent="0.25">
      <c r="K45" s="73"/>
    </row>
    <row r="46" spans="1:11" x14ac:dyDescent="0.25">
      <c r="K46" s="73"/>
    </row>
    <row r="47" spans="1:11" x14ac:dyDescent="0.25">
      <c r="K47" s="73"/>
    </row>
    <row r="48" spans="1:11" x14ac:dyDescent="0.25">
      <c r="K48" s="73"/>
    </row>
    <row r="49" spans="11:11" x14ac:dyDescent="0.25">
      <c r="K49" s="73"/>
    </row>
    <row r="50" spans="11:11" x14ac:dyDescent="0.25">
      <c r="K50" s="73"/>
    </row>
    <row r="51" spans="11:11" x14ac:dyDescent="0.25">
      <c r="K51" s="73"/>
    </row>
    <row r="52" spans="11:11" x14ac:dyDescent="0.25">
      <c r="K52" s="73"/>
    </row>
    <row r="53" spans="11:11" x14ac:dyDescent="0.25">
      <c r="K53" s="73"/>
    </row>
    <row r="54" spans="11:11" x14ac:dyDescent="0.25">
      <c r="K54" s="73"/>
    </row>
    <row r="55" spans="11:11" x14ac:dyDescent="0.25">
      <c r="K55" s="73"/>
    </row>
    <row r="56" spans="11:11" x14ac:dyDescent="0.25">
      <c r="K56" s="73"/>
    </row>
    <row r="57" spans="11:11" x14ac:dyDescent="0.25">
      <c r="K57" s="73"/>
    </row>
    <row r="58" spans="11:11" x14ac:dyDescent="0.25">
      <c r="K58" s="73"/>
    </row>
    <row r="59" spans="11:11" x14ac:dyDescent="0.25">
      <c r="K59" s="73"/>
    </row>
    <row r="60" spans="11:11" x14ac:dyDescent="0.25">
      <c r="K60" s="73"/>
    </row>
    <row r="61" spans="11:11" x14ac:dyDescent="0.25">
      <c r="K61" s="73"/>
    </row>
    <row r="62" spans="11:11" x14ac:dyDescent="0.25">
      <c r="K62" s="73"/>
    </row>
    <row r="63" spans="11:11" x14ac:dyDescent="0.25">
      <c r="K63" s="73"/>
    </row>
    <row r="64" spans="11:11" x14ac:dyDescent="0.25">
      <c r="K64" s="73"/>
    </row>
    <row r="65" spans="11:11" x14ac:dyDescent="0.25">
      <c r="K65" s="73"/>
    </row>
    <row r="66" spans="11:11" x14ac:dyDescent="0.25">
      <c r="K66" s="73"/>
    </row>
    <row r="67" spans="11:11" x14ac:dyDescent="0.25">
      <c r="K67" s="73"/>
    </row>
    <row r="68" spans="11:11" x14ac:dyDescent="0.25">
      <c r="K68" s="73"/>
    </row>
    <row r="69" spans="11:11" x14ac:dyDescent="0.25">
      <c r="K69" s="73"/>
    </row>
    <row r="70" spans="11:11" x14ac:dyDescent="0.25">
      <c r="K70" s="73"/>
    </row>
    <row r="71" spans="11:11" x14ac:dyDescent="0.25">
      <c r="K71" s="73"/>
    </row>
    <row r="72" spans="11:11" x14ac:dyDescent="0.25">
      <c r="K72" s="73"/>
    </row>
    <row r="73" spans="11:11" x14ac:dyDescent="0.25">
      <c r="K73" s="73"/>
    </row>
    <row r="74" spans="11:11" x14ac:dyDescent="0.25">
      <c r="K74" s="73"/>
    </row>
    <row r="75" spans="11:11" x14ac:dyDescent="0.25">
      <c r="K75" s="73"/>
    </row>
    <row r="76" spans="11:11" x14ac:dyDescent="0.25">
      <c r="K76" s="73"/>
    </row>
    <row r="77" spans="11:11" x14ac:dyDescent="0.25">
      <c r="K77" s="73"/>
    </row>
    <row r="78" spans="11:11" x14ac:dyDescent="0.25">
      <c r="K78" s="73"/>
    </row>
    <row r="79" spans="11:11" x14ac:dyDescent="0.25">
      <c r="K79" s="73"/>
    </row>
    <row r="80" spans="11:11" x14ac:dyDescent="0.25">
      <c r="K80" s="73"/>
    </row>
    <row r="81" spans="11:11" x14ac:dyDescent="0.25">
      <c r="K81" s="73"/>
    </row>
    <row r="82" spans="11:11" x14ac:dyDescent="0.25">
      <c r="K82" s="73"/>
    </row>
    <row r="83" spans="11:11" x14ac:dyDescent="0.25">
      <c r="K83" s="73"/>
    </row>
    <row r="84" spans="11:11" x14ac:dyDescent="0.25">
      <c r="K84" s="73"/>
    </row>
    <row r="85" spans="11:11" x14ac:dyDescent="0.25">
      <c r="K85" s="73"/>
    </row>
    <row r="86" spans="11:11" x14ac:dyDescent="0.25">
      <c r="K86" s="73"/>
    </row>
    <row r="87" spans="11:11" x14ac:dyDescent="0.25">
      <c r="K87" s="73"/>
    </row>
    <row r="88" spans="11:11" x14ac:dyDescent="0.25">
      <c r="K88" s="73"/>
    </row>
    <row r="89" spans="11:11" x14ac:dyDescent="0.25">
      <c r="K89" s="73"/>
    </row>
    <row r="90" spans="11:11" x14ac:dyDescent="0.25">
      <c r="K90" s="73"/>
    </row>
    <row r="91" spans="11:11" x14ac:dyDescent="0.25">
      <c r="K91" s="73"/>
    </row>
  </sheetData>
  <protectedRanges>
    <protectedRange sqref="H13:H15" name="Plage1_3"/>
    <protectedRange sqref="F13:G15 D13:D15 A13:B15" name="Plage1_5"/>
  </protectedRanges>
  <autoFilter ref="A1:K91" xr:uid="{5C87D460-3FF7-4EFA-A0BB-2863386C4E6F}"/>
  <mergeCells count="2">
    <mergeCell ref="G38:H38"/>
    <mergeCell ref="G41:H41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22E7EB-6771-4AE6-B8C1-EE281B7173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FACTURE</vt:lpstr>
      <vt:lpstr>Listing F</vt:lpstr>
      <vt:lpstr>FACTURE!Impression_des_titres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Anderson</dc:creator>
  <cp:lastModifiedBy>Francis Maire</cp:lastModifiedBy>
  <cp:lastPrinted>2026-03-25T06:01:20Z</cp:lastPrinted>
  <dcterms:created xsi:type="dcterms:W3CDTF">2021-01-30T01:50:57Z</dcterms:created>
  <dcterms:modified xsi:type="dcterms:W3CDTF">2026-03-25T16:41:55Z</dcterms:modified>
</cp:coreProperties>
</file>