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730" windowHeight="11760" activeTab="2"/>
  </bookViews>
  <sheets>
    <sheet name="Extraction brute" sheetId="4" r:id="rId1"/>
    <sheet name="Reraitement" sheetId="1" r:id="rId2"/>
    <sheet name="CEMAC" sheetId="10" r:id="rId3"/>
    <sheet name="FMI" sheetId="11" r:id="rId4"/>
    <sheet name="MINUSCA" sheetId="3" r:id="rId5"/>
    <sheet name="OCDE" sheetId="5" r:id="rId6"/>
    <sheet name="OMS" sheetId="8" r:id="rId7"/>
    <sheet name="ONU" sheetId="9" r:id="rId8"/>
    <sheet name="OTAN" sheetId="6" r:id="rId9"/>
    <sheet name="UA" sheetId="13" r:id="rId10"/>
    <sheet name="UEMOA" sheetId="7" r:id="rId11"/>
    <sheet name="UNHCR" sheetId="12" r:id="rId12"/>
  </sheets>
  <definedNames>
    <definedName name="_xlnm._FilterDatabase" localSheetId="0" hidden="1">'Extraction brute'!$A$1:$U$1</definedName>
    <definedName name="_xlnm._FilterDatabase" localSheetId="1" hidden="1">Reraitement!$A$1:$H$1</definedName>
    <definedName name="_xlnm.Print_Area" localSheetId="2">CEMAC!$A$1:$H$29</definedName>
    <definedName name="_xlnm.Print_Area" localSheetId="3">FMI!$A$1:$H$29</definedName>
    <definedName name="_xlnm.Print_Area" localSheetId="4">MINUSCA!$A$1:$H$30</definedName>
    <definedName name="_xlnm.Print_Area" localSheetId="5">OCDE!$A$1:$H$26</definedName>
    <definedName name="_xlnm.Print_Area" localSheetId="6">OMS!$A$1:$H$30</definedName>
    <definedName name="_xlnm.Print_Area" localSheetId="7">ONU!$A$1:$H$29</definedName>
    <definedName name="_xlnm.Print_Area" localSheetId="8">OTAN!$A$1:$H$30</definedName>
    <definedName name="_xlnm.Print_Area" localSheetId="9">UA!$A$1:$H$29</definedName>
    <definedName name="_xlnm.Print_Area" localSheetId="10">UEMOA!$A$1:$H$30</definedName>
    <definedName name="_xlnm.Print_Area" localSheetId="11">UNHCR!$A$1:$H$29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7" l="1"/>
  <c r="C12" i="7"/>
  <c r="B12" i="7"/>
  <c r="F12" i="7"/>
  <c r="H12" i="7"/>
  <c r="C11" i="6"/>
  <c r="C11" i="8"/>
  <c r="C12" i="8"/>
  <c r="B12" i="8"/>
  <c r="F12" i="8"/>
  <c r="H12" i="8" s="1"/>
  <c r="C11" i="5"/>
  <c r="C12" i="5"/>
  <c r="C13" i="5"/>
  <c r="B11" i="5"/>
  <c r="B12" i="5"/>
  <c r="B13" i="5"/>
  <c r="F11" i="5"/>
  <c r="H11" i="5" s="1"/>
  <c r="F12" i="5"/>
  <c r="F13" i="5"/>
  <c r="H13" i="5" s="1"/>
  <c r="H12" i="5"/>
  <c r="E5" i="10"/>
  <c r="F11" i="3"/>
  <c r="H11" i="3" s="1"/>
  <c r="F12" i="3"/>
  <c r="H12" i="3" s="1"/>
  <c r="B12" i="3"/>
  <c r="C11" i="3"/>
  <c r="C12" i="3"/>
  <c r="F10" i="13"/>
  <c r="H10" i="13" s="1"/>
  <c r="E5" i="13" s="1"/>
  <c r="C10" i="13"/>
  <c r="E6" i="13"/>
  <c r="F10" i="12"/>
  <c r="H10" i="12" s="1"/>
  <c r="E5" i="12" s="1"/>
  <c r="C10" i="12"/>
  <c r="B10" i="12"/>
  <c r="E6" i="12"/>
  <c r="F10" i="11"/>
  <c r="H10" i="11" s="1"/>
  <c r="E5" i="11" s="1"/>
  <c r="C10" i="11"/>
  <c r="B10" i="11"/>
  <c r="E6" i="11"/>
  <c r="F10" i="10"/>
  <c r="H10" i="10" s="1"/>
  <c r="C10" i="10"/>
  <c r="B10" i="10"/>
  <c r="E6" i="10"/>
  <c r="F10" i="9"/>
  <c r="H10" i="9" s="1"/>
  <c r="E5" i="9" s="1"/>
  <c r="C10" i="9"/>
  <c r="B10" i="9"/>
  <c r="E6" i="9"/>
  <c r="F11" i="8"/>
  <c r="H11" i="8" s="1"/>
  <c r="B11" i="8"/>
  <c r="F10" i="8"/>
  <c r="H10" i="8" s="1"/>
  <c r="C10" i="8"/>
  <c r="B10" i="8"/>
  <c r="E6" i="8"/>
  <c r="E11" i="8" s="1"/>
  <c r="F11" i="7"/>
  <c r="H11" i="7" s="1"/>
  <c r="B11" i="7"/>
  <c r="F10" i="7"/>
  <c r="H10" i="7" s="1"/>
  <c r="E5" i="7" s="1"/>
  <c r="C10" i="7"/>
  <c r="B10" i="7"/>
  <c r="E6" i="7"/>
  <c r="E11" i="7" s="1"/>
  <c r="F11" i="6"/>
  <c r="H11" i="6" s="1"/>
  <c r="B11" i="6"/>
  <c r="F10" i="6"/>
  <c r="H10" i="6" s="1"/>
  <c r="E5" i="6" s="1"/>
  <c r="C10" i="6"/>
  <c r="B10" i="6"/>
  <c r="E6" i="6"/>
  <c r="E11" i="6" s="1"/>
  <c r="F10" i="5"/>
  <c r="H10" i="5" s="1"/>
  <c r="C10" i="5"/>
  <c r="B10" i="5"/>
  <c r="E6" i="5"/>
  <c r="E12" i="5" s="1"/>
  <c r="E12" i="7" l="1"/>
  <c r="E5" i="8"/>
  <c r="E12" i="8"/>
  <c r="E5" i="5"/>
  <c r="E13" i="5"/>
  <c r="E11" i="5"/>
  <c r="E10" i="13"/>
  <c r="E10" i="12"/>
  <c r="E10" i="11"/>
  <c r="E10" i="10"/>
  <c r="E10" i="9"/>
  <c r="E10" i="7"/>
  <c r="E10" i="8"/>
  <c r="E10" i="6"/>
  <c r="E10" i="5"/>
  <c r="B11" i="3"/>
  <c r="E6" i="3"/>
  <c r="E11" i="3" l="1"/>
  <c r="E12" i="3"/>
  <c r="B10" i="3" l="1"/>
  <c r="C10" i="3"/>
  <c r="E10" i="3" s="1"/>
  <c r="F10" i="3"/>
  <c r="H10" i="3" s="1"/>
  <c r="E5" i="3" s="1"/>
</calcChain>
</file>

<file path=xl/sharedStrings.xml><?xml version="1.0" encoding="utf-8"?>
<sst xmlns="http://schemas.openxmlformats.org/spreadsheetml/2006/main" count="1023" uniqueCount="473">
  <si>
    <t>-23,380,381.00</t>
  </si>
  <si>
    <t>-8,909,357.00</t>
  </si>
  <si>
    <t>-1,000,000.00</t>
  </si>
  <si>
    <t>9,852,270.00</t>
  </si>
  <si>
    <t>-9,852,270.00</t>
  </si>
  <si>
    <t>17,718,750.00</t>
  </si>
  <si>
    <t>91,834.00</t>
  </si>
  <si>
    <t>14,817,743.00</t>
  </si>
  <si>
    <t>8.41</t>
  </si>
  <si>
    <t>275,000.00</t>
  </si>
  <si>
    <t>382,095.00</t>
  </si>
  <si>
    <t>887,509.00</t>
  </si>
  <si>
    <t>8,668,773.50</t>
  </si>
  <si>
    <t>38,720.00</t>
  </si>
  <si>
    <t>310,436.00</t>
  </si>
  <si>
    <t>630,450.00</t>
  </si>
  <si>
    <t>3,968,540.00</t>
  </si>
  <si>
    <t>1,765,692.00</t>
  </si>
  <si>
    <t>SECK</t>
  </si>
  <si>
    <t>46,785.62</t>
  </si>
  <si>
    <t>181,100.00</t>
  </si>
  <si>
    <t>798,481.00</t>
  </si>
  <si>
    <t>65,338.00</t>
  </si>
  <si>
    <t>15,000.00</t>
  </si>
  <si>
    <t>40,270.00</t>
  </si>
  <si>
    <t>9,280,000.00</t>
  </si>
  <si>
    <t>370,391.00</t>
  </si>
  <si>
    <t>8,766,458.00</t>
  </si>
  <si>
    <t>37,314.00</t>
  </si>
  <si>
    <t>47,289.00</t>
  </si>
  <si>
    <t>611,530.00</t>
  </si>
  <si>
    <t>1,602,720.00</t>
  </si>
  <si>
    <t>179,238.00</t>
  </si>
  <si>
    <t>2,135,212.00</t>
  </si>
  <si>
    <t>13,400,000.00</t>
  </si>
  <si>
    <t>46,465,567.00</t>
  </si>
  <si>
    <t>84,317.00</t>
  </si>
  <si>
    <t>174,939.00</t>
  </si>
  <si>
    <t>828,959.00</t>
  </si>
  <si>
    <t>450,000.00</t>
  </si>
  <si>
    <t>42,750.00</t>
  </si>
  <si>
    <t>-42,750.00</t>
  </si>
  <si>
    <t>8,691,430.25</t>
  </si>
  <si>
    <t>411,840.00</t>
  </si>
  <si>
    <t>5,644.00</t>
  </si>
  <si>
    <t>137,116,087.00</t>
  </si>
  <si>
    <t>1,125,000.00</t>
  </si>
  <si>
    <t>106,875.00</t>
  </si>
  <si>
    <t>-106,875.00</t>
  </si>
  <si>
    <t>1,740,000.00</t>
  </si>
  <si>
    <t>226,248.00</t>
  </si>
  <si>
    <t>17,572,614.00</t>
  </si>
  <si>
    <t>123,101.00</t>
  </si>
  <si>
    <t>999,375.00</t>
  </si>
  <si>
    <t>272,207.00</t>
  </si>
  <si>
    <t>9,225,000.00</t>
  </si>
  <si>
    <t>876,375.00</t>
  </si>
  <si>
    <t>-876,375.00</t>
  </si>
  <si>
    <t>SETEG</t>
  </si>
  <si>
    <t>2,796,778.00</t>
  </si>
  <si>
    <t>246,834.00</t>
  </si>
  <si>
    <t>804,600.00</t>
  </si>
  <si>
    <t>900,000.00</t>
  </si>
  <si>
    <t>852,000.00</t>
  </si>
  <si>
    <t>75,000.00</t>
  </si>
  <si>
    <t>-46,785.62</t>
  </si>
  <si>
    <t>37,000.00</t>
  </si>
  <si>
    <t>9,042,504.00</t>
  </si>
  <si>
    <t>149,246.00</t>
  </si>
  <si>
    <t>3,990,000.00</t>
  </si>
  <si>
    <t>8,734,447.00</t>
  </si>
  <si>
    <t>7,317,250.00</t>
  </si>
  <si>
    <t>200,000.00</t>
  </si>
  <si>
    <t>2,392,036.00</t>
  </si>
  <si>
    <t>17,100.00</t>
  </si>
  <si>
    <t>-17,100.00</t>
  </si>
  <si>
    <t>1,500,000.00</t>
  </si>
  <si>
    <t>14,250.00</t>
  </si>
  <si>
    <t>-14,250.00</t>
  </si>
  <si>
    <t>1,050,000.00</t>
  </si>
  <si>
    <t>9,500.00</t>
  </si>
  <si>
    <t>-9,500.00</t>
  </si>
  <si>
    <t>1,148,282.00</t>
  </si>
  <si>
    <t>7,349,460.00</t>
  </si>
  <si>
    <t>28,500.00</t>
  </si>
  <si>
    <t>-28,500.00</t>
  </si>
  <si>
    <t>3,450,000.00</t>
  </si>
  <si>
    <t>19,000.00</t>
  </si>
  <si>
    <t>-19,000.00</t>
  </si>
  <si>
    <t>2,320,000.00</t>
  </si>
  <si>
    <t>340,801.00</t>
  </si>
  <si>
    <t>724,275.00</t>
  </si>
  <si>
    <t>82,232,963.00</t>
  </si>
  <si>
    <t>7,812,131.49</t>
  </si>
  <si>
    <t>-7,812,131.49</t>
  </si>
  <si>
    <t>12,337,121.00</t>
  </si>
  <si>
    <t>190,000.00</t>
  </si>
  <si>
    <t>3,800.00</t>
  </si>
  <si>
    <t>-3,800.00</t>
  </si>
  <si>
    <t>9,468,600.00</t>
  </si>
  <si>
    <t>4,661,949.00</t>
  </si>
  <si>
    <t>-5,999,785.00</t>
  </si>
  <si>
    <t>2,800,000.00</t>
  </si>
  <si>
    <t>4,715,000.00</t>
  </si>
  <si>
    <t>447,925.00</t>
  </si>
  <si>
    <t>-447,925.00</t>
  </si>
  <si>
    <t>2,191,126.00</t>
  </si>
  <si>
    <t>4,480,044.00</t>
  </si>
  <si>
    <t>80,750.00</t>
  </si>
  <si>
    <t>-80,750.00</t>
  </si>
  <si>
    <t>5,125,000.00</t>
  </si>
  <si>
    <t>486,875.00</t>
  </si>
  <si>
    <t>-486,875.00</t>
  </si>
  <si>
    <t>-37,000.00</t>
  </si>
  <si>
    <t>81,166,215.00</t>
  </si>
  <si>
    <t>7,710,790.00</t>
  </si>
  <si>
    <t>-7,710,790.00</t>
  </si>
  <si>
    <t>18,385,422.00</t>
  </si>
  <si>
    <t>3,867,403.00</t>
  </si>
  <si>
    <t>367,403.00</t>
  </si>
  <si>
    <t>-367,403.00</t>
  </si>
  <si>
    <t>120,000.00</t>
  </si>
  <si>
    <t>5,060,000.00</t>
  </si>
  <si>
    <t>480,700.00</t>
  </si>
  <si>
    <t>-480,700.00</t>
  </si>
  <si>
    <t>7,125.00</t>
  </si>
  <si>
    <t>-7,125.00</t>
  </si>
  <si>
    <t>-77,899.00</t>
  </si>
  <si>
    <t>430,139,855.00</t>
  </si>
  <si>
    <t>39,456,888.00</t>
  </si>
  <si>
    <t>38,031,784.00</t>
  </si>
  <si>
    <t>27,000,000.00</t>
  </si>
  <si>
    <t>28,136,779.00</t>
  </si>
  <si>
    <t>21,641,457.00</t>
  </si>
  <si>
    <t>218,001,458.00</t>
  </si>
  <si>
    <t>25,211.00</t>
  </si>
  <si>
    <t>3,000,000.00</t>
  </si>
  <si>
    <t>439,391.00</t>
  </si>
  <si>
    <t>5,027.00</t>
  </si>
  <si>
    <t>801,360.00</t>
  </si>
  <si>
    <t>1,111,276.00</t>
  </si>
  <si>
    <t>791,000.00</t>
  </si>
  <si>
    <t>5,358,910.00</t>
  </si>
  <si>
    <t>100,000.00</t>
  </si>
  <si>
    <t>205,800.00</t>
  </si>
  <si>
    <t>169,054.00</t>
  </si>
  <si>
    <t>302,530.00</t>
  </si>
  <si>
    <t>5,928,541.00</t>
  </si>
  <si>
    <t>7,720,000.00</t>
  </si>
  <si>
    <t>1,177,388.00</t>
  </si>
  <si>
    <t>49,600.00</t>
  </si>
  <si>
    <t>3,033,608.00</t>
  </si>
  <si>
    <t>748,910.00</t>
  </si>
  <si>
    <t>71,276.00</t>
  </si>
  <si>
    <t>24,520.00</t>
  </si>
  <si>
    <t>-49,600.00</t>
  </si>
  <si>
    <t>130,500.00</t>
  </si>
  <si>
    <t>12,397.00</t>
  </si>
  <si>
    <t>-12,397.00</t>
  </si>
  <si>
    <t>49,916.00</t>
  </si>
  <si>
    <t>1,119,780.00</t>
  </si>
  <si>
    <t>107,500.00</t>
  </si>
  <si>
    <t>99,581,417.00</t>
  </si>
  <si>
    <t>367,403.29</t>
  </si>
  <si>
    <t>-367,403.29</t>
  </si>
  <si>
    <t>79,360.00</t>
  </si>
  <si>
    <t>1,414,884.00</t>
  </si>
  <si>
    <t>9,798,509.00</t>
  </si>
  <si>
    <t>11,250,000.00</t>
  </si>
  <si>
    <t>1,068,750.00</t>
  </si>
  <si>
    <t>-1,068,750.00</t>
  </si>
  <si>
    <t>15,335,234.00</t>
  </si>
  <si>
    <t>1,456,847.23</t>
  </si>
  <si>
    <t>-1,456,847.23</t>
  </si>
  <si>
    <t>-2,661,265.00</t>
  </si>
  <si>
    <t>672,000.00</t>
  </si>
  <si>
    <t>2,827,000.00</t>
  </si>
  <si>
    <t>1,262,400.00</t>
  </si>
  <si>
    <t>-900,000.00</t>
  </si>
  <si>
    <t>660,713.00</t>
  </si>
  <si>
    <t>38,731.00</t>
  </si>
  <si>
    <t>536,062.00</t>
  </si>
  <si>
    <t>343,680.00</t>
  </si>
  <si>
    <t>78,000.00</t>
  </si>
  <si>
    <t>478,800.00</t>
  </si>
  <si>
    <t>215,000.00</t>
  </si>
  <si>
    <t>20,425.00</t>
  </si>
  <si>
    <t>-20,425.00</t>
  </si>
  <si>
    <t>2,758,000.00</t>
  </si>
  <si>
    <t>262,010.00</t>
  </si>
  <si>
    <t>-262,010.00</t>
  </si>
  <si>
    <t>19,922.00</t>
  </si>
  <si>
    <t>1,800,000.00</t>
  </si>
  <si>
    <t>28,356.00</t>
  </si>
  <si>
    <t>A533</t>
  </si>
  <si>
    <t>A534</t>
  </si>
  <si>
    <t>A535</t>
  </si>
  <si>
    <t>A536</t>
  </si>
  <si>
    <t>A537</t>
  </si>
  <si>
    <t>A538</t>
  </si>
  <si>
    <t>A539</t>
  </si>
  <si>
    <t>A540</t>
  </si>
  <si>
    <t>A541</t>
  </si>
  <si>
    <t>A542</t>
  </si>
  <si>
    <t>A543</t>
  </si>
  <si>
    <t>A544</t>
  </si>
  <si>
    <t>A545</t>
  </si>
  <si>
    <t>A546</t>
  </si>
  <si>
    <t>A547</t>
  </si>
  <si>
    <t>A548</t>
  </si>
  <si>
    <t>A549</t>
  </si>
  <si>
    <t>A550</t>
  </si>
  <si>
    <t>N°SEQUENCE</t>
  </si>
  <si>
    <t>N°FACTURE</t>
  </si>
  <si>
    <t>DATE RECEPTION</t>
  </si>
  <si>
    <t>DELAI ECHEANCE</t>
  </si>
  <si>
    <t>STATUT</t>
  </si>
  <si>
    <t>MONTANT HT</t>
  </si>
  <si>
    <t>TVA</t>
  </si>
  <si>
    <t>MONTANT TTC</t>
  </si>
  <si>
    <t>OTAN</t>
  </si>
  <si>
    <t>UA</t>
  </si>
  <si>
    <t>MINUSCA</t>
  </si>
  <si>
    <t>CEMAC</t>
  </si>
  <si>
    <t>UEMOA</t>
  </si>
  <si>
    <t>OCDE</t>
  </si>
  <si>
    <t>ONU</t>
  </si>
  <si>
    <t>OMS</t>
  </si>
  <si>
    <t>FMI</t>
  </si>
  <si>
    <t>UNHCR</t>
  </si>
  <si>
    <t>A551</t>
  </si>
  <si>
    <t>A552</t>
  </si>
  <si>
    <t>A553</t>
  </si>
  <si>
    <t>A554</t>
  </si>
  <si>
    <t>A555</t>
  </si>
  <si>
    <t>A556</t>
  </si>
  <si>
    <t>A557</t>
  </si>
  <si>
    <t>A558</t>
  </si>
  <si>
    <t>A559</t>
  </si>
  <si>
    <t>MONTANT DU CHEQUE</t>
  </si>
  <si>
    <t>DATE D'EDITION</t>
  </si>
  <si>
    <t>XAF</t>
  </si>
  <si>
    <t>ONEP</t>
  </si>
  <si>
    <t>ONG</t>
  </si>
  <si>
    <t>CONCACAF</t>
  </si>
  <si>
    <t>CONMEBOL</t>
  </si>
  <si>
    <t>FIFA</t>
  </si>
  <si>
    <t>CAF</t>
  </si>
  <si>
    <t>UEFA</t>
  </si>
  <si>
    <t>FFF</t>
  </si>
  <si>
    <t>UE</t>
  </si>
  <si>
    <t>FEGAFOOT</t>
  </si>
  <si>
    <t>TSC</t>
  </si>
  <si>
    <t>PWC</t>
  </si>
  <si>
    <t>DTT</t>
  </si>
  <si>
    <t>EY</t>
  </si>
  <si>
    <t>KPMG</t>
  </si>
  <si>
    <t>CEDEAO</t>
  </si>
  <si>
    <t>UMAC</t>
  </si>
  <si>
    <t>OPEP</t>
  </si>
  <si>
    <t>HCR</t>
  </si>
  <si>
    <t>OMC</t>
  </si>
  <si>
    <t>FIDA</t>
  </si>
  <si>
    <t>OPRAG</t>
  </si>
  <si>
    <t>FAO</t>
  </si>
  <si>
    <t>PNUD</t>
  </si>
  <si>
    <t>BM</t>
  </si>
  <si>
    <t>SAHEL</t>
  </si>
  <si>
    <t>OCEANIE</t>
  </si>
  <si>
    <t>AFRIQUE</t>
  </si>
  <si>
    <t>ASIE</t>
  </si>
  <si>
    <t>EUROPE</t>
  </si>
  <si>
    <t>INSEE</t>
  </si>
  <si>
    <t>ENA</t>
  </si>
  <si>
    <t>IEF</t>
  </si>
  <si>
    <t>IAI</t>
  </si>
  <si>
    <t>CE</t>
  </si>
  <si>
    <t>UDEAC</t>
  </si>
  <si>
    <t>G20</t>
  </si>
  <si>
    <t>OAPI</t>
  </si>
  <si>
    <t>A500</t>
  </si>
  <si>
    <t>A501</t>
  </si>
  <si>
    <t>A502</t>
  </si>
  <si>
    <t>A503</t>
  </si>
  <si>
    <t>A504</t>
  </si>
  <si>
    <t>A505</t>
  </si>
  <si>
    <t>A506</t>
  </si>
  <si>
    <t>A507</t>
  </si>
  <si>
    <t>A508</t>
  </si>
  <si>
    <t>A509</t>
  </si>
  <si>
    <t>A510</t>
  </si>
  <si>
    <t>A511</t>
  </si>
  <si>
    <t>A512</t>
  </si>
  <si>
    <t>A513</t>
  </si>
  <si>
    <t>A514</t>
  </si>
  <si>
    <t>A515</t>
  </si>
  <si>
    <t>A516</t>
  </si>
  <si>
    <t>A517</t>
  </si>
  <si>
    <t>A518</t>
  </si>
  <si>
    <t>A519</t>
  </si>
  <si>
    <t>A520</t>
  </si>
  <si>
    <t>A521</t>
  </si>
  <si>
    <t>A522</t>
  </si>
  <si>
    <t>A523</t>
  </si>
  <si>
    <t>A524</t>
  </si>
  <si>
    <t>A525</t>
  </si>
  <si>
    <t>A526</t>
  </si>
  <si>
    <t>A527</t>
  </si>
  <si>
    <t>A528</t>
  </si>
  <si>
    <t>A529</t>
  </si>
  <si>
    <t>A530</t>
  </si>
  <si>
    <t>A531</t>
  </si>
  <si>
    <t>A532</t>
  </si>
  <si>
    <t>A560</t>
  </si>
  <si>
    <t>A561</t>
  </si>
  <si>
    <t>A562</t>
  </si>
  <si>
    <t>A563</t>
  </si>
  <si>
    <t>A564</t>
  </si>
  <si>
    <t>A565</t>
  </si>
  <si>
    <t>A566</t>
  </si>
  <si>
    <t>A567</t>
  </si>
  <si>
    <t>A568</t>
  </si>
  <si>
    <t>A569</t>
  </si>
  <si>
    <t>A570</t>
  </si>
  <si>
    <t>A571</t>
  </si>
  <si>
    <t>A572</t>
  </si>
  <si>
    <t>A573</t>
  </si>
  <si>
    <t>A574</t>
  </si>
  <si>
    <t>A575</t>
  </si>
  <si>
    <t>A576</t>
  </si>
  <si>
    <t>A577</t>
  </si>
  <si>
    <t>A578</t>
  </si>
  <si>
    <t>A579</t>
  </si>
  <si>
    <t>A580</t>
  </si>
  <si>
    <t>A581</t>
  </si>
  <si>
    <t>A582</t>
  </si>
  <si>
    <t>A583</t>
  </si>
  <si>
    <t>A584</t>
  </si>
  <si>
    <t>A585</t>
  </si>
  <si>
    <t>A586</t>
  </si>
  <si>
    <t>A587</t>
  </si>
  <si>
    <t>A588</t>
  </si>
  <si>
    <t>A589</t>
  </si>
  <si>
    <t>A590</t>
  </si>
  <si>
    <t>A591</t>
  </si>
  <si>
    <t>A592</t>
  </si>
  <si>
    <t>A593</t>
  </si>
  <si>
    <t>A594</t>
  </si>
  <si>
    <t>A595</t>
  </si>
  <si>
    <t>A596</t>
  </si>
  <si>
    <t>A597</t>
  </si>
  <si>
    <t>A598</t>
  </si>
  <si>
    <t>A599</t>
  </si>
  <si>
    <t>A600</t>
  </si>
  <si>
    <t>A601</t>
  </si>
  <si>
    <t>A602</t>
  </si>
  <si>
    <t>A603</t>
  </si>
  <si>
    <t>A604</t>
  </si>
  <si>
    <t>A605</t>
  </si>
  <si>
    <t>A606</t>
  </si>
  <si>
    <t>A607</t>
  </si>
  <si>
    <t>A608</t>
  </si>
  <si>
    <t>A609</t>
  </si>
  <si>
    <t>A610</t>
  </si>
  <si>
    <t>A611</t>
  </si>
  <si>
    <t>A612</t>
  </si>
  <si>
    <t>A613</t>
  </si>
  <si>
    <t>A614</t>
  </si>
  <si>
    <t>A615</t>
  </si>
  <si>
    <t>A616</t>
  </si>
  <si>
    <t>A617</t>
  </si>
  <si>
    <t>A618</t>
  </si>
  <si>
    <t>A619</t>
  </si>
  <si>
    <t>A620</t>
  </si>
  <si>
    <t>A621</t>
  </si>
  <si>
    <t>A622</t>
  </si>
  <si>
    <t>A623</t>
  </si>
  <si>
    <t>A624</t>
  </si>
  <si>
    <t>A625</t>
  </si>
  <si>
    <t>A626</t>
  </si>
  <si>
    <t>A627</t>
  </si>
  <si>
    <t>A628</t>
  </si>
  <si>
    <t>A629</t>
  </si>
  <si>
    <t>A630</t>
  </si>
  <si>
    <t>A631</t>
  </si>
  <si>
    <t>A632</t>
  </si>
  <si>
    <t>A633</t>
  </si>
  <si>
    <t>A634</t>
  </si>
  <si>
    <t>A635</t>
  </si>
  <si>
    <t>A636</t>
  </si>
  <si>
    <t>A637</t>
  </si>
  <si>
    <t>A638</t>
  </si>
  <si>
    <t>A639</t>
  </si>
  <si>
    <t>A640</t>
  </si>
  <si>
    <t>A641</t>
  </si>
  <si>
    <t>A642</t>
  </si>
  <si>
    <t>A643</t>
  </si>
  <si>
    <t>A644</t>
  </si>
  <si>
    <t>A645</t>
  </si>
  <si>
    <t>A646</t>
  </si>
  <si>
    <t>A647</t>
  </si>
  <si>
    <t>A648</t>
  </si>
  <si>
    <t>A649</t>
  </si>
  <si>
    <t>A650</t>
  </si>
  <si>
    <t>A651</t>
  </si>
  <si>
    <t>A652</t>
  </si>
  <si>
    <t>A653</t>
  </si>
  <si>
    <t>A654</t>
  </si>
  <si>
    <t>A655</t>
  </si>
  <si>
    <t>A656</t>
  </si>
  <si>
    <t>A657</t>
  </si>
  <si>
    <t>A658</t>
  </si>
  <si>
    <t>A659</t>
  </si>
  <si>
    <t>A660</t>
  </si>
  <si>
    <t>A661</t>
  </si>
  <si>
    <t>A662</t>
  </si>
  <si>
    <t>A663</t>
  </si>
  <si>
    <t>A664</t>
  </si>
  <si>
    <t>A665</t>
  </si>
  <si>
    <t>A666</t>
  </si>
  <si>
    <t>A667</t>
  </si>
  <si>
    <t>A668</t>
  </si>
  <si>
    <t>A669</t>
  </si>
  <si>
    <t>A670</t>
  </si>
  <si>
    <t>A671</t>
  </si>
  <si>
    <t>A672</t>
  </si>
  <si>
    <t>A673</t>
  </si>
  <si>
    <t>A674</t>
  </si>
  <si>
    <t>A675</t>
  </si>
  <si>
    <t>A676</t>
  </si>
  <si>
    <t>A677</t>
  </si>
  <si>
    <t>A678</t>
  </si>
  <si>
    <t>A679</t>
  </si>
  <si>
    <t>A680</t>
  </si>
  <si>
    <t>A681</t>
  </si>
  <si>
    <t>A682</t>
  </si>
  <si>
    <t>A683</t>
  </si>
  <si>
    <t>A684</t>
  </si>
  <si>
    <t>A685</t>
  </si>
  <si>
    <t>A686</t>
  </si>
  <si>
    <t>A687</t>
  </si>
  <si>
    <t>A688</t>
  </si>
  <si>
    <t>A689</t>
  </si>
  <si>
    <t>A690</t>
  </si>
  <si>
    <t>A691</t>
  </si>
  <si>
    <t>A692</t>
  </si>
  <si>
    <t>A693</t>
  </si>
  <si>
    <t>A694</t>
  </si>
  <si>
    <t>A695</t>
  </si>
  <si>
    <t>A696</t>
  </si>
  <si>
    <t>A697</t>
  </si>
  <si>
    <t>A698</t>
  </si>
  <si>
    <t>A699</t>
  </si>
  <si>
    <t>A700</t>
  </si>
  <si>
    <t>A701</t>
  </si>
  <si>
    <t>A702</t>
  </si>
  <si>
    <t>A703</t>
  </si>
  <si>
    <t>A704</t>
  </si>
  <si>
    <t>A705</t>
  </si>
  <si>
    <t>A706</t>
  </si>
  <si>
    <t>A707</t>
  </si>
  <si>
    <t>A708</t>
  </si>
  <si>
    <t>A709</t>
  </si>
  <si>
    <t>A710</t>
  </si>
  <si>
    <t>A711</t>
  </si>
  <si>
    <t>A712</t>
  </si>
  <si>
    <t>A713</t>
  </si>
  <si>
    <t>FOURNISSEURS</t>
  </si>
  <si>
    <t>N°FATURE</t>
  </si>
  <si>
    <t>MONTANT FACTURE</t>
  </si>
  <si>
    <t>MONTANT EN SUSEPENS</t>
  </si>
  <si>
    <t>DATE FACTURE</t>
  </si>
  <si>
    <t>DATE ECHEANCE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</si>
</sst>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Arial Narrow"/>
      <family val="2"/>
    </font>
    <font>
      <sz val="10"/>
      <color theme="1"/>
      <name val="Arial Narrow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right" vertical="center"/>
    </xf>
    <xf numFmtId="0" fontId="3" fillId="2" borderId="0" xfId="0" applyFont="1" applyFill="1" applyBorder="1" applyAlignment="1">
      <alignment horizontal="right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2" borderId="6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center"/>
    </xf>
    <xf numFmtId="164" fontId="5" fillId="0" borderId="0" xfId="1" applyNumberFormat="1" applyFont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right" vertical="center"/>
    </xf>
    <xf numFmtId="164" fontId="2" fillId="0" borderId="0" xfId="1" applyNumberFormat="1" applyFont="1" applyBorder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64" fontId="2" fillId="0" borderId="0" xfId="1" applyNumberFormat="1" applyFont="1" applyBorder="1" applyAlignment="1">
      <alignment horizontal="center"/>
    </xf>
    <xf numFmtId="164" fontId="3" fillId="0" borderId="0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7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9:H10" totalsRowShown="0" headerRowDxfId="73">
  <autoFilter ref="A9:H10"/>
  <tableColumns count="8">
    <tableColumn id="1" name="N°SEQUENCE" dataDxfId="57"/>
    <tableColumn id="2" name="N°FACTURE" dataDxfId="56">
      <calculatedColumnFormula>VLOOKUP($A10,Reraitement!A2:H20,3,FALSE)</calculatedColumnFormula>
    </tableColumn>
    <tableColumn id="3" name="DATE RECEPTION"/>
    <tableColumn id="4" name="DELAI ECHEANCE"/>
    <tableColumn id="5" name="STATUT" dataDxfId="55">
      <calculatedColumnFormula>+IF(C10+D10&lt;=$E$6,"Echue", "Non Echue")</calculatedColumnFormula>
    </tableColumn>
    <tableColumn id="6" name="MONTANT HT" dataDxfId="54" dataCellStyle="Milliers">
      <calculatedColumnFormula>VLOOKUP($A10,Reraitement!$A$2:$H$21,5,FALSE)</calculatedColumnFormula>
    </tableColumn>
    <tableColumn id="7" name="TVA" dataDxfId="53" dataCellStyle="Milliers"/>
    <tableColumn id="8" name="MONTANT TTC" dataDxfId="52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9:H10" totalsRowShown="0" headerRowDxfId="72">
  <autoFilter ref="A9:H10"/>
  <tableColumns count="8">
    <tableColumn id="1" name="N°SEQUENCE" dataDxfId="51"/>
    <tableColumn id="2" name="N°FACTURE" dataDxfId="50">
      <calculatedColumnFormula>VLOOKUP($A10,Reraitement!$A$2:$H$21,3,FALSE)</calculatedColumnFormula>
    </tableColumn>
    <tableColumn id="3" name="DATE RECEPTION" dataDxfId="49">
      <calculatedColumnFormula>VLOOKUP($A10,Reraitement!$A$2:$H$21,6,FALSE)</calculatedColumnFormula>
    </tableColumn>
    <tableColumn id="4" name="DELAI ECHEANCE" dataDxfId="48"/>
    <tableColumn id="5" name="STATUT" dataDxfId="47">
      <calculatedColumnFormula>+IF(C10+D10&lt;=$E$6,"Echue", "Non Echue")</calculatedColumnFormula>
    </tableColumn>
    <tableColumn id="6" name="MONTANT HT" dataDxfId="46" dataCellStyle="Milliers">
      <calculatedColumnFormula>VLOOKUP($A10,Reraitement!$A$2:$H$21,5,FALSE)</calculatedColumnFormula>
    </tableColumn>
    <tableColumn id="7" name="TVA" dataDxfId="45" dataCellStyle="Milliers"/>
    <tableColumn id="8" name="MONTANT TTC" dataDxfId="44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9:H12" totalsRowShown="0" headerRowDxfId="64">
  <autoFilter ref="A9:H12"/>
  <tableColumns count="8">
    <tableColumn id="1" name="N°SEQUENCE"/>
    <tableColumn id="2" name="N°FACTURE" dataDxfId="63">
      <calculatedColumnFormula>VLOOKUP($A10,Reraitement!A2:H20,3,FALSE)</calculatedColumnFormula>
    </tableColumn>
    <tableColumn id="3" name="DATE RECEPTION" dataDxfId="62">
      <calculatedColumnFormula>VLOOKUP($A10,Reraitement!$A$2:$H$21,6,FALSE)</calculatedColumnFormula>
    </tableColumn>
    <tableColumn id="4" name="DELAI ECHEANCE"/>
    <tableColumn id="5" name="STATUT" dataDxfId="61">
      <calculatedColumnFormula>+IF(C10+D10&lt;=$E$6,"Echue", "Non Echue")</calculatedColumnFormula>
    </tableColumn>
    <tableColumn id="6" name="MONTANT HT" dataDxfId="60" dataCellStyle="Milliers">
      <calculatedColumnFormula>VLOOKUP($A10,Reraitement!$A$2:$H$21,5,FALSE)</calculatedColumnFormula>
    </tableColumn>
    <tableColumn id="7" name="TVA" dataDxfId="59" dataCellStyle="Milliers"/>
    <tableColumn id="8" name="MONTANT TTC" dataDxfId="58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9:H13" totalsRowShown="0" headerRowDxfId="71">
  <autoFilter ref="A9:H13"/>
  <tableColumns count="8">
    <tableColumn id="1" name="N°SEQUENCE" dataDxfId="43"/>
    <tableColumn id="2" name="N°FACTURE" dataDxfId="42">
      <calculatedColumnFormula>VLOOKUP($A10,Reraitement!A2:H20,3,FALSE)</calculatedColumnFormula>
    </tableColumn>
    <tableColumn id="3" name="DATE RECEPTION">
      <calculatedColumnFormula>VLOOKUP($A10,Reraitement!$A$2:$H$21,6,FALSE)</calculatedColumnFormula>
    </tableColumn>
    <tableColumn id="4" name="DELAI ECHEANCE"/>
    <tableColumn id="5" name="STATUT" dataDxfId="41">
      <calculatedColumnFormula>+IF(C10+D10&lt;=$E$6,"Echue", "Non Echue")</calculatedColumnFormula>
    </tableColumn>
    <tableColumn id="6" name="MONTANT HT" dataDxfId="40" dataCellStyle="Milliers">
      <calculatedColumnFormula>VLOOKUP($A10,Reraitement!$A$2:$H$21,5,FALSE)</calculatedColumnFormula>
    </tableColumn>
    <tableColumn id="7" name="TVA" dataDxfId="39" dataCellStyle="Milliers"/>
    <tableColumn id="8" name="MONTANT TTC" dataDxfId="38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9:H12" totalsRowShown="0" headerRowDxfId="70">
  <autoFilter ref="A9:H12"/>
  <tableColumns count="8">
    <tableColumn id="1" name="N°SEQUENCE" dataDxfId="37"/>
    <tableColumn id="2" name="N°FACTURE" dataDxfId="36">
      <calculatedColumnFormula>VLOOKUP($A10,Reraitement!A2:H20,3,FALSE)</calculatedColumnFormula>
    </tableColumn>
    <tableColumn id="3" name="DATE RECEPTION">
      <calculatedColumnFormula>VLOOKUP($A10,Reraitement!$A$2:$H$21,6,FALSE)</calculatedColumnFormula>
    </tableColumn>
    <tableColumn id="4" name="DELAI ECHEANCE"/>
    <tableColumn id="5" name="STATUT" dataDxfId="35">
      <calculatedColumnFormula>+IF(C10+D10&lt;=$E$6,"Echue", "Non Echue")</calculatedColumnFormula>
    </tableColumn>
    <tableColumn id="6" name="MONTANT HT" dataDxfId="34" dataCellStyle="Milliers">
      <calculatedColumnFormula>VLOOKUP($A10,Reraitement!$A$2:$H$21,5,FALSE)</calculatedColumnFormula>
    </tableColumn>
    <tableColumn id="7" name="TVA" dataDxfId="33" dataCellStyle="Milliers"/>
    <tableColumn id="8" name="MONTANT TTC" dataDxfId="32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9:H10" totalsRowShown="0" headerRowDxfId="69">
  <autoFilter ref="A9:H10"/>
  <tableColumns count="8">
    <tableColumn id="1" name="N°SEQUENCE" dataDxfId="31"/>
    <tableColumn id="2" name="N°FACTURE" dataDxfId="30">
      <calculatedColumnFormula>VLOOKUP($A10,Reraitement!A2:H20,3,FALSE)</calculatedColumnFormula>
    </tableColumn>
    <tableColumn id="3" name="DATE RECEPTION"/>
    <tableColumn id="4" name="DELAI ECHEANCE"/>
    <tableColumn id="5" name="STATUT" dataDxfId="29">
      <calculatedColumnFormula>+IF(C10+D10&lt;=$E$6,"Echue", "Non Echue")</calculatedColumnFormula>
    </tableColumn>
    <tableColumn id="6" name="MONTANT HT" dataDxfId="28" dataCellStyle="Milliers">
      <calculatedColumnFormula>VLOOKUP($A10,Reraitement!$A$2:$H$21,5,FALSE)</calculatedColumnFormula>
    </tableColumn>
    <tableColumn id="7" name="TVA" dataDxfId="27" dataCellStyle="Milliers"/>
    <tableColumn id="8" name="MONTANT TTC" dataDxfId="26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9:H11" totalsRowShown="0" headerRowDxfId="68">
  <autoFilter ref="A9:H11"/>
  <tableColumns count="8">
    <tableColumn id="1" name="N°SEQUENCE" dataDxfId="25"/>
    <tableColumn id="2" name="N°FACTURE" dataDxfId="24">
      <calculatedColumnFormula>VLOOKUP($A10,Reraitement!A2:H20,3,FALSE)</calculatedColumnFormula>
    </tableColumn>
    <tableColumn id="3" name="DATE RECEPTION">
      <calculatedColumnFormula>VLOOKUP($A10,Reraitement!$A$2:$H$21,6,FALSE)</calculatedColumnFormula>
    </tableColumn>
    <tableColumn id="4" name="DELAI ECHEANCE"/>
    <tableColumn id="5" name="STATUT" dataDxfId="23">
      <calculatedColumnFormula>+IF(C10+D10&lt;=$E$6,"Echue", "Non Echue")</calculatedColumnFormula>
    </tableColumn>
    <tableColumn id="6" name="MONTANT HT" dataDxfId="22" dataCellStyle="Milliers">
      <calculatedColumnFormula>VLOOKUP($A10,Reraitement!$A$2:$H$21,5,FALSE)</calculatedColumnFormula>
    </tableColumn>
    <tableColumn id="7" name="TVA" dataDxfId="21" dataCellStyle="Milliers"/>
    <tableColumn id="8" name="MONTANT TTC" dataDxfId="20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9:H10" totalsRowShown="0" headerRowDxfId="67">
  <autoFilter ref="A9:H10"/>
  <tableColumns count="8">
    <tableColumn id="1" name="N°SEQUENCE" dataDxfId="19"/>
    <tableColumn id="2" name="N°FACTURE" dataDxfId="18"/>
    <tableColumn id="3" name="DATE RECEPTION" dataDxfId="17">
      <calculatedColumnFormula>VLOOKUP($A10,Reraitement!$A$2:$H$21,6,FALSE)</calculatedColumnFormula>
    </tableColumn>
    <tableColumn id="4" name="DELAI ECHEANCE" dataDxfId="16"/>
    <tableColumn id="5" name="STATUT" dataDxfId="15">
      <calculatedColumnFormula>+IF(C10+D10&lt;=$E$6,"Echue", "Non Echue")</calculatedColumnFormula>
    </tableColumn>
    <tableColumn id="6" name="MONTANT HT" dataDxfId="14" dataCellStyle="Milliers">
      <calculatedColumnFormula>VLOOKUP($A10,Reraitement!$A$2:$H$21,5,FALSE)</calculatedColumnFormula>
    </tableColumn>
    <tableColumn id="7" name="TVA" dataDxfId="13" dataCellStyle="Milliers"/>
    <tableColumn id="8" name="MONTANT TTC" dataDxfId="12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9:H12" totalsRowShown="0" headerRowDxfId="66">
  <autoFilter ref="A9:H12"/>
  <tableColumns count="8">
    <tableColumn id="1" name="N°SEQUENCE" dataDxfId="11"/>
    <tableColumn id="2" name="N°FACTURE" dataDxfId="10">
      <calculatedColumnFormula>VLOOKUP($A10,Reraitement!A2:H20,3,FALSE)</calculatedColumnFormula>
    </tableColumn>
    <tableColumn id="3" name="DATE RECEPTION">
      <calculatedColumnFormula>VLOOKUP($A10,Reraitement!$A$2:$H$21,6,FALSE)</calculatedColumnFormula>
    </tableColumn>
    <tableColumn id="4" name="DELAI ECHEANCE"/>
    <tableColumn id="5" name="STATUT" dataDxfId="9">
      <calculatedColumnFormula>+IF(C10+D10&lt;=$E$6,"Echue", "Non Echue")</calculatedColumnFormula>
    </tableColumn>
    <tableColumn id="6" name="MONTANT HT" dataDxfId="8" dataCellStyle="Milliers">
      <calculatedColumnFormula>VLOOKUP($A10,Reraitement!$A$2:$H$21,5,FALSE)</calculatedColumnFormula>
    </tableColumn>
    <tableColumn id="7" name="TVA" dataDxfId="7" dataCellStyle="Milliers"/>
    <tableColumn id="8" name="MONTANT TTC" dataDxfId="6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9:H10" totalsRowShown="0" headerRowDxfId="65">
  <autoFilter ref="A9:H10"/>
  <tableColumns count="8">
    <tableColumn id="1" name="N°SEQUENCE" dataDxfId="5"/>
    <tableColumn id="2" name="N°FACTURE" dataDxfId="4">
      <calculatedColumnFormula>VLOOKUP($A10,Reraitement!A2:H20,3,FALSE)</calculatedColumnFormula>
    </tableColumn>
    <tableColumn id="3" name="DATE RECEPTION"/>
    <tableColumn id="4" name="DELAI ECHEANCE"/>
    <tableColumn id="5" name="STATUT" dataDxfId="3">
      <calculatedColumnFormula>+IF(C10+D10&lt;=$E$6,"Echue", "Non Echue")</calculatedColumnFormula>
    </tableColumn>
    <tableColumn id="6" name="MONTANT HT" dataDxfId="2" dataCellStyle="Milliers">
      <calculatedColumnFormula>VLOOKUP($A10,Reraitement!$A$2:$H$21,5,FALSE)</calculatedColumnFormula>
    </tableColumn>
    <tableColumn id="7" name="TVA" dataDxfId="1" dataCellStyle="Milliers"/>
    <tableColumn id="8" name="MONTANT TTC" dataDxfId="0" dataCellStyle="Milliers">
      <calculatedColumnFormula>+F10+G10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O215"/>
  <sheetViews>
    <sheetView topLeftCell="E1" workbookViewId="0">
      <selection activeCell="H15" sqref="H15"/>
    </sheetView>
  </sheetViews>
  <sheetFormatPr baseColWidth="10" defaultColWidth="9.140625" defaultRowHeight="15" x14ac:dyDescent="0.25"/>
  <cols>
    <col min="1" max="1" width="14.7109375" bestFit="1" customWidth="1"/>
    <col min="4" max="4" width="42.28515625" bestFit="1" customWidth="1"/>
    <col min="5" max="5" width="12.140625" bestFit="1" customWidth="1"/>
    <col min="6" max="6" width="21" bestFit="1" customWidth="1"/>
    <col min="7" max="7" width="25" bestFit="1" customWidth="1"/>
    <col min="13" max="13" width="16.140625" bestFit="1" customWidth="1"/>
    <col min="14" max="14" width="18.140625" bestFit="1" customWidth="1"/>
    <col min="15" max="15" width="17.5703125" bestFit="1" customWidth="1"/>
  </cols>
  <sheetData>
    <row r="1" spans="1:15" x14ac:dyDescent="0.25">
      <c r="A1" t="s">
        <v>212</v>
      </c>
      <c r="D1" t="s">
        <v>467</v>
      </c>
      <c r="E1" t="s">
        <v>468</v>
      </c>
      <c r="F1" t="s">
        <v>469</v>
      </c>
      <c r="G1" t="s">
        <v>470</v>
      </c>
      <c r="M1" t="s">
        <v>471</v>
      </c>
      <c r="N1" t="s">
        <v>214</v>
      </c>
      <c r="O1" t="s">
        <v>472</v>
      </c>
    </row>
    <row r="2" spans="1:15" x14ac:dyDescent="0.25">
      <c r="A2">
        <v>1</v>
      </c>
      <c r="D2" t="s">
        <v>272</v>
      </c>
      <c r="E2" t="s">
        <v>280</v>
      </c>
      <c r="F2" t="s">
        <v>0</v>
      </c>
      <c r="G2" t="s">
        <v>0</v>
      </c>
      <c r="M2" s="1">
        <v>43110</v>
      </c>
      <c r="N2" s="1">
        <v>43153</v>
      </c>
      <c r="O2" s="1">
        <v>43153</v>
      </c>
    </row>
    <row r="3" spans="1:15" x14ac:dyDescent="0.25">
      <c r="A3">
        <v>2</v>
      </c>
      <c r="D3" t="s">
        <v>245</v>
      </c>
      <c r="E3" t="s">
        <v>281</v>
      </c>
      <c r="F3" t="s">
        <v>1</v>
      </c>
      <c r="G3" t="s">
        <v>1</v>
      </c>
      <c r="M3" s="1">
        <v>43203</v>
      </c>
      <c r="N3" s="1">
        <v>43203</v>
      </c>
      <c r="O3" s="1">
        <v>43203</v>
      </c>
    </row>
    <row r="4" spans="1:15" x14ac:dyDescent="0.25">
      <c r="A4">
        <v>3</v>
      </c>
      <c r="D4" t="s">
        <v>271</v>
      </c>
      <c r="E4" t="s">
        <v>282</v>
      </c>
      <c r="F4" t="s">
        <v>2</v>
      </c>
      <c r="G4" t="s">
        <v>2</v>
      </c>
      <c r="M4" s="1">
        <v>43255</v>
      </c>
      <c r="N4" s="1">
        <v>43264</v>
      </c>
      <c r="O4" s="1">
        <v>43264</v>
      </c>
    </row>
    <row r="5" spans="1:15" x14ac:dyDescent="0.25">
      <c r="A5">
        <v>4</v>
      </c>
      <c r="D5" t="s">
        <v>273</v>
      </c>
      <c r="E5" t="s">
        <v>283</v>
      </c>
      <c r="F5" t="s">
        <v>3</v>
      </c>
      <c r="G5" t="s">
        <v>3</v>
      </c>
      <c r="M5" s="1">
        <v>43272</v>
      </c>
      <c r="N5" s="1">
        <v>43298</v>
      </c>
      <c r="O5" s="1">
        <v>43312</v>
      </c>
    </row>
    <row r="6" spans="1:15" x14ac:dyDescent="0.25">
      <c r="A6">
        <v>5</v>
      </c>
      <c r="D6" t="s">
        <v>273</v>
      </c>
      <c r="E6" t="s">
        <v>284</v>
      </c>
      <c r="F6" t="s">
        <v>4</v>
      </c>
      <c r="G6" t="s">
        <v>4</v>
      </c>
      <c r="M6" s="1">
        <v>43272</v>
      </c>
      <c r="N6" s="1">
        <v>43298</v>
      </c>
      <c r="O6" s="1">
        <v>43298</v>
      </c>
    </row>
    <row r="7" spans="1:15" x14ac:dyDescent="0.25">
      <c r="A7">
        <v>6</v>
      </c>
      <c r="D7" t="s">
        <v>274</v>
      </c>
      <c r="E7" t="s">
        <v>285</v>
      </c>
      <c r="F7" t="s">
        <v>5</v>
      </c>
      <c r="G7" t="s">
        <v>5</v>
      </c>
      <c r="M7" s="1">
        <v>43159</v>
      </c>
      <c r="N7" s="1">
        <v>43159</v>
      </c>
      <c r="O7" s="1">
        <v>43271</v>
      </c>
    </row>
    <row r="8" spans="1:15" x14ac:dyDescent="0.25">
      <c r="A8">
        <v>7</v>
      </c>
      <c r="D8" t="s">
        <v>275</v>
      </c>
      <c r="E8" t="s">
        <v>286</v>
      </c>
      <c r="F8" t="s">
        <v>6</v>
      </c>
      <c r="G8" t="s">
        <v>6</v>
      </c>
      <c r="M8" s="1">
        <v>43104</v>
      </c>
      <c r="N8" s="1">
        <v>43159</v>
      </c>
      <c r="O8" s="1">
        <v>43189</v>
      </c>
    </row>
    <row r="9" spans="1:15" x14ac:dyDescent="0.25">
      <c r="A9">
        <v>8</v>
      </c>
      <c r="D9" t="s">
        <v>248</v>
      </c>
      <c r="E9" t="s">
        <v>287</v>
      </c>
      <c r="F9" t="s">
        <v>7</v>
      </c>
      <c r="G9" t="s">
        <v>8</v>
      </c>
      <c r="K9" s="1"/>
      <c r="M9" s="1">
        <v>43130</v>
      </c>
      <c r="N9" s="1">
        <v>43159</v>
      </c>
      <c r="O9" s="1">
        <v>43190</v>
      </c>
    </row>
    <row r="10" spans="1:15" x14ac:dyDescent="0.25">
      <c r="A10">
        <v>9</v>
      </c>
      <c r="D10" t="s">
        <v>256</v>
      </c>
      <c r="E10" t="s">
        <v>288</v>
      </c>
      <c r="F10" t="s">
        <v>9</v>
      </c>
      <c r="G10" t="s">
        <v>9</v>
      </c>
      <c r="K10" s="1"/>
      <c r="M10" s="1">
        <v>43160</v>
      </c>
      <c r="N10" s="1">
        <v>43161</v>
      </c>
      <c r="O10" s="1">
        <v>43301</v>
      </c>
    </row>
    <row r="11" spans="1:15" x14ac:dyDescent="0.25">
      <c r="A11">
        <v>10</v>
      </c>
      <c r="D11" t="s">
        <v>262</v>
      </c>
      <c r="E11" t="s">
        <v>289</v>
      </c>
      <c r="F11" t="s">
        <v>10</v>
      </c>
      <c r="G11" t="s">
        <v>10</v>
      </c>
      <c r="M11" s="1">
        <v>43101</v>
      </c>
      <c r="N11" s="1">
        <v>43159</v>
      </c>
      <c r="O11" s="1">
        <v>43131</v>
      </c>
    </row>
    <row r="12" spans="1:15" x14ac:dyDescent="0.25">
      <c r="A12">
        <v>11</v>
      </c>
      <c r="D12" t="s">
        <v>276</v>
      </c>
      <c r="E12" t="s">
        <v>290</v>
      </c>
      <c r="F12" t="s">
        <v>11</v>
      </c>
      <c r="G12" t="s">
        <v>11</v>
      </c>
      <c r="M12" s="1">
        <v>43160</v>
      </c>
      <c r="N12" s="1">
        <v>43166</v>
      </c>
      <c r="O12" s="1">
        <v>43164</v>
      </c>
    </row>
    <row r="13" spans="1:15" x14ac:dyDescent="0.25">
      <c r="A13">
        <v>12</v>
      </c>
      <c r="D13" t="s">
        <v>277</v>
      </c>
      <c r="E13" t="s">
        <v>291</v>
      </c>
      <c r="F13" t="s">
        <v>12</v>
      </c>
      <c r="G13" t="s">
        <v>12</v>
      </c>
      <c r="K13" s="1"/>
      <c r="M13" s="1">
        <v>43159</v>
      </c>
      <c r="N13" s="1">
        <v>43181</v>
      </c>
      <c r="O13" s="1">
        <v>43220</v>
      </c>
    </row>
    <row r="14" spans="1:15" x14ac:dyDescent="0.25">
      <c r="A14">
        <v>13</v>
      </c>
      <c r="D14" t="s">
        <v>277</v>
      </c>
      <c r="E14" t="s">
        <v>292</v>
      </c>
      <c r="F14" t="s">
        <v>13</v>
      </c>
      <c r="G14" t="s">
        <v>13</v>
      </c>
      <c r="M14" s="1">
        <v>43159</v>
      </c>
      <c r="N14" s="1">
        <v>43186</v>
      </c>
      <c r="O14" s="1">
        <v>43261</v>
      </c>
    </row>
    <row r="15" spans="1:15" x14ac:dyDescent="0.25">
      <c r="A15">
        <v>14</v>
      </c>
      <c r="D15" t="s">
        <v>258</v>
      </c>
      <c r="E15" t="s">
        <v>293</v>
      </c>
      <c r="F15" t="s">
        <v>14</v>
      </c>
      <c r="G15" t="s">
        <v>14</v>
      </c>
      <c r="M15" s="1">
        <v>43169</v>
      </c>
      <c r="N15" s="1">
        <v>43186</v>
      </c>
      <c r="O15" s="1">
        <v>43220</v>
      </c>
    </row>
    <row r="16" spans="1:15" x14ac:dyDescent="0.25">
      <c r="A16">
        <v>15</v>
      </c>
      <c r="D16" t="s">
        <v>277</v>
      </c>
      <c r="E16" t="s">
        <v>294</v>
      </c>
      <c r="F16" t="s">
        <v>15</v>
      </c>
      <c r="G16" t="s">
        <v>15</v>
      </c>
      <c r="M16" s="1">
        <v>43182</v>
      </c>
      <c r="N16" s="1">
        <v>43187</v>
      </c>
      <c r="O16" s="1">
        <v>43182</v>
      </c>
    </row>
    <row r="17" spans="1:15" x14ac:dyDescent="0.25">
      <c r="A17">
        <v>16</v>
      </c>
      <c r="D17" t="s">
        <v>279</v>
      </c>
      <c r="E17" t="s">
        <v>295</v>
      </c>
      <c r="F17" t="s">
        <v>16</v>
      </c>
      <c r="G17" t="s">
        <v>16</v>
      </c>
      <c r="M17" s="1">
        <v>43190</v>
      </c>
      <c r="N17" s="1">
        <v>43190</v>
      </c>
      <c r="O17" s="1">
        <v>43301</v>
      </c>
    </row>
    <row r="18" spans="1:15" x14ac:dyDescent="0.25">
      <c r="A18">
        <v>17</v>
      </c>
      <c r="D18" t="s">
        <v>256</v>
      </c>
      <c r="E18" t="s">
        <v>296</v>
      </c>
      <c r="F18" t="s">
        <v>9</v>
      </c>
      <c r="G18" t="s">
        <v>9</v>
      </c>
      <c r="M18" s="1">
        <v>43192</v>
      </c>
      <c r="N18" s="1">
        <v>43193</v>
      </c>
      <c r="O18" s="1">
        <v>43332</v>
      </c>
    </row>
    <row r="19" spans="1:15" x14ac:dyDescent="0.25">
      <c r="A19">
        <v>18</v>
      </c>
      <c r="D19" t="s">
        <v>278</v>
      </c>
      <c r="E19" t="s">
        <v>297</v>
      </c>
      <c r="F19" t="s">
        <v>17</v>
      </c>
      <c r="G19" t="s">
        <v>17</v>
      </c>
      <c r="M19" s="1">
        <v>43132</v>
      </c>
      <c r="N19" s="1">
        <v>43190</v>
      </c>
      <c r="O19" s="1">
        <v>43200</v>
      </c>
    </row>
    <row r="20" spans="1:15" x14ac:dyDescent="0.25">
      <c r="A20">
        <v>19</v>
      </c>
      <c r="D20" t="s">
        <v>18</v>
      </c>
      <c r="E20" t="s">
        <v>298</v>
      </c>
      <c r="F20" t="s">
        <v>19</v>
      </c>
      <c r="G20" t="s">
        <v>19</v>
      </c>
      <c r="K20" s="1"/>
      <c r="M20" s="1">
        <v>43203</v>
      </c>
      <c r="N20" s="1">
        <v>43206</v>
      </c>
      <c r="O20" s="1">
        <v>43322</v>
      </c>
    </row>
    <row r="21" spans="1:15" x14ac:dyDescent="0.25">
      <c r="A21">
        <v>20</v>
      </c>
      <c r="D21" t="s">
        <v>271</v>
      </c>
      <c r="E21" t="s">
        <v>299</v>
      </c>
      <c r="F21" t="s">
        <v>20</v>
      </c>
      <c r="G21" t="s">
        <v>20</v>
      </c>
      <c r="M21" s="1">
        <v>43188</v>
      </c>
      <c r="N21" s="1">
        <v>43209</v>
      </c>
      <c r="O21" s="1">
        <v>43198</v>
      </c>
    </row>
    <row r="22" spans="1:15" x14ac:dyDescent="0.25">
      <c r="A22">
        <v>21</v>
      </c>
      <c r="D22" t="s">
        <v>220</v>
      </c>
      <c r="E22" t="s">
        <v>300</v>
      </c>
      <c r="F22" t="s">
        <v>21</v>
      </c>
      <c r="G22" t="s">
        <v>21</v>
      </c>
      <c r="M22" s="1">
        <v>43188</v>
      </c>
      <c r="N22" s="1">
        <v>43216</v>
      </c>
      <c r="O22" s="1">
        <v>43220</v>
      </c>
    </row>
    <row r="23" spans="1:15" x14ac:dyDescent="0.25">
      <c r="A23">
        <v>22</v>
      </c>
      <c r="D23" t="s">
        <v>277</v>
      </c>
      <c r="E23" t="s">
        <v>301</v>
      </c>
      <c r="F23" t="s">
        <v>22</v>
      </c>
      <c r="G23" t="s">
        <v>22</v>
      </c>
      <c r="M23" s="1">
        <v>43194</v>
      </c>
      <c r="N23" s="1">
        <v>43216</v>
      </c>
      <c r="O23" s="1">
        <v>43322</v>
      </c>
    </row>
    <row r="24" spans="1:15" x14ac:dyDescent="0.25">
      <c r="A24">
        <v>23</v>
      </c>
      <c r="D24" t="s">
        <v>222</v>
      </c>
      <c r="E24" t="s">
        <v>302</v>
      </c>
      <c r="F24" t="s">
        <v>23</v>
      </c>
      <c r="G24" t="s">
        <v>23</v>
      </c>
      <c r="M24" s="1">
        <v>43207</v>
      </c>
      <c r="N24" s="1">
        <v>43213</v>
      </c>
      <c r="O24" s="1">
        <v>43332</v>
      </c>
    </row>
    <row r="25" spans="1:15" x14ac:dyDescent="0.25">
      <c r="A25">
        <v>24</v>
      </c>
      <c r="D25" t="s">
        <v>220</v>
      </c>
      <c r="E25" t="s">
        <v>303</v>
      </c>
      <c r="F25" t="s">
        <v>24</v>
      </c>
      <c r="G25" t="s">
        <v>24</v>
      </c>
      <c r="M25" s="1">
        <v>43194</v>
      </c>
      <c r="N25" s="1">
        <v>43213</v>
      </c>
      <c r="O25" s="1">
        <v>43251</v>
      </c>
    </row>
    <row r="26" spans="1:15" x14ac:dyDescent="0.25">
      <c r="A26">
        <v>25</v>
      </c>
      <c r="D26" t="s">
        <v>220</v>
      </c>
      <c r="E26" t="s">
        <v>304</v>
      </c>
      <c r="F26" t="s">
        <v>25</v>
      </c>
      <c r="G26" t="s">
        <v>25</v>
      </c>
      <c r="M26" s="1">
        <v>43199</v>
      </c>
      <c r="N26" s="1">
        <v>43213</v>
      </c>
      <c r="O26" s="1">
        <v>43251</v>
      </c>
    </row>
    <row r="27" spans="1:15" x14ac:dyDescent="0.25">
      <c r="A27">
        <v>26</v>
      </c>
      <c r="D27" t="s">
        <v>220</v>
      </c>
      <c r="E27" t="s">
        <v>305</v>
      </c>
      <c r="F27" t="s">
        <v>26</v>
      </c>
      <c r="G27" t="s">
        <v>26</v>
      </c>
      <c r="M27" s="1">
        <v>43194</v>
      </c>
      <c r="N27" s="1">
        <v>43213</v>
      </c>
      <c r="O27" s="1">
        <v>43251</v>
      </c>
    </row>
    <row r="28" spans="1:15" x14ac:dyDescent="0.25">
      <c r="A28">
        <v>27</v>
      </c>
      <c r="D28" t="s">
        <v>248</v>
      </c>
      <c r="E28" t="s">
        <v>306</v>
      </c>
      <c r="F28" t="s">
        <v>27</v>
      </c>
      <c r="G28" t="s">
        <v>27</v>
      </c>
      <c r="M28" s="1">
        <v>43213</v>
      </c>
      <c r="N28" s="1">
        <v>43216</v>
      </c>
      <c r="O28" s="1">
        <v>43281</v>
      </c>
    </row>
    <row r="29" spans="1:15" x14ac:dyDescent="0.25">
      <c r="A29">
        <v>28</v>
      </c>
      <c r="D29" t="s">
        <v>265</v>
      </c>
      <c r="E29" t="s">
        <v>307</v>
      </c>
      <c r="F29" t="s">
        <v>28</v>
      </c>
      <c r="G29" t="s">
        <v>28</v>
      </c>
      <c r="M29" s="1">
        <v>43208</v>
      </c>
      <c r="N29" s="1">
        <v>43215</v>
      </c>
      <c r="O29" s="1">
        <v>43332</v>
      </c>
    </row>
    <row r="30" spans="1:15" x14ac:dyDescent="0.25">
      <c r="A30">
        <v>30</v>
      </c>
      <c r="D30" t="s">
        <v>220</v>
      </c>
      <c r="E30" t="s">
        <v>308</v>
      </c>
      <c r="F30" t="s">
        <v>29</v>
      </c>
      <c r="G30" t="s">
        <v>29</v>
      </c>
      <c r="M30" s="1">
        <v>43203</v>
      </c>
      <c r="N30" s="1">
        <v>43215</v>
      </c>
      <c r="O30" s="1">
        <v>43251</v>
      </c>
    </row>
    <row r="31" spans="1:15" x14ac:dyDescent="0.25">
      <c r="A31">
        <v>31</v>
      </c>
      <c r="D31" t="s">
        <v>220</v>
      </c>
      <c r="E31" t="s">
        <v>309</v>
      </c>
      <c r="F31" t="s">
        <v>30</v>
      </c>
      <c r="G31" t="s">
        <v>30</v>
      </c>
      <c r="M31" s="1">
        <v>43196</v>
      </c>
      <c r="N31" s="1">
        <v>43216</v>
      </c>
      <c r="O31" s="1">
        <v>43251</v>
      </c>
    </row>
    <row r="32" spans="1:15" x14ac:dyDescent="0.25">
      <c r="A32">
        <v>32</v>
      </c>
      <c r="D32" t="s">
        <v>220</v>
      </c>
      <c r="E32" t="s">
        <v>310</v>
      </c>
      <c r="F32" t="s">
        <v>31</v>
      </c>
      <c r="G32" t="s">
        <v>31</v>
      </c>
      <c r="M32" s="1">
        <v>43203</v>
      </c>
      <c r="N32" s="1">
        <v>43217</v>
      </c>
      <c r="O32" s="1">
        <v>43251</v>
      </c>
    </row>
    <row r="33" spans="1:15" x14ac:dyDescent="0.25">
      <c r="A33">
        <v>33</v>
      </c>
      <c r="D33" t="s">
        <v>220</v>
      </c>
      <c r="E33" t="s">
        <v>311</v>
      </c>
      <c r="F33" t="s">
        <v>32</v>
      </c>
      <c r="G33" t="s">
        <v>32</v>
      </c>
      <c r="M33" s="1">
        <v>43201</v>
      </c>
      <c r="N33" s="1">
        <v>43217</v>
      </c>
      <c r="O33" s="1">
        <v>43251</v>
      </c>
    </row>
    <row r="34" spans="1:15" x14ac:dyDescent="0.25">
      <c r="A34">
        <v>34</v>
      </c>
      <c r="D34" t="s">
        <v>247</v>
      </c>
      <c r="E34" t="s">
        <v>312</v>
      </c>
      <c r="F34" t="s">
        <v>33</v>
      </c>
      <c r="G34" t="s">
        <v>33</v>
      </c>
      <c r="M34" s="1">
        <v>43116</v>
      </c>
      <c r="N34" s="1">
        <v>43220</v>
      </c>
      <c r="O34" s="1">
        <v>43190</v>
      </c>
    </row>
    <row r="35" spans="1:15" x14ac:dyDescent="0.25">
      <c r="A35">
        <v>35</v>
      </c>
      <c r="D35" t="s">
        <v>220</v>
      </c>
      <c r="E35" t="s">
        <v>194</v>
      </c>
      <c r="F35" t="s">
        <v>34</v>
      </c>
      <c r="G35" t="s">
        <v>34</v>
      </c>
      <c r="M35" s="1">
        <v>43209</v>
      </c>
      <c r="N35" s="1">
        <v>43220</v>
      </c>
      <c r="O35" s="1">
        <v>43251</v>
      </c>
    </row>
    <row r="36" spans="1:15" x14ac:dyDescent="0.25">
      <c r="A36">
        <v>36</v>
      </c>
      <c r="D36" t="s">
        <v>244</v>
      </c>
      <c r="E36" t="s">
        <v>195</v>
      </c>
      <c r="F36" t="s">
        <v>35</v>
      </c>
      <c r="G36" t="s">
        <v>35</v>
      </c>
      <c r="M36" s="1">
        <v>43222</v>
      </c>
      <c r="N36" s="1">
        <v>43223</v>
      </c>
      <c r="O36" s="1">
        <v>43281</v>
      </c>
    </row>
    <row r="37" spans="1:15" x14ac:dyDescent="0.25">
      <c r="A37">
        <v>37</v>
      </c>
      <c r="D37" t="s">
        <v>220</v>
      </c>
      <c r="E37" t="s">
        <v>196</v>
      </c>
      <c r="F37" t="s">
        <v>36</v>
      </c>
      <c r="G37" t="s">
        <v>36</v>
      </c>
      <c r="M37" s="1">
        <v>43207</v>
      </c>
      <c r="N37" s="1">
        <v>43220</v>
      </c>
      <c r="O37" s="1">
        <v>43251</v>
      </c>
    </row>
    <row r="38" spans="1:15" x14ac:dyDescent="0.25">
      <c r="A38">
        <v>38</v>
      </c>
      <c r="D38" t="s">
        <v>220</v>
      </c>
      <c r="E38" t="s">
        <v>197</v>
      </c>
      <c r="F38" t="s">
        <v>37</v>
      </c>
      <c r="G38" t="s">
        <v>37</v>
      </c>
      <c r="M38" s="1">
        <v>43210</v>
      </c>
      <c r="N38" s="1">
        <v>43220</v>
      </c>
      <c r="O38" s="1">
        <v>43251</v>
      </c>
    </row>
    <row r="39" spans="1:15" x14ac:dyDescent="0.25">
      <c r="A39">
        <v>43</v>
      </c>
      <c r="D39" t="s">
        <v>254</v>
      </c>
      <c r="E39" t="s">
        <v>198</v>
      </c>
      <c r="F39" t="s">
        <v>38</v>
      </c>
      <c r="G39" t="s">
        <v>38</v>
      </c>
      <c r="M39" s="1">
        <v>43126</v>
      </c>
      <c r="N39" s="1">
        <v>43236</v>
      </c>
      <c r="O39" s="1">
        <v>43190</v>
      </c>
    </row>
    <row r="40" spans="1:15" x14ac:dyDescent="0.25">
      <c r="A40">
        <v>44</v>
      </c>
      <c r="D40" t="s">
        <v>227</v>
      </c>
      <c r="E40" t="s">
        <v>199</v>
      </c>
      <c r="F40" t="s">
        <v>39</v>
      </c>
      <c r="G40" t="s">
        <v>39</v>
      </c>
      <c r="M40" s="1">
        <v>43234</v>
      </c>
      <c r="N40" s="1">
        <v>43234</v>
      </c>
      <c r="O40" s="1">
        <v>43281</v>
      </c>
    </row>
    <row r="41" spans="1:15" x14ac:dyDescent="0.25">
      <c r="A41">
        <v>45</v>
      </c>
      <c r="D41" t="s">
        <v>227</v>
      </c>
      <c r="E41" t="s">
        <v>200</v>
      </c>
      <c r="F41" t="s">
        <v>40</v>
      </c>
      <c r="G41" t="s">
        <v>40</v>
      </c>
      <c r="M41" s="1">
        <v>43234</v>
      </c>
      <c r="N41" s="1">
        <v>43234</v>
      </c>
      <c r="O41" s="1">
        <v>43281</v>
      </c>
    </row>
    <row r="42" spans="1:15" x14ac:dyDescent="0.25">
      <c r="A42">
        <v>46</v>
      </c>
      <c r="D42" t="s">
        <v>227</v>
      </c>
      <c r="E42" t="s">
        <v>201</v>
      </c>
      <c r="F42" t="s">
        <v>41</v>
      </c>
      <c r="G42" t="s">
        <v>41</v>
      </c>
      <c r="M42" s="1">
        <v>43234</v>
      </c>
      <c r="N42" s="1">
        <v>43234</v>
      </c>
      <c r="O42" s="1">
        <v>43281</v>
      </c>
    </row>
    <row r="43" spans="1:15" x14ac:dyDescent="0.25">
      <c r="A43">
        <v>48</v>
      </c>
      <c r="D43" t="s">
        <v>261</v>
      </c>
      <c r="E43" t="s">
        <v>202</v>
      </c>
      <c r="F43" t="s">
        <v>42</v>
      </c>
      <c r="G43" t="s">
        <v>42</v>
      </c>
      <c r="M43" s="1">
        <v>43238</v>
      </c>
      <c r="N43" s="1">
        <v>43238</v>
      </c>
      <c r="O43" s="1">
        <v>43363</v>
      </c>
    </row>
    <row r="44" spans="1:15" x14ac:dyDescent="0.25">
      <c r="A44">
        <v>49</v>
      </c>
      <c r="D44" t="s">
        <v>220</v>
      </c>
      <c r="E44" t="s">
        <v>203</v>
      </c>
      <c r="F44" t="s">
        <v>43</v>
      </c>
      <c r="G44" t="s">
        <v>43</v>
      </c>
      <c r="M44" s="1">
        <v>43229</v>
      </c>
      <c r="N44" s="1">
        <v>43238</v>
      </c>
      <c r="O44" s="1">
        <v>43281</v>
      </c>
    </row>
    <row r="45" spans="1:15" x14ac:dyDescent="0.25">
      <c r="A45">
        <v>50</v>
      </c>
      <c r="D45" t="s">
        <v>220</v>
      </c>
      <c r="E45" t="s">
        <v>204</v>
      </c>
      <c r="F45" t="s">
        <v>44</v>
      </c>
      <c r="G45" t="s">
        <v>44</v>
      </c>
      <c r="M45" s="1">
        <v>43229</v>
      </c>
      <c r="N45" s="1">
        <v>43238</v>
      </c>
      <c r="O45" s="1">
        <v>43281</v>
      </c>
    </row>
    <row r="46" spans="1:15" x14ac:dyDescent="0.25">
      <c r="A46">
        <v>51</v>
      </c>
      <c r="D46" t="s">
        <v>221</v>
      </c>
      <c r="E46" t="s">
        <v>205</v>
      </c>
      <c r="F46" t="s">
        <v>45</v>
      </c>
      <c r="G46" t="s">
        <v>45</v>
      </c>
      <c r="M46" s="1">
        <v>43220</v>
      </c>
      <c r="N46" s="1">
        <v>43238</v>
      </c>
      <c r="O46" s="1">
        <v>43281</v>
      </c>
    </row>
    <row r="47" spans="1:15" x14ac:dyDescent="0.25">
      <c r="A47">
        <v>53</v>
      </c>
      <c r="D47" t="s">
        <v>227</v>
      </c>
      <c r="E47" t="s">
        <v>206</v>
      </c>
      <c r="F47" t="s">
        <v>46</v>
      </c>
      <c r="G47" t="s">
        <v>46</v>
      </c>
      <c r="M47" s="1">
        <v>43200</v>
      </c>
      <c r="N47" s="1">
        <v>43243</v>
      </c>
      <c r="O47" s="1">
        <v>43251</v>
      </c>
    </row>
    <row r="48" spans="1:15" x14ac:dyDescent="0.25">
      <c r="A48">
        <v>54</v>
      </c>
      <c r="D48" t="s">
        <v>227</v>
      </c>
      <c r="E48" t="s">
        <v>207</v>
      </c>
      <c r="F48" t="s">
        <v>47</v>
      </c>
      <c r="G48" t="s">
        <v>47</v>
      </c>
      <c r="M48" s="1">
        <v>43200</v>
      </c>
      <c r="N48" s="1">
        <v>43243</v>
      </c>
      <c r="O48" s="1">
        <v>43251</v>
      </c>
    </row>
    <row r="49" spans="1:15" x14ac:dyDescent="0.25">
      <c r="A49">
        <v>55</v>
      </c>
      <c r="D49" t="s">
        <v>227</v>
      </c>
      <c r="E49" t="s">
        <v>208</v>
      </c>
      <c r="F49" t="s">
        <v>48</v>
      </c>
      <c r="G49" t="s">
        <v>48</v>
      </c>
      <c r="M49" s="1">
        <v>43200</v>
      </c>
      <c r="N49" s="1">
        <v>43243</v>
      </c>
      <c r="O49" s="1">
        <v>43251</v>
      </c>
    </row>
    <row r="50" spans="1:15" x14ac:dyDescent="0.25">
      <c r="A50">
        <v>56</v>
      </c>
      <c r="D50" t="s">
        <v>220</v>
      </c>
      <c r="E50" t="s">
        <v>209</v>
      </c>
      <c r="F50" t="s">
        <v>49</v>
      </c>
      <c r="G50" t="s">
        <v>49</v>
      </c>
      <c r="M50" s="1">
        <v>43232</v>
      </c>
      <c r="N50" s="1">
        <v>43243</v>
      </c>
      <c r="O50" s="1">
        <v>43281</v>
      </c>
    </row>
    <row r="51" spans="1:15" x14ac:dyDescent="0.25">
      <c r="A51">
        <v>61</v>
      </c>
      <c r="D51" t="s">
        <v>220</v>
      </c>
      <c r="E51" t="s">
        <v>210</v>
      </c>
      <c r="F51" t="s">
        <v>50</v>
      </c>
      <c r="G51" t="s">
        <v>50</v>
      </c>
      <c r="M51" s="1">
        <v>43218</v>
      </c>
      <c r="N51" s="1">
        <v>43251</v>
      </c>
      <c r="O51" s="1">
        <v>43251</v>
      </c>
    </row>
    <row r="52" spans="1:15" x14ac:dyDescent="0.25">
      <c r="A52">
        <v>62</v>
      </c>
      <c r="D52" t="s">
        <v>258</v>
      </c>
      <c r="E52" t="s">
        <v>211</v>
      </c>
      <c r="F52" t="s">
        <v>51</v>
      </c>
      <c r="G52" t="s">
        <v>51</v>
      </c>
      <c r="M52" s="1">
        <v>43220</v>
      </c>
      <c r="N52" s="1">
        <v>43244</v>
      </c>
      <c r="O52" s="1">
        <v>43322</v>
      </c>
    </row>
    <row r="53" spans="1:15" x14ac:dyDescent="0.25">
      <c r="A53">
        <v>63</v>
      </c>
      <c r="D53" t="s">
        <v>220</v>
      </c>
      <c r="E53" t="s">
        <v>230</v>
      </c>
      <c r="F53" t="s">
        <v>52</v>
      </c>
      <c r="G53" t="s">
        <v>52</v>
      </c>
      <c r="M53" s="1">
        <v>43244</v>
      </c>
      <c r="N53" s="1">
        <v>43244</v>
      </c>
      <c r="O53" s="1">
        <v>43281</v>
      </c>
    </row>
    <row r="54" spans="1:15" x14ac:dyDescent="0.25">
      <c r="A54">
        <v>64</v>
      </c>
      <c r="D54" t="s">
        <v>220</v>
      </c>
      <c r="E54" t="s">
        <v>231</v>
      </c>
      <c r="F54" t="s">
        <v>53</v>
      </c>
      <c r="G54" t="s">
        <v>53</v>
      </c>
      <c r="M54" s="1">
        <v>43236</v>
      </c>
      <c r="N54" s="1">
        <v>43248</v>
      </c>
      <c r="O54" s="1">
        <v>43281</v>
      </c>
    </row>
    <row r="55" spans="1:15" x14ac:dyDescent="0.25">
      <c r="A55">
        <v>65</v>
      </c>
      <c r="D55" t="s">
        <v>220</v>
      </c>
      <c r="E55" t="s">
        <v>232</v>
      </c>
      <c r="F55" t="s">
        <v>54</v>
      </c>
      <c r="G55" t="s">
        <v>54</v>
      </c>
      <c r="M55" s="1">
        <v>43236</v>
      </c>
      <c r="N55" s="1">
        <v>43248</v>
      </c>
      <c r="O55" s="1">
        <v>43281</v>
      </c>
    </row>
    <row r="56" spans="1:15" x14ac:dyDescent="0.25">
      <c r="A56">
        <v>72</v>
      </c>
      <c r="D56" t="s">
        <v>227</v>
      </c>
      <c r="E56" t="s">
        <v>233</v>
      </c>
      <c r="F56" t="s">
        <v>55</v>
      </c>
      <c r="G56" t="s">
        <v>55</v>
      </c>
      <c r="M56" s="1">
        <v>43231</v>
      </c>
      <c r="N56" s="1">
        <v>43248</v>
      </c>
      <c r="O56" s="1">
        <v>43281</v>
      </c>
    </row>
    <row r="57" spans="1:15" x14ac:dyDescent="0.25">
      <c r="A57">
        <v>73</v>
      </c>
      <c r="D57" t="s">
        <v>227</v>
      </c>
      <c r="E57" t="s">
        <v>234</v>
      </c>
      <c r="F57" t="s">
        <v>56</v>
      </c>
      <c r="G57" t="s">
        <v>56</v>
      </c>
      <c r="M57" s="1">
        <v>43231</v>
      </c>
      <c r="N57" s="1">
        <v>43248</v>
      </c>
      <c r="O57" s="1">
        <v>43281</v>
      </c>
    </row>
    <row r="58" spans="1:15" x14ac:dyDescent="0.25">
      <c r="A58">
        <v>74</v>
      </c>
      <c r="D58" t="s">
        <v>227</v>
      </c>
      <c r="E58" t="s">
        <v>235</v>
      </c>
      <c r="F58" t="s">
        <v>57</v>
      </c>
      <c r="G58" t="s">
        <v>57</v>
      </c>
      <c r="M58" s="1">
        <v>43231</v>
      </c>
      <c r="N58" s="1">
        <v>43248</v>
      </c>
      <c r="O58" s="1">
        <v>43281</v>
      </c>
    </row>
    <row r="59" spans="1:15" x14ac:dyDescent="0.25">
      <c r="A59">
        <v>75</v>
      </c>
      <c r="D59" t="s">
        <v>58</v>
      </c>
      <c r="E59" t="s">
        <v>236</v>
      </c>
      <c r="F59" t="s">
        <v>59</v>
      </c>
      <c r="G59" t="s">
        <v>59</v>
      </c>
      <c r="M59" s="1">
        <v>43236</v>
      </c>
      <c r="N59" s="1">
        <v>43248</v>
      </c>
      <c r="O59" s="1">
        <v>43281</v>
      </c>
    </row>
    <row r="60" spans="1:15" x14ac:dyDescent="0.25">
      <c r="A60">
        <v>88</v>
      </c>
      <c r="D60" t="s">
        <v>220</v>
      </c>
      <c r="E60" t="s">
        <v>237</v>
      </c>
      <c r="F60" t="s">
        <v>60</v>
      </c>
      <c r="G60" t="s">
        <v>60</v>
      </c>
      <c r="M60" s="1">
        <v>43236</v>
      </c>
      <c r="N60" s="1">
        <v>43249</v>
      </c>
      <c r="O60" s="1">
        <v>43281</v>
      </c>
    </row>
    <row r="61" spans="1:15" x14ac:dyDescent="0.25">
      <c r="A61">
        <v>89</v>
      </c>
      <c r="D61" t="s">
        <v>220</v>
      </c>
      <c r="E61" t="s">
        <v>238</v>
      </c>
      <c r="F61" t="s">
        <v>61</v>
      </c>
      <c r="G61" t="s">
        <v>61</v>
      </c>
      <c r="M61" s="1">
        <v>43243</v>
      </c>
      <c r="N61" s="1">
        <v>43249</v>
      </c>
      <c r="O61" s="1">
        <v>43281</v>
      </c>
    </row>
    <row r="62" spans="1:15" x14ac:dyDescent="0.25">
      <c r="A62">
        <v>98</v>
      </c>
      <c r="D62" t="s">
        <v>270</v>
      </c>
      <c r="E62" t="s">
        <v>313</v>
      </c>
      <c r="F62" t="s">
        <v>62</v>
      </c>
      <c r="G62" t="s">
        <v>62</v>
      </c>
      <c r="M62" s="1">
        <v>43215</v>
      </c>
      <c r="N62" s="1">
        <v>43249</v>
      </c>
      <c r="O62" s="1">
        <v>43322</v>
      </c>
    </row>
    <row r="63" spans="1:15" x14ac:dyDescent="0.25">
      <c r="A63">
        <v>99</v>
      </c>
      <c r="D63" t="s">
        <v>270</v>
      </c>
      <c r="E63" t="s">
        <v>314</v>
      </c>
      <c r="F63" t="s">
        <v>63</v>
      </c>
      <c r="G63" t="s">
        <v>63</v>
      </c>
      <c r="M63" s="1">
        <v>43215</v>
      </c>
      <c r="N63" s="1">
        <v>43249</v>
      </c>
      <c r="O63" s="1">
        <v>43322</v>
      </c>
    </row>
    <row r="64" spans="1:15" x14ac:dyDescent="0.25">
      <c r="A64">
        <v>107</v>
      </c>
      <c r="D64" t="s">
        <v>258</v>
      </c>
      <c r="E64" t="s">
        <v>315</v>
      </c>
      <c r="F64" t="s">
        <v>64</v>
      </c>
      <c r="G64" t="s">
        <v>64</v>
      </c>
      <c r="M64" s="1">
        <v>43229</v>
      </c>
      <c r="N64" s="1">
        <v>43250</v>
      </c>
      <c r="O64" s="1">
        <v>43353</v>
      </c>
    </row>
    <row r="65" spans="1:15" x14ac:dyDescent="0.25">
      <c r="A65">
        <v>122</v>
      </c>
      <c r="D65" t="s">
        <v>18</v>
      </c>
      <c r="E65" t="s">
        <v>316</v>
      </c>
      <c r="F65" t="s">
        <v>65</v>
      </c>
      <c r="G65" t="s">
        <v>65</v>
      </c>
      <c r="K65" s="1"/>
      <c r="M65" s="1">
        <v>43203</v>
      </c>
      <c r="N65" s="1">
        <v>43251</v>
      </c>
      <c r="O65" s="1">
        <v>43245</v>
      </c>
    </row>
    <row r="66" spans="1:15" x14ac:dyDescent="0.25">
      <c r="A66">
        <v>123</v>
      </c>
      <c r="D66" t="s">
        <v>271</v>
      </c>
      <c r="E66" t="s">
        <v>317</v>
      </c>
      <c r="F66" t="s">
        <v>66</v>
      </c>
      <c r="G66" t="s">
        <v>66</v>
      </c>
      <c r="M66" s="1">
        <v>43215</v>
      </c>
      <c r="N66" s="1">
        <v>43251</v>
      </c>
      <c r="O66" s="1">
        <v>43225</v>
      </c>
    </row>
    <row r="67" spans="1:15" x14ac:dyDescent="0.25">
      <c r="A67">
        <v>124</v>
      </c>
      <c r="D67" t="s">
        <v>271</v>
      </c>
      <c r="E67" t="s">
        <v>318</v>
      </c>
      <c r="F67" t="s">
        <v>66</v>
      </c>
      <c r="G67" t="s">
        <v>66</v>
      </c>
      <c r="M67" s="1">
        <v>43215</v>
      </c>
      <c r="N67" s="1">
        <v>43251</v>
      </c>
      <c r="O67" s="1">
        <v>43225</v>
      </c>
    </row>
    <row r="68" spans="1:15" x14ac:dyDescent="0.25">
      <c r="A68">
        <v>128</v>
      </c>
      <c r="D68" t="s">
        <v>248</v>
      </c>
      <c r="E68" t="s">
        <v>319</v>
      </c>
      <c r="F68" t="s">
        <v>67</v>
      </c>
      <c r="G68" t="s">
        <v>67</v>
      </c>
      <c r="M68" s="1">
        <v>43251</v>
      </c>
      <c r="N68" s="1">
        <v>43251</v>
      </c>
      <c r="O68" s="1">
        <v>43312</v>
      </c>
    </row>
    <row r="69" spans="1:15" x14ac:dyDescent="0.25">
      <c r="A69">
        <v>130</v>
      </c>
      <c r="D69" t="s">
        <v>258</v>
      </c>
      <c r="E69" t="s">
        <v>320</v>
      </c>
      <c r="F69" t="s">
        <v>68</v>
      </c>
      <c r="G69" t="s">
        <v>68</v>
      </c>
      <c r="M69" s="1">
        <v>43249</v>
      </c>
      <c r="N69" s="1">
        <v>43251</v>
      </c>
      <c r="O69" s="1">
        <v>43353</v>
      </c>
    </row>
    <row r="70" spans="1:15" x14ac:dyDescent="0.25">
      <c r="A70">
        <v>134</v>
      </c>
      <c r="D70" t="s">
        <v>243</v>
      </c>
      <c r="E70" t="s">
        <v>321</v>
      </c>
      <c r="F70" t="s">
        <v>69</v>
      </c>
      <c r="G70" t="s">
        <v>69</v>
      </c>
      <c r="M70" s="1">
        <v>43250</v>
      </c>
      <c r="N70" s="1">
        <v>43251</v>
      </c>
      <c r="O70" s="1">
        <v>43363</v>
      </c>
    </row>
    <row r="71" spans="1:15" x14ac:dyDescent="0.25">
      <c r="A71">
        <v>138</v>
      </c>
      <c r="D71" t="s">
        <v>248</v>
      </c>
      <c r="E71" t="s">
        <v>322</v>
      </c>
      <c r="F71" t="s">
        <v>70</v>
      </c>
      <c r="G71" t="s">
        <v>70</v>
      </c>
      <c r="M71" s="1">
        <v>43227</v>
      </c>
      <c r="N71" s="1">
        <v>43262</v>
      </c>
      <c r="O71" s="1">
        <v>43281</v>
      </c>
    </row>
    <row r="72" spans="1:15" x14ac:dyDescent="0.25">
      <c r="A72">
        <v>151</v>
      </c>
      <c r="D72" t="s">
        <v>242</v>
      </c>
      <c r="E72" t="s">
        <v>323</v>
      </c>
      <c r="F72" t="s">
        <v>71</v>
      </c>
      <c r="G72" t="s">
        <v>71</v>
      </c>
      <c r="M72" s="1">
        <v>43255</v>
      </c>
      <c r="N72" s="1">
        <v>43262</v>
      </c>
      <c r="O72" s="1">
        <v>43312</v>
      </c>
    </row>
    <row r="73" spans="1:15" x14ac:dyDescent="0.25">
      <c r="A73">
        <v>153</v>
      </c>
      <c r="D73" t="s">
        <v>263</v>
      </c>
      <c r="E73" t="s">
        <v>324</v>
      </c>
      <c r="F73" t="s">
        <v>72</v>
      </c>
      <c r="G73" t="s">
        <v>72</v>
      </c>
      <c r="M73" s="1">
        <v>43249</v>
      </c>
      <c r="N73" s="1">
        <v>43262</v>
      </c>
      <c r="O73" s="1">
        <v>43353</v>
      </c>
    </row>
    <row r="74" spans="1:15" x14ac:dyDescent="0.25">
      <c r="A74">
        <v>154</v>
      </c>
      <c r="D74" t="s">
        <v>257</v>
      </c>
      <c r="E74" t="s">
        <v>325</v>
      </c>
      <c r="F74" t="s">
        <v>73</v>
      </c>
      <c r="G74" t="s">
        <v>73</v>
      </c>
      <c r="M74" s="1">
        <v>43256</v>
      </c>
      <c r="N74" s="1">
        <v>43262</v>
      </c>
      <c r="O74" s="1">
        <v>43343</v>
      </c>
    </row>
    <row r="75" spans="1:15" x14ac:dyDescent="0.25">
      <c r="A75">
        <v>155</v>
      </c>
      <c r="D75" t="s">
        <v>257</v>
      </c>
      <c r="E75" t="s">
        <v>326</v>
      </c>
      <c r="F75" t="s">
        <v>74</v>
      </c>
      <c r="G75" t="s">
        <v>74</v>
      </c>
      <c r="M75" s="1">
        <v>43256</v>
      </c>
      <c r="N75" s="1">
        <v>43262</v>
      </c>
      <c r="O75" s="1">
        <v>43343</v>
      </c>
    </row>
    <row r="76" spans="1:15" x14ac:dyDescent="0.25">
      <c r="A76">
        <v>156</v>
      </c>
      <c r="D76" t="s">
        <v>257</v>
      </c>
      <c r="E76" t="s">
        <v>327</v>
      </c>
      <c r="F76" t="s">
        <v>75</v>
      </c>
      <c r="G76" t="s">
        <v>75</v>
      </c>
      <c r="M76" s="1">
        <v>43256</v>
      </c>
      <c r="N76" s="1">
        <v>43262</v>
      </c>
      <c r="O76" s="1">
        <v>43343</v>
      </c>
    </row>
    <row r="77" spans="1:15" x14ac:dyDescent="0.25">
      <c r="A77">
        <v>157</v>
      </c>
      <c r="D77" t="s">
        <v>257</v>
      </c>
      <c r="E77" t="s">
        <v>328</v>
      </c>
      <c r="F77" t="s">
        <v>76</v>
      </c>
      <c r="G77" t="s">
        <v>76</v>
      </c>
      <c r="M77" s="1">
        <v>43256</v>
      </c>
      <c r="N77" s="1">
        <v>43262</v>
      </c>
      <c r="O77" s="1">
        <v>43343</v>
      </c>
    </row>
    <row r="78" spans="1:15" x14ac:dyDescent="0.25">
      <c r="A78">
        <v>158</v>
      </c>
      <c r="D78" t="s">
        <v>257</v>
      </c>
      <c r="E78" t="s">
        <v>329</v>
      </c>
      <c r="F78" t="s">
        <v>77</v>
      </c>
      <c r="G78" t="s">
        <v>77</v>
      </c>
      <c r="M78" s="1">
        <v>43256</v>
      </c>
      <c r="N78" s="1">
        <v>43262</v>
      </c>
      <c r="O78" s="1">
        <v>43343</v>
      </c>
    </row>
    <row r="79" spans="1:15" x14ac:dyDescent="0.25">
      <c r="A79">
        <v>159</v>
      </c>
      <c r="D79" t="s">
        <v>257</v>
      </c>
      <c r="E79" t="s">
        <v>330</v>
      </c>
      <c r="F79" t="s">
        <v>78</v>
      </c>
      <c r="G79" t="s">
        <v>78</v>
      </c>
      <c r="M79" s="1">
        <v>43256</v>
      </c>
      <c r="N79" s="1">
        <v>43262</v>
      </c>
      <c r="O79" s="1">
        <v>43343</v>
      </c>
    </row>
    <row r="80" spans="1:15" x14ac:dyDescent="0.25">
      <c r="A80">
        <v>160</v>
      </c>
      <c r="D80" t="s">
        <v>257</v>
      </c>
      <c r="E80" t="s">
        <v>331</v>
      </c>
      <c r="F80" t="s">
        <v>79</v>
      </c>
      <c r="G80" t="s">
        <v>79</v>
      </c>
      <c r="M80" s="1">
        <v>43256</v>
      </c>
      <c r="N80" s="1">
        <v>43262</v>
      </c>
      <c r="O80" s="1">
        <v>43343</v>
      </c>
    </row>
    <row r="81" spans="1:15" x14ac:dyDescent="0.25">
      <c r="A81">
        <v>161</v>
      </c>
      <c r="D81" t="s">
        <v>257</v>
      </c>
      <c r="E81" t="s">
        <v>332</v>
      </c>
      <c r="F81" t="s">
        <v>80</v>
      </c>
      <c r="G81" t="s">
        <v>80</v>
      </c>
      <c r="M81" s="1">
        <v>43256</v>
      </c>
      <c r="N81" s="1">
        <v>43262</v>
      </c>
      <c r="O81" s="1">
        <v>43343</v>
      </c>
    </row>
    <row r="82" spans="1:15" x14ac:dyDescent="0.25">
      <c r="A82">
        <v>162</v>
      </c>
      <c r="D82" t="s">
        <v>257</v>
      </c>
      <c r="E82" t="s">
        <v>333</v>
      </c>
      <c r="F82" t="s">
        <v>81</v>
      </c>
      <c r="G82" t="s">
        <v>81</v>
      </c>
      <c r="M82" s="1">
        <v>43256</v>
      </c>
      <c r="N82" s="1">
        <v>43262</v>
      </c>
      <c r="O82" s="1">
        <v>43343</v>
      </c>
    </row>
    <row r="83" spans="1:15" x14ac:dyDescent="0.25">
      <c r="A83">
        <v>163</v>
      </c>
      <c r="D83" t="s">
        <v>257</v>
      </c>
      <c r="E83" t="s">
        <v>334</v>
      </c>
      <c r="F83" t="s">
        <v>82</v>
      </c>
      <c r="G83" t="s">
        <v>82</v>
      </c>
      <c r="M83" s="1">
        <v>43256</v>
      </c>
      <c r="N83" s="1">
        <v>43262</v>
      </c>
      <c r="O83" s="1">
        <v>43343</v>
      </c>
    </row>
    <row r="84" spans="1:15" x14ac:dyDescent="0.25">
      <c r="A84">
        <v>164</v>
      </c>
      <c r="D84" t="s">
        <v>257</v>
      </c>
      <c r="E84" t="s">
        <v>335</v>
      </c>
      <c r="F84" t="s">
        <v>80</v>
      </c>
      <c r="G84" t="s">
        <v>80</v>
      </c>
      <c r="M84" s="1">
        <v>43256</v>
      </c>
      <c r="N84" s="1">
        <v>43262</v>
      </c>
      <c r="O84" s="1">
        <v>43343</v>
      </c>
    </row>
    <row r="85" spans="1:15" x14ac:dyDescent="0.25">
      <c r="A85">
        <v>165</v>
      </c>
      <c r="D85" t="s">
        <v>257</v>
      </c>
      <c r="E85" t="s">
        <v>336</v>
      </c>
      <c r="F85" t="s">
        <v>81</v>
      </c>
      <c r="G85" t="s">
        <v>81</v>
      </c>
      <c r="M85" s="1">
        <v>43256</v>
      </c>
      <c r="N85" s="1">
        <v>43262</v>
      </c>
      <c r="O85" s="1">
        <v>43343</v>
      </c>
    </row>
    <row r="86" spans="1:15" x14ac:dyDescent="0.25">
      <c r="A86">
        <v>166</v>
      </c>
      <c r="D86" t="s">
        <v>257</v>
      </c>
      <c r="E86" t="s">
        <v>337</v>
      </c>
      <c r="F86" t="s">
        <v>83</v>
      </c>
      <c r="G86" t="s">
        <v>83</v>
      </c>
      <c r="M86" s="1">
        <v>43256</v>
      </c>
      <c r="N86" s="1">
        <v>43262</v>
      </c>
      <c r="O86" s="1">
        <v>43343</v>
      </c>
    </row>
    <row r="87" spans="1:15" x14ac:dyDescent="0.25">
      <c r="A87">
        <v>167</v>
      </c>
      <c r="D87" t="s">
        <v>257</v>
      </c>
      <c r="E87" t="s">
        <v>338</v>
      </c>
      <c r="F87" t="s">
        <v>84</v>
      </c>
      <c r="G87" t="s">
        <v>84</v>
      </c>
      <c r="M87" s="1">
        <v>43256</v>
      </c>
      <c r="N87" s="1">
        <v>43262</v>
      </c>
      <c r="O87" s="1">
        <v>43343</v>
      </c>
    </row>
    <row r="88" spans="1:15" x14ac:dyDescent="0.25">
      <c r="A88">
        <v>168</v>
      </c>
      <c r="D88" t="s">
        <v>257</v>
      </c>
      <c r="E88" t="s">
        <v>339</v>
      </c>
      <c r="F88" t="s">
        <v>85</v>
      </c>
      <c r="G88" t="s">
        <v>85</v>
      </c>
      <c r="M88" s="1">
        <v>43256</v>
      </c>
      <c r="N88" s="1">
        <v>43262</v>
      </c>
      <c r="O88" s="1">
        <v>43343</v>
      </c>
    </row>
    <row r="89" spans="1:15" x14ac:dyDescent="0.25">
      <c r="A89">
        <v>169</v>
      </c>
      <c r="D89" t="s">
        <v>257</v>
      </c>
      <c r="E89" t="s">
        <v>340</v>
      </c>
      <c r="F89" t="s">
        <v>86</v>
      </c>
      <c r="G89" t="s">
        <v>86</v>
      </c>
      <c r="M89" s="1">
        <v>43256</v>
      </c>
      <c r="N89" s="1">
        <v>43262</v>
      </c>
      <c r="O89" s="1">
        <v>43343</v>
      </c>
    </row>
    <row r="90" spans="1:15" x14ac:dyDescent="0.25">
      <c r="A90">
        <v>170</v>
      </c>
      <c r="D90" t="s">
        <v>257</v>
      </c>
      <c r="E90" t="s">
        <v>341</v>
      </c>
      <c r="F90" t="s">
        <v>87</v>
      </c>
      <c r="G90" t="s">
        <v>87</v>
      </c>
      <c r="M90" s="1">
        <v>43256</v>
      </c>
      <c r="N90" s="1">
        <v>43262</v>
      </c>
      <c r="O90" s="1">
        <v>43343</v>
      </c>
    </row>
    <row r="91" spans="1:15" x14ac:dyDescent="0.25">
      <c r="A91">
        <v>171</v>
      </c>
      <c r="D91" t="s">
        <v>257</v>
      </c>
      <c r="E91" t="s">
        <v>342</v>
      </c>
      <c r="F91" t="s">
        <v>88</v>
      </c>
      <c r="G91" t="s">
        <v>88</v>
      </c>
      <c r="M91" s="1">
        <v>43256</v>
      </c>
      <c r="N91" s="1">
        <v>43262</v>
      </c>
      <c r="O91" s="1">
        <v>43343</v>
      </c>
    </row>
    <row r="92" spans="1:15" x14ac:dyDescent="0.25">
      <c r="A92">
        <v>175</v>
      </c>
      <c r="D92" t="s">
        <v>220</v>
      </c>
      <c r="E92" t="s">
        <v>343</v>
      </c>
      <c r="F92" t="s">
        <v>89</v>
      </c>
      <c r="G92" t="s">
        <v>89</v>
      </c>
      <c r="M92" s="1">
        <v>43249</v>
      </c>
      <c r="N92" s="1">
        <v>43263</v>
      </c>
      <c r="O92" s="1">
        <v>43281</v>
      </c>
    </row>
    <row r="93" spans="1:15" x14ac:dyDescent="0.25">
      <c r="A93">
        <v>176</v>
      </c>
      <c r="D93" t="s">
        <v>220</v>
      </c>
      <c r="E93" t="s">
        <v>344</v>
      </c>
      <c r="F93" t="s">
        <v>90</v>
      </c>
      <c r="G93" t="s">
        <v>90</v>
      </c>
      <c r="M93" s="1">
        <v>43250</v>
      </c>
      <c r="N93" s="1">
        <v>43263</v>
      </c>
      <c r="O93" s="1">
        <v>43281</v>
      </c>
    </row>
    <row r="94" spans="1:15" x14ac:dyDescent="0.25">
      <c r="A94">
        <v>177</v>
      </c>
      <c r="D94" t="s">
        <v>250</v>
      </c>
      <c r="E94" t="s">
        <v>345</v>
      </c>
      <c r="F94" t="s">
        <v>91</v>
      </c>
      <c r="G94" t="s">
        <v>91</v>
      </c>
      <c r="M94" s="1">
        <v>43251</v>
      </c>
      <c r="N94" s="1">
        <v>43263</v>
      </c>
      <c r="O94" s="1">
        <v>43312</v>
      </c>
    </row>
    <row r="95" spans="1:15" x14ac:dyDescent="0.25">
      <c r="A95">
        <v>182</v>
      </c>
      <c r="D95" t="s">
        <v>246</v>
      </c>
      <c r="E95" t="s">
        <v>346</v>
      </c>
      <c r="F95" t="s">
        <v>92</v>
      </c>
      <c r="G95" t="s">
        <v>92</v>
      </c>
      <c r="M95" s="1">
        <v>43255</v>
      </c>
      <c r="N95" s="1">
        <v>43263</v>
      </c>
      <c r="O95" s="1">
        <v>43312</v>
      </c>
    </row>
    <row r="96" spans="1:15" x14ac:dyDescent="0.25">
      <c r="A96">
        <v>183</v>
      </c>
      <c r="D96" t="s">
        <v>246</v>
      </c>
      <c r="E96" t="s">
        <v>347</v>
      </c>
      <c r="F96" t="s">
        <v>93</v>
      </c>
      <c r="G96" t="s">
        <v>93</v>
      </c>
      <c r="M96" s="1">
        <v>43255</v>
      </c>
      <c r="N96" s="1">
        <v>43263</v>
      </c>
      <c r="O96" s="1">
        <v>43312</v>
      </c>
    </row>
    <row r="97" spans="1:15" x14ac:dyDescent="0.25">
      <c r="A97">
        <v>184</v>
      </c>
      <c r="D97" t="s">
        <v>246</v>
      </c>
      <c r="E97" t="s">
        <v>348</v>
      </c>
      <c r="F97" t="s">
        <v>94</v>
      </c>
      <c r="G97" t="s">
        <v>94</v>
      </c>
      <c r="M97" s="1">
        <v>43255</v>
      </c>
      <c r="N97" s="1">
        <v>43263</v>
      </c>
      <c r="O97" s="1">
        <v>43312</v>
      </c>
    </row>
    <row r="98" spans="1:15" x14ac:dyDescent="0.25">
      <c r="A98">
        <v>185</v>
      </c>
      <c r="D98" t="s">
        <v>242</v>
      </c>
      <c r="E98" t="s">
        <v>349</v>
      </c>
      <c r="F98" t="s">
        <v>95</v>
      </c>
      <c r="G98" t="s">
        <v>95</v>
      </c>
      <c r="M98" s="1">
        <v>43255</v>
      </c>
      <c r="N98" s="1">
        <v>43264</v>
      </c>
      <c r="O98" s="1">
        <v>43312</v>
      </c>
    </row>
    <row r="99" spans="1:15" x14ac:dyDescent="0.25">
      <c r="A99">
        <v>211</v>
      </c>
      <c r="D99" t="s">
        <v>257</v>
      </c>
      <c r="E99" t="s">
        <v>350</v>
      </c>
      <c r="F99" t="s">
        <v>96</v>
      </c>
      <c r="G99" t="s">
        <v>96</v>
      </c>
      <c r="M99" s="1">
        <v>43256</v>
      </c>
      <c r="N99" s="1">
        <v>43264</v>
      </c>
      <c r="O99" s="1">
        <v>43343</v>
      </c>
    </row>
    <row r="100" spans="1:15" x14ac:dyDescent="0.25">
      <c r="A100">
        <v>212</v>
      </c>
      <c r="D100" t="s">
        <v>257</v>
      </c>
      <c r="E100" t="s">
        <v>351</v>
      </c>
      <c r="F100" t="s">
        <v>97</v>
      </c>
      <c r="G100" t="s">
        <v>97</v>
      </c>
      <c r="M100" s="1">
        <v>43256</v>
      </c>
      <c r="N100" s="1">
        <v>43264</v>
      </c>
      <c r="O100" s="1">
        <v>43343</v>
      </c>
    </row>
    <row r="101" spans="1:15" x14ac:dyDescent="0.25">
      <c r="A101">
        <v>213</v>
      </c>
      <c r="D101" t="s">
        <v>257</v>
      </c>
      <c r="E101" t="s">
        <v>352</v>
      </c>
      <c r="F101" t="s">
        <v>98</v>
      </c>
      <c r="G101" t="s">
        <v>98</v>
      </c>
      <c r="M101" s="1">
        <v>43256</v>
      </c>
      <c r="N101" s="1">
        <v>43264</v>
      </c>
      <c r="O101" s="1">
        <v>43343</v>
      </c>
    </row>
    <row r="102" spans="1:15" x14ac:dyDescent="0.25">
      <c r="A102">
        <v>214</v>
      </c>
      <c r="D102" t="s">
        <v>270</v>
      </c>
      <c r="E102" t="s">
        <v>353</v>
      </c>
      <c r="F102" t="s">
        <v>62</v>
      </c>
      <c r="G102" t="s">
        <v>62</v>
      </c>
      <c r="M102" s="1">
        <v>43249</v>
      </c>
      <c r="N102" s="1">
        <v>43264</v>
      </c>
      <c r="O102" s="1">
        <v>43353</v>
      </c>
    </row>
    <row r="103" spans="1:15" x14ac:dyDescent="0.25">
      <c r="A103">
        <v>215</v>
      </c>
      <c r="D103" t="s">
        <v>224</v>
      </c>
      <c r="E103" t="s">
        <v>354</v>
      </c>
      <c r="F103" t="s">
        <v>99</v>
      </c>
      <c r="G103" t="s">
        <v>99</v>
      </c>
      <c r="M103" s="1">
        <v>43257</v>
      </c>
      <c r="N103" s="1">
        <v>43264</v>
      </c>
      <c r="O103" s="1">
        <v>43383</v>
      </c>
    </row>
    <row r="104" spans="1:15" x14ac:dyDescent="0.25">
      <c r="A104">
        <v>216</v>
      </c>
      <c r="D104" t="s">
        <v>224</v>
      </c>
      <c r="E104" t="s">
        <v>355</v>
      </c>
      <c r="F104" t="s">
        <v>100</v>
      </c>
      <c r="G104" t="s">
        <v>100</v>
      </c>
      <c r="M104" s="1">
        <v>43257</v>
      </c>
      <c r="N104" s="1">
        <v>43264</v>
      </c>
      <c r="O104" s="1">
        <v>43383</v>
      </c>
    </row>
    <row r="105" spans="1:15" x14ac:dyDescent="0.25">
      <c r="A105">
        <v>220</v>
      </c>
      <c r="D105" t="s">
        <v>224</v>
      </c>
      <c r="E105" t="s">
        <v>356</v>
      </c>
      <c r="F105" t="s">
        <v>101</v>
      </c>
      <c r="G105" t="s">
        <v>101</v>
      </c>
      <c r="K105" s="1"/>
      <c r="M105" s="1">
        <v>43255</v>
      </c>
      <c r="N105" s="1">
        <v>43264</v>
      </c>
      <c r="O105" s="1">
        <v>43383</v>
      </c>
    </row>
    <row r="106" spans="1:15" x14ac:dyDescent="0.25">
      <c r="A106">
        <v>221</v>
      </c>
      <c r="D106" t="s">
        <v>269</v>
      </c>
      <c r="E106" t="s">
        <v>357</v>
      </c>
      <c r="F106" t="s">
        <v>102</v>
      </c>
      <c r="G106" t="s">
        <v>102</v>
      </c>
      <c r="M106" s="1">
        <v>43256</v>
      </c>
      <c r="N106" s="1">
        <v>43264</v>
      </c>
      <c r="O106" s="1">
        <v>43312</v>
      </c>
    </row>
    <row r="107" spans="1:15" x14ac:dyDescent="0.25">
      <c r="A107">
        <v>227</v>
      </c>
      <c r="D107" t="s">
        <v>18</v>
      </c>
      <c r="E107" t="s">
        <v>358</v>
      </c>
      <c r="F107" t="s">
        <v>103</v>
      </c>
      <c r="G107" t="s">
        <v>103</v>
      </c>
      <c r="M107" s="1">
        <v>43252</v>
      </c>
      <c r="N107" s="1">
        <v>43264</v>
      </c>
      <c r="O107" s="1">
        <v>43383</v>
      </c>
    </row>
    <row r="108" spans="1:15" x14ac:dyDescent="0.25">
      <c r="A108">
        <v>228</v>
      </c>
      <c r="D108" t="s">
        <v>18</v>
      </c>
      <c r="E108" t="s">
        <v>359</v>
      </c>
      <c r="F108" t="s">
        <v>104</v>
      </c>
      <c r="G108" t="s">
        <v>104</v>
      </c>
      <c r="M108" s="1">
        <v>43252</v>
      </c>
      <c r="N108" s="1">
        <v>43264</v>
      </c>
      <c r="O108" s="1">
        <v>43383</v>
      </c>
    </row>
    <row r="109" spans="1:15" x14ac:dyDescent="0.25">
      <c r="A109">
        <v>229</v>
      </c>
      <c r="D109" t="s">
        <v>18</v>
      </c>
      <c r="E109" t="s">
        <v>360</v>
      </c>
      <c r="F109" t="s">
        <v>105</v>
      </c>
      <c r="G109" t="s">
        <v>105</v>
      </c>
      <c r="M109" s="1">
        <v>43252</v>
      </c>
      <c r="N109" s="1">
        <v>43264</v>
      </c>
      <c r="O109" s="1">
        <v>43383</v>
      </c>
    </row>
    <row r="110" spans="1:15" x14ac:dyDescent="0.25">
      <c r="A110">
        <v>230</v>
      </c>
      <c r="D110" t="s">
        <v>18</v>
      </c>
      <c r="E110" t="s">
        <v>361</v>
      </c>
      <c r="F110" t="s">
        <v>106</v>
      </c>
      <c r="G110" t="s">
        <v>106</v>
      </c>
      <c r="M110" s="1">
        <v>43253</v>
      </c>
      <c r="N110" s="1">
        <v>43264</v>
      </c>
      <c r="O110" s="1">
        <v>43383</v>
      </c>
    </row>
    <row r="111" spans="1:15" x14ac:dyDescent="0.25">
      <c r="A111">
        <v>231</v>
      </c>
      <c r="D111" t="s">
        <v>18</v>
      </c>
      <c r="E111" t="s">
        <v>362</v>
      </c>
      <c r="F111" t="s">
        <v>87</v>
      </c>
      <c r="G111" t="s">
        <v>87</v>
      </c>
      <c r="M111" s="1">
        <v>43253</v>
      </c>
      <c r="N111" s="1">
        <v>43264</v>
      </c>
      <c r="O111" s="1">
        <v>43383</v>
      </c>
    </row>
    <row r="112" spans="1:15" x14ac:dyDescent="0.25">
      <c r="A112">
        <v>232</v>
      </c>
      <c r="D112" t="s">
        <v>18</v>
      </c>
      <c r="E112" t="s">
        <v>363</v>
      </c>
      <c r="F112" t="s">
        <v>88</v>
      </c>
      <c r="G112" t="s">
        <v>88</v>
      </c>
      <c r="M112" s="1">
        <v>43253</v>
      </c>
      <c r="N112" s="1">
        <v>43264</v>
      </c>
      <c r="O112" s="1">
        <v>43383</v>
      </c>
    </row>
    <row r="113" spans="1:15" x14ac:dyDescent="0.25">
      <c r="A113">
        <v>233</v>
      </c>
      <c r="D113" t="s">
        <v>18</v>
      </c>
      <c r="E113" t="s">
        <v>364</v>
      </c>
      <c r="F113" t="s">
        <v>107</v>
      </c>
      <c r="G113" t="s">
        <v>107</v>
      </c>
      <c r="M113" s="1">
        <v>43252</v>
      </c>
      <c r="N113" s="1">
        <v>43264</v>
      </c>
      <c r="O113" s="1">
        <v>43383</v>
      </c>
    </row>
    <row r="114" spans="1:15" x14ac:dyDescent="0.25">
      <c r="A114">
        <v>234</v>
      </c>
      <c r="D114" t="s">
        <v>18</v>
      </c>
      <c r="E114" t="s">
        <v>365</v>
      </c>
      <c r="F114" t="s">
        <v>108</v>
      </c>
      <c r="G114" t="s">
        <v>108</v>
      </c>
      <c r="M114" s="1">
        <v>43252</v>
      </c>
      <c r="N114" s="1">
        <v>43264</v>
      </c>
      <c r="O114" s="1">
        <v>43383</v>
      </c>
    </row>
    <row r="115" spans="1:15" x14ac:dyDescent="0.25">
      <c r="A115">
        <v>235</v>
      </c>
      <c r="D115" t="s">
        <v>18</v>
      </c>
      <c r="E115" t="s">
        <v>366</v>
      </c>
      <c r="F115" t="s">
        <v>109</v>
      </c>
      <c r="G115" t="s">
        <v>109</v>
      </c>
      <c r="M115" s="1">
        <v>43252</v>
      </c>
      <c r="N115" s="1">
        <v>43264</v>
      </c>
      <c r="O115" s="1">
        <v>43383</v>
      </c>
    </row>
    <row r="116" spans="1:15" x14ac:dyDescent="0.25">
      <c r="A116">
        <v>236</v>
      </c>
      <c r="D116" t="s">
        <v>18</v>
      </c>
      <c r="E116" t="s">
        <v>367</v>
      </c>
      <c r="F116" t="s">
        <v>110</v>
      </c>
      <c r="G116" t="s">
        <v>110</v>
      </c>
      <c r="M116" s="1">
        <v>43251</v>
      </c>
      <c r="N116" s="1">
        <v>43264</v>
      </c>
      <c r="O116" s="1">
        <v>43353</v>
      </c>
    </row>
    <row r="117" spans="1:15" x14ac:dyDescent="0.25">
      <c r="A117">
        <v>237</v>
      </c>
      <c r="D117" t="s">
        <v>18</v>
      </c>
      <c r="E117" t="s">
        <v>368</v>
      </c>
      <c r="F117" t="s">
        <v>111</v>
      </c>
      <c r="G117" t="s">
        <v>111</v>
      </c>
      <c r="M117" s="1">
        <v>43251</v>
      </c>
      <c r="N117" s="1">
        <v>43264</v>
      </c>
      <c r="O117" s="1">
        <v>43353</v>
      </c>
    </row>
    <row r="118" spans="1:15" x14ac:dyDescent="0.25">
      <c r="A118">
        <v>238</v>
      </c>
      <c r="D118" t="s">
        <v>18</v>
      </c>
      <c r="E118" t="s">
        <v>369</v>
      </c>
      <c r="F118" t="s">
        <v>112</v>
      </c>
      <c r="G118" t="s">
        <v>112</v>
      </c>
      <c r="M118" s="1">
        <v>43251</v>
      </c>
      <c r="N118" s="1">
        <v>43264</v>
      </c>
      <c r="O118" s="1">
        <v>43353</v>
      </c>
    </row>
    <row r="119" spans="1:15" x14ac:dyDescent="0.25">
      <c r="A119">
        <v>239</v>
      </c>
      <c r="D119" t="s">
        <v>18</v>
      </c>
      <c r="E119" t="s">
        <v>370</v>
      </c>
      <c r="F119" t="s">
        <v>113</v>
      </c>
      <c r="G119" t="s">
        <v>113</v>
      </c>
      <c r="K119" s="1"/>
      <c r="M119" s="1">
        <v>43253</v>
      </c>
      <c r="N119" s="1">
        <v>43264</v>
      </c>
      <c r="O119" s="1">
        <v>43383</v>
      </c>
    </row>
    <row r="120" spans="1:15" x14ac:dyDescent="0.25">
      <c r="A120">
        <v>240</v>
      </c>
      <c r="D120" t="s">
        <v>246</v>
      </c>
      <c r="E120" t="s">
        <v>371</v>
      </c>
      <c r="F120" t="s">
        <v>114</v>
      </c>
      <c r="G120" t="s">
        <v>114</v>
      </c>
      <c r="M120" s="1">
        <v>43255</v>
      </c>
      <c r="N120" s="1">
        <v>43264</v>
      </c>
      <c r="O120" s="1">
        <v>43312</v>
      </c>
    </row>
    <row r="121" spans="1:15" x14ac:dyDescent="0.25">
      <c r="A121">
        <v>241</v>
      </c>
      <c r="D121" t="s">
        <v>246</v>
      </c>
      <c r="E121" t="s">
        <v>372</v>
      </c>
      <c r="F121" t="s">
        <v>115</v>
      </c>
      <c r="G121" t="s">
        <v>115</v>
      </c>
      <c r="M121" s="1">
        <v>43255</v>
      </c>
      <c r="N121" s="1">
        <v>43264</v>
      </c>
      <c r="O121" s="1">
        <v>43312</v>
      </c>
    </row>
    <row r="122" spans="1:15" x14ac:dyDescent="0.25">
      <c r="A122">
        <v>242</v>
      </c>
      <c r="D122" t="s">
        <v>246</v>
      </c>
      <c r="E122" t="s">
        <v>373</v>
      </c>
      <c r="F122" t="s">
        <v>116</v>
      </c>
      <c r="G122" t="s">
        <v>116</v>
      </c>
      <c r="M122" s="1">
        <v>43255</v>
      </c>
      <c r="N122" s="1">
        <v>43264</v>
      </c>
      <c r="O122" s="1">
        <v>43312</v>
      </c>
    </row>
    <row r="123" spans="1:15" x14ac:dyDescent="0.25">
      <c r="A123">
        <v>243</v>
      </c>
      <c r="D123" t="s">
        <v>258</v>
      </c>
      <c r="E123" t="s">
        <v>374</v>
      </c>
      <c r="F123" t="s">
        <v>117</v>
      </c>
      <c r="G123" t="s">
        <v>117</v>
      </c>
      <c r="M123" s="1">
        <v>43251</v>
      </c>
      <c r="N123" s="1">
        <v>43264</v>
      </c>
      <c r="O123" s="1">
        <v>43353</v>
      </c>
    </row>
    <row r="124" spans="1:15" x14ac:dyDescent="0.25">
      <c r="A124">
        <v>244</v>
      </c>
      <c r="D124" t="s">
        <v>259</v>
      </c>
      <c r="E124" t="s">
        <v>375</v>
      </c>
      <c r="F124" t="s">
        <v>118</v>
      </c>
      <c r="G124" t="s">
        <v>118</v>
      </c>
      <c r="M124" s="1">
        <v>43251</v>
      </c>
      <c r="N124" s="1">
        <v>43264</v>
      </c>
      <c r="O124" s="1">
        <v>43312</v>
      </c>
    </row>
    <row r="125" spans="1:15" x14ac:dyDescent="0.25">
      <c r="A125">
        <v>245</v>
      </c>
      <c r="D125" t="s">
        <v>259</v>
      </c>
      <c r="E125" t="s">
        <v>376</v>
      </c>
      <c r="F125" t="s">
        <v>119</v>
      </c>
      <c r="G125" t="s">
        <v>119</v>
      </c>
      <c r="M125" s="1">
        <v>43251</v>
      </c>
      <c r="N125" s="1">
        <v>43264</v>
      </c>
      <c r="O125" s="1">
        <v>43312</v>
      </c>
    </row>
    <row r="126" spans="1:15" x14ac:dyDescent="0.25">
      <c r="A126">
        <v>246</v>
      </c>
      <c r="D126" t="s">
        <v>259</v>
      </c>
      <c r="E126" t="s">
        <v>377</v>
      </c>
      <c r="F126" t="s">
        <v>120</v>
      </c>
      <c r="G126" t="s">
        <v>120</v>
      </c>
      <c r="M126" s="1">
        <v>43251</v>
      </c>
      <c r="N126" s="1">
        <v>43264</v>
      </c>
      <c r="O126" s="1">
        <v>43312</v>
      </c>
    </row>
    <row r="127" spans="1:15" x14ac:dyDescent="0.25">
      <c r="A127">
        <v>250</v>
      </c>
      <c r="D127" t="s">
        <v>253</v>
      </c>
      <c r="E127" t="s">
        <v>378</v>
      </c>
      <c r="F127" t="s">
        <v>121</v>
      </c>
      <c r="G127" t="s">
        <v>121</v>
      </c>
      <c r="M127" s="1">
        <v>43245</v>
      </c>
      <c r="N127" s="1">
        <v>43264</v>
      </c>
      <c r="O127" s="1">
        <v>43353</v>
      </c>
    </row>
    <row r="128" spans="1:15" x14ac:dyDescent="0.25">
      <c r="A128">
        <v>259</v>
      </c>
      <c r="D128" t="s">
        <v>269</v>
      </c>
      <c r="E128" t="s">
        <v>379</v>
      </c>
      <c r="F128" t="s">
        <v>79</v>
      </c>
      <c r="G128" t="s">
        <v>79</v>
      </c>
      <c r="M128" s="1">
        <v>43256</v>
      </c>
      <c r="N128" s="1">
        <v>43264</v>
      </c>
      <c r="O128" s="1">
        <v>43312</v>
      </c>
    </row>
    <row r="129" spans="1:15" x14ac:dyDescent="0.25">
      <c r="A129">
        <v>265</v>
      </c>
      <c r="D129" t="s">
        <v>260</v>
      </c>
      <c r="E129" t="s">
        <v>380</v>
      </c>
      <c r="F129" t="s">
        <v>122</v>
      </c>
      <c r="G129" t="s">
        <v>122</v>
      </c>
      <c r="M129" s="1">
        <v>43251</v>
      </c>
      <c r="N129" s="1">
        <v>43264</v>
      </c>
      <c r="O129" s="1">
        <v>43353</v>
      </c>
    </row>
    <row r="130" spans="1:15" x14ac:dyDescent="0.25">
      <c r="A130">
        <v>266</v>
      </c>
      <c r="D130" t="s">
        <v>260</v>
      </c>
      <c r="E130" t="s">
        <v>381</v>
      </c>
      <c r="F130" t="s">
        <v>123</v>
      </c>
      <c r="G130" t="s">
        <v>123</v>
      </c>
      <c r="M130" s="1">
        <v>43251</v>
      </c>
      <c r="N130" s="1">
        <v>43264</v>
      </c>
      <c r="O130" s="1">
        <v>43353</v>
      </c>
    </row>
    <row r="131" spans="1:15" x14ac:dyDescent="0.25">
      <c r="A131">
        <v>267</v>
      </c>
      <c r="D131" t="s">
        <v>260</v>
      </c>
      <c r="E131" t="s">
        <v>382</v>
      </c>
      <c r="F131" t="s">
        <v>124</v>
      </c>
      <c r="G131" t="s">
        <v>124</v>
      </c>
      <c r="M131" s="1">
        <v>43251</v>
      </c>
      <c r="N131" s="1">
        <v>43264</v>
      </c>
      <c r="O131" s="1">
        <v>43353</v>
      </c>
    </row>
    <row r="132" spans="1:15" x14ac:dyDescent="0.25">
      <c r="A132">
        <v>268</v>
      </c>
      <c r="D132" t="s">
        <v>226</v>
      </c>
      <c r="E132" t="s">
        <v>383</v>
      </c>
      <c r="F132" t="s">
        <v>64</v>
      </c>
      <c r="G132" t="s">
        <v>64</v>
      </c>
      <c r="K132" s="1"/>
      <c r="M132" s="1">
        <v>43250</v>
      </c>
      <c r="N132" s="1">
        <v>43264</v>
      </c>
      <c r="O132" s="1">
        <v>43363</v>
      </c>
    </row>
    <row r="133" spans="1:15" x14ac:dyDescent="0.25">
      <c r="A133">
        <v>269</v>
      </c>
      <c r="D133" t="s">
        <v>226</v>
      </c>
      <c r="E133" t="s">
        <v>384</v>
      </c>
      <c r="F133" t="s">
        <v>125</v>
      </c>
      <c r="G133" t="s">
        <v>125</v>
      </c>
      <c r="K133" s="1"/>
      <c r="M133" s="1">
        <v>43250</v>
      </c>
      <c r="N133" s="1">
        <v>43264</v>
      </c>
      <c r="O133" s="1">
        <v>43363</v>
      </c>
    </row>
    <row r="134" spans="1:15" x14ac:dyDescent="0.25">
      <c r="A134">
        <v>270</v>
      </c>
      <c r="D134" t="s">
        <v>226</v>
      </c>
      <c r="E134" t="s">
        <v>385</v>
      </c>
      <c r="F134" t="s">
        <v>126</v>
      </c>
      <c r="G134" t="s">
        <v>126</v>
      </c>
      <c r="K134" s="1"/>
      <c r="M134" s="1">
        <v>43250</v>
      </c>
      <c r="N134" s="1">
        <v>43264</v>
      </c>
      <c r="O134" s="1">
        <v>43363</v>
      </c>
    </row>
    <row r="135" spans="1:15" x14ac:dyDescent="0.25">
      <c r="A135">
        <v>271</v>
      </c>
      <c r="D135" t="s">
        <v>266</v>
      </c>
      <c r="E135" t="s">
        <v>386</v>
      </c>
      <c r="F135" t="s">
        <v>127</v>
      </c>
      <c r="G135" t="s">
        <v>127</v>
      </c>
      <c r="K135" s="1"/>
      <c r="M135" s="1">
        <v>43249</v>
      </c>
      <c r="N135" s="1">
        <v>43264</v>
      </c>
      <c r="O135" s="1">
        <v>43259</v>
      </c>
    </row>
    <row r="136" spans="1:15" x14ac:dyDescent="0.25">
      <c r="A136">
        <v>274</v>
      </c>
      <c r="D136" t="s">
        <v>256</v>
      </c>
      <c r="E136" t="s">
        <v>387</v>
      </c>
      <c r="F136" t="s">
        <v>9</v>
      </c>
      <c r="G136" t="s">
        <v>9</v>
      </c>
      <c r="M136" s="1">
        <v>43252</v>
      </c>
      <c r="N136" s="1">
        <v>43265</v>
      </c>
      <c r="O136" s="1">
        <v>43393</v>
      </c>
    </row>
    <row r="137" spans="1:15" x14ac:dyDescent="0.25">
      <c r="A137">
        <v>275</v>
      </c>
      <c r="D137" t="s">
        <v>221</v>
      </c>
      <c r="E137" t="s">
        <v>388</v>
      </c>
      <c r="F137" t="s">
        <v>128</v>
      </c>
      <c r="G137" t="s">
        <v>128</v>
      </c>
      <c r="M137" s="1">
        <v>43251</v>
      </c>
      <c r="N137" s="1">
        <v>43265</v>
      </c>
      <c r="O137" s="1">
        <v>43312</v>
      </c>
    </row>
    <row r="138" spans="1:15" x14ac:dyDescent="0.25">
      <c r="A138">
        <v>276</v>
      </c>
      <c r="D138" t="s">
        <v>221</v>
      </c>
      <c r="E138" t="s">
        <v>389</v>
      </c>
      <c r="F138" t="s">
        <v>129</v>
      </c>
      <c r="G138" t="s">
        <v>129</v>
      </c>
      <c r="M138" s="1">
        <v>43251</v>
      </c>
      <c r="N138" s="1">
        <v>43269</v>
      </c>
      <c r="O138" s="1">
        <v>43312</v>
      </c>
    </row>
    <row r="139" spans="1:15" x14ac:dyDescent="0.25">
      <c r="A139">
        <v>277</v>
      </c>
      <c r="D139" t="s">
        <v>221</v>
      </c>
      <c r="E139" t="s">
        <v>390</v>
      </c>
      <c r="F139" t="s">
        <v>130</v>
      </c>
      <c r="G139" t="s">
        <v>130</v>
      </c>
      <c r="M139" s="1">
        <v>43251</v>
      </c>
      <c r="N139" s="1">
        <v>43270</v>
      </c>
      <c r="O139" s="1">
        <v>43312</v>
      </c>
    </row>
    <row r="140" spans="1:15" x14ac:dyDescent="0.25">
      <c r="A140">
        <v>278</v>
      </c>
      <c r="D140" t="s">
        <v>221</v>
      </c>
      <c r="E140" t="s">
        <v>391</v>
      </c>
      <c r="F140" t="s">
        <v>131</v>
      </c>
      <c r="G140" t="s">
        <v>131</v>
      </c>
      <c r="M140" s="1">
        <v>43251</v>
      </c>
      <c r="N140" s="1">
        <v>43270</v>
      </c>
      <c r="O140" s="1">
        <v>43312</v>
      </c>
    </row>
    <row r="141" spans="1:15" x14ac:dyDescent="0.25">
      <c r="A141">
        <v>279</v>
      </c>
      <c r="D141" t="s">
        <v>221</v>
      </c>
      <c r="E141" t="s">
        <v>392</v>
      </c>
      <c r="F141" t="s">
        <v>132</v>
      </c>
      <c r="G141" t="s">
        <v>132</v>
      </c>
      <c r="M141" s="1">
        <v>43251</v>
      </c>
      <c r="N141" s="1">
        <v>43270</v>
      </c>
      <c r="O141" s="1">
        <v>43312</v>
      </c>
    </row>
    <row r="142" spans="1:15" x14ac:dyDescent="0.25">
      <c r="A142">
        <v>280</v>
      </c>
      <c r="D142" t="s">
        <v>221</v>
      </c>
      <c r="E142" t="s">
        <v>393</v>
      </c>
      <c r="F142" t="s">
        <v>133</v>
      </c>
      <c r="G142" t="s">
        <v>133</v>
      </c>
      <c r="M142" s="1">
        <v>43251</v>
      </c>
      <c r="N142" s="1">
        <v>43270</v>
      </c>
      <c r="O142" s="1">
        <v>43312</v>
      </c>
    </row>
    <row r="143" spans="1:15" x14ac:dyDescent="0.25">
      <c r="A143">
        <v>281</v>
      </c>
      <c r="D143" t="s">
        <v>221</v>
      </c>
      <c r="E143" t="s">
        <v>394</v>
      </c>
      <c r="F143" t="s">
        <v>134</v>
      </c>
      <c r="G143" t="s">
        <v>134</v>
      </c>
      <c r="M143" s="1">
        <v>43251</v>
      </c>
      <c r="N143" s="1">
        <v>43270</v>
      </c>
      <c r="O143" s="1">
        <v>43312</v>
      </c>
    </row>
    <row r="144" spans="1:15" x14ac:dyDescent="0.25">
      <c r="A144">
        <v>298</v>
      </c>
      <c r="D144" t="s">
        <v>222</v>
      </c>
      <c r="E144" t="s">
        <v>395</v>
      </c>
      <c r="F144" t="s">
        <v>135</v>
      </c>
      <c r="G144" t="s">
        <v>135</v>
      </c>
      <c r="M144" s="1">
        <v>43209</v>
      </c>
      <c r="N144" s="1">
        <v>43273</v>
      </c>
      <c r="O144" s="1">
        <v>43332</v>
      </c>
    </row>
    <row r="145" spans="1:15" x14ac:dyDescent="0.25">
      <c r="A145">
        <v>301</v>
      </c>
      <c r="D145" t="s">
        <v>243</v>
      </c>
      <c r="E145" t="s">
        <v>396</v>
      </c>
      <c r="F145" t="s">
        <v>136</v>
      </c>
      <c r="G145" t="s">
        <v>136</v>
      </c>
      <c r="M145" s="1">
        <v>43220</v>
      </c>
      <c r="N145" s="1">
        <v>43273</v>
      </c>
      <c r="O145" s="1">
        <v>43332</v>
      </c>
    </row>
    <row r="146" spans="1:15" x14ac:dyDescent="0.25">
      <c r="A146">
        <v>303</v>
      </c>
      <c r="D146" t="s">
        <v>266</v>
      </c>
      <c r="E146" t="s">
        <v>397</v>
      </c>
      <c r="F146" t="s">
        <v>137</v>
      </c>
      <c r="G146" t="s">
        <v>137</v>
      </c>
      <c r="M146" s="1">
        <v>43249</v>
      </c>
      <c r="N146" s="1">
        <v>43281</v>
      </c>
      <c r="O146" s="1">
        <v>43363</v>
      </c>
    </row>
    <row r="147" spans="1:15" x14ac:dyDescent="0.25">
      <c r="A147">
        <v>304</v>
      </c>
      <c r="D147" t="s">
        <v>266</v>
      </c>
      <c r="E147" t="s">
        <v>398</v>
      </c>
      <c r="F147" t="s">
        <v>138</v>
      </c>
      <c r="G147" t="s">
        <v>138</v>
      </c>
      <c r="M147" s="1">
        <v>43249</v>
      </c>
      <c r="N147" s="1">
        <v>43281</v>
      </c>
      <c r="O147" s="1">
        <v>43363</v>
      </c>
    </row>
    <row r="148" spans="1:15" x14ac:dyDescent="0.25">
      <c r="A148">
        <v>305</v>
      </c>
      <c r="D148" t="s">
        <v>220</v>
      </c>
      <c r="E148" t="s">
        <v>399</v>
      </c>
      <c r="F148" t="s">
        <v>139</v>
      </c>
      <c r="G148" t="s">
        <v>139</v>
      </c>
      <c r="M148" s="1">
        <v>43263</v>
      </c>
      <c r="N148" s="1">
        <v>43280</v>
      </c>
      <c r="O148" s="1">
        <v>43312</v>
      </c>
    </row>
    <row r="149" spans="1:15" x14ac:dyDescent="0.25">
      <c r="A149">
        <v>306</v>
      </c>
      <c r="D149" t="s">
        <v>220</v>
      </c>
      <c r="E149" t="s">
        <v>400</v>
      </c>
      <c r="F149" t="s">
        <v>140</v>
      </c>
      <c r="G149" t="s">
        <v>140</v>
      </c>
      <c r="M149" s="1">
        <v>43258</v>
      </c>
      <c r="N149" s="1">
        <v>43280</v>
      </c>
      <c r="O149" s="1">
        <v>43312</v>
      </c>
    </row>
    <row r="150" spans="1:15" x14ac:dyDescent="0.25">
      <c r="A150">
        <v>309</v>
      </c>
      <c r="D150" t="s">
        <v>258</v>
      </c>
      <c r="E150" t="s">
        <v>401</v>
      </c>
      <c r="F150" t="s">
        <v>141</v>
      </c>
      <c r="G150" t="s">
        <v>141</v>
      </c>
      <c r="M150" s="1">
        <v>43251</v>
      </c>
      <c r="N150" s="1">
        <v>43276</v>
      </c>
      <c r="O150" s="1">
        <v>43353</v>
      </c>
    </row>
    <row r="151" spans="1:15" x14ac:dyDescent="0.25">
      <c r="A151">
        <v>312</v>
      </c>
      <c r="D151" t="s">
        <v>250</v>
      </c>
      <c r="E151" t="s">
        <v>402</v>
      </c>
      <c r="F151" t="s">
        <v>142</v>
      </c>
      <c r="G151" t="s">
        <v>142</v>
      </c>
      <c r="M151" s="1">
        <v>43242</v>
      </c>
      <c r="N151" s="1">
        <v>43276</v>
      </c>
      <c r="O151" s="1">
        <v>43312</v>
      </c>
    </row>
    <row r="152" spans="1:15" x14ac:dyDescent="0.25">
      <c r="A152">
        <v>313</v>
      </c>
      <c r="D152" t="s">
        <v>270</v>
      </c>
      <c r="E152" t="s">
        <v>403</v>
      </c>
      <c r="F152" t="s">
        <v>63</v>
      </c>
      <c r="G152" t="s">
        <v>63</v>
      </c>
      <c r="M152" s="1">
        <v>43251</v>
      </c>
      <c r="N152" s="1">
        <v>43276</v>
      </c>
      <c r="O152" s="1">
        <v>43353</v>
      </c>
    </row>
    <row r="153" spans="1:15" x14ac:dyDescent="0.25">
      <c r="A153">
        <v>316</v>
      </c>
      <c r="D153" t="s">
        <v>226</v>
      </c>
      <c r="E153" t="s">
        <v>404</v>
      </c>
      <c r="F153" t="s">
        <v>143</v>
      </c>
      <c r="G153" t="s">
        <v>143</v>
      </c>
      <c r="M153" s="1">
        <v>43252</v>
      </c>
      <c r="N153" s="1">
        <v>43277</v>
      </c>
      <c r="O153" s="1">
        <v>43363</v>
      </c>
    </row>
    <row r="154" spans="1:15" x14ac:dyDescent="0.25">
      <c r="A154">
        <v>317</v>
      </c>
      <c r="D154" t="s">
        <v>226</v>
      </c>
      <c r="E154" t="s">
        <v>405</v>
      </c>
      <c r="F154" t="s">
        <v>80</v>
      </c>
      <c r="G154" t="s">
        <v>80</v>
      </c>
      <c r="M154" s="1">
        <v>43252</v>
      </c>
      <c r="N154" s="1">
        <v>43277</v>
      </c>
      <c r="O154" s="1">
        <v>43363</v>
      </c>
    </row>
    <row r="155" spans="1:15" x14ac:dyDescent="0.25">
      <c r="A155">
        <v>318</v>
      </c>
      <c r="D155" t="s">
        <v>226</v>
      </c>
      <c r="E155" t="s">
        <v>406</v>
      </c>
      <c r="F155" t="s">
        <v>81</v>
      </c>
      <c r="G155" t="s">
        <v>81</v>
      </c>
      <c r="M155" s="1">
        <v>43252</v>
      </c>
      <c r="N155" s="1">
        <v>43277</v>
      </c>
      <c r="O155" s="1">
        <v>43363</v>
      </c>
    </row>
    <row r="156" spans="1:15" x14ac:dyDescent="0.25">
      <c r="A156">
        <v>320</v>
      </c>
      <c r="D156" t="s">
        <v>220</v>
      </c>
      <c r="E156" t="s">
        <v>407</v>
      </c>
      <c r="F156" t="s">
        <v>144</v>
      </c>
      <c r="G156" t="s">
        <v>144</v>
      </c>
      <c r="M156" s="1">
        <v>43264</v>
      </c>
      <c r="N156" s="1">
        <v>43277</v>
      </c>
      <c r="O156" s="1">
        <v>43312</v>
      </c>
    </row>
    <row r="157" spans="1:15" x14ac:dyDescent="0.25">
      <c r="A157">
        <v>321</v>
      </c>
      <c r="D157" t="s">
        <v>220</v>
      </c>
      <c r="E157" t="s">
        <v>408</v>
      </c>
      <c r="F157" t="s">
        <v>145</v>
      </c>
      <c r="G157" t="s">
        <v>145</v>
      </c>
      <c r="M157" s="1">
        <v>43270</v>
      </c>
      <c r="N157" s="1">
        <v>43277</v>
      </c>
      <c r="O157" s="1">
        <v>43312</v>
      </c>
    </row>
    <row r="158" spans="1:15" x14ac:dyDescent="0.25">
      <c r="A158">
        <v>322</v>
      </c>
      <c r="D158" t="s">
        <v>220</v>
      </c>
      <c r="E158" t="s">
        <v>409</v>
      </c>
      <c r="F158" t="s">
        <v>146</v>
      </c>
      <c r="G158" t="s">
        <v>146</v>
      </c>
      <c r="M158" s="1">
        <v>43262</v>
      </c>
      <c r="N158" s="1">
        <v>43277</v>
      </c>
      <c r="O158" s="1">
        <v>43312</v>
      </c>
    </row>
    <row r="159" spans="1:15" x14ac:dyDescent="0.25">
      <c r="A159">
        <v>323</v>
      </c>
      <c r="D159" t="s">
        <v>220</v>
      </c>
      <c r="E159" t="s">
        <v>410</v>
      </c>
      <c r="F159" t="s">
        <v>147</v>
      </c>
      <c r="G159" t="s">
        <v>147</v>
      </c>
      <c r="M159" s="1">
        <v>43264</v>
      </c>
      <c r="N159" s="1">
        <v>43277</v>
      </c>
      <c r="O159" s="1">
        <v>43312</v>
      </c>
    </row>
    <row r="160" spans="1:15" x14ac:dyDescent="0.25">
      <c r="A160">
        <v>324</v>
      </c>
      <c r="D160" t="s">
        <v>220</v>
      </c>
      <c r="E160" t="s">
        <v>411</v>
      </c>
      <c r="F160" t="s">
        <v>148</v>
      </c>
      <c r="G160" t="s">
        <v>148</v>
      </c>
      <c r="M160" s="1">
        <v>43269</v>
      </c>
      <c r="N160" s="1">
        <v>43277</v>
      </c>
      <c r="O160" s="1">
        <v>43312</v>
      </c>
    </row>
    <row r="161" spans="1:15" x14ac:dyDescent="0.25">
      <c r="A161">
        <v>329</v>
      </c>
      <c r="D161" t="s">
        <v>255</v>
      </c>
      <c r="E161" t="s">
        <v>412</v>
      </c>
      <c r="F161" t="s">
        <v>149</v>
      </c>
      <c r="G161" t="s">
        <v>149</v>
      </c>
      <c r="M161" s="1">
        <v>43251</v>
      </c>
      <c r="N161" s="1">
        <v>43277</v>
      </c>
      <c r="O161" s="1">
        <v>43363</v>
      </c>
    </row>
    <row r="162" spans="1:15" x14ac:dyDescent="0.25">
      <c r="A162">
        <v>330</v>
      </c>
      <c r="D162" t="s">
        <v>255</v>
      </c>
      <c r="E162" t="s">
        <v>413</v>
      </c>
      <c r="F162" t="s">
        <v>150</v>
      </c>
      <c r="G162" t="s">
        <v>150</v>
      </c>
      <c r="M162" s="1">
        <v>43269</v>
      </c>
      <c r="N162" s="1">
        <v>43277</v>
      </c>
      <c r="O162" s="1">
        <v>43393</v>
      </c>
    </row>
    <row r="163" spans="1:15" x14ac:dyDescent="0.25">
      <c r="A163">
        <v>331</v>
      </c>
      <c r="D163" t="s">
        <v>250</v>
      </c>
      <c r="E163" t="s">
        <v>414</v>
      </c>
      <c r="F163" t="s">
        <v>151</v>
      </c>
      <c r="G163" t="s">
        <v>151</v>
      </c>
      <c r="M163" s="1">
        <v>43263</v>
      </c>
      <c r="N163" s="1">
        <v>43277</v>
      </c>
      <c r="O163" s="1">
        <v>43312</v>
      </c>
    </row>
    <row r="164" spans="1:15" x14ac:dyDescent="0.25">
      <c r="A164">
        <v>342</v>
      </c>
      <c r="D164" t="s">
        <v>249</v>
      </c>
      <c r="E164" t="s">
        <v>415</v>
      </c>
      <c r="F164" t="s">
        <v>152</v>
      </c>
      <c r="G164" t="s">
        <v>152</v>
      </c>
      <c r="M164" s="1">
        <v>43263</v>
      </c>
      <c r="N164" s="1">
        <v>43278</v>
      </c>
      <c r="O164" s="1">
        <v>43383</v>
      </c>
    </row>
    <row r="165" spans="1:15" x14ac:dyDescent="0.25">
      <c r="A165">
        <v>343</v>
      </c>
      <c r="D165" t="s">
        <v>249</v>
      </c>
      <c r="E165" t="s">
        <v>416</v>
      </c>
      <c r="F165" t="s">
        <v>152</v>
      </c>
      <c r="G165" t="s">
        <v>152</v>
      </c>
      <c r="M165" s="1">
        <v>43269</v>
      </c>
      <c r="N165" s="1">
        <v>43278</v>
      </c>
      <c r="O165" s="1">
        <v>43353</v>
      </c>
    </row>
    <row r="166" spans="1:15" x14ac:dyDescent="0.25">
      <c r="A166">
        <v>347</v>
      </c>
      <c r="D166" t="s">
        <v>225</v>
      </c>
      <c r="E166" t="s">
        <v>417</v>
      </c>
      <c r="F166" t="s">
        <v>153</v>
      </c>
      <c r="G166" t="s">
        <v>153</v>
      </c>
      <c r="M166" s="1">
        <v>43271</v>
      </c>
      <c r="N166" s="1">
        <v>43278</v>
      </c>
      <c r="O166" s="1">
        <v>43343</v>
      </c>
    </row>
    <row r="167" spans="1:15" x14ac:dyDescent="0.25">
      <c r="A167">
        <v>348</v>
      </c>
      <c r="D167" t="s">
        <v>270</v>
      </c>
      <c r="E167" t="s">
        <v>418</v>
      </c>
      <c r="F167" t="s">
        <v>62</v>
      </c>
      <c r="G167" t="s">
        <v>62</v>
      </c>
      <c r="M167" s="1">
        <v>43251</v>
      </c>
      <c r="N167" s="1">
        <v>43278</v>
      </c>
      <c r="O167" s="1">
        <v>43353</v>
      </c>
    </row>
    <row r="168" spans="1:15" x14ac:dyDescent="0.25">
      <c r="A168">
        <v>349</v>
      </c>
      <c r="D168" t="s">
        <v>266</v>
      </c>
      <c r="E168" t="s">
        <v>419</v>
      </c>
      <c r="F168" t="s">
        <v>154</v>
      </c>
      <c r="G168" t="s">
        <v>154</v>
      </c>
      <c r="M168" s="1">
        <v>43273</v>
      </c>
      <c r="N168" s="1">
        <v>43278</v>
      </c>
      <c r="O168" s="1">
        <v>43393</v>
      </c>
    </row>
    <row r="169" spans="1:15" x14ac:dyDescent="0.25">
      <c r="A169">
        <v>353</v>
      </c>
      <c r="D169" t="s">
        <v>255</v>
      </c>
      <c r="E169" t="s">
        <v>420</v>
      </c>
      <c r="F169" t="s">
        <v>155</v>
      </c>
      <c r="G169" t="s">
        <v>155</v>
      </c>
      <c r="K169" s="1"/>
      <c r="M169" s="1">
        <v>43271</v>
      </c>
      <c r="N169" s="1">
        <v>43278</v>
      </c>
      <c r="O169" s="1">
        <v>43393</v>
      </c>
    </row>
    <row r="170" spans="1:15" x14ac:dyDescent="0.25">
      <c r="A170">
        <v>355</v>
      </c>
      <c r="D170" t="s">
        <v>268</v>
      </c>
      <c r="E170" t="s">
        <v>421</v>
      </c>
      <c r="F170" t="s">
        <v>156</v>
      </c>
      <c r="G170" t="s">
        <v>156</v>
      </c>
      <c r="M170" s="1">
        <v>43174</v>
      </c>
      <c r="N170" s="1">
        <v>43278</v>
      </c>
      <c r="O170" s="1">
        <v>43220</v>
      </c>
    </row>
    <row r="171" spans="1:15" x14ac:dyDescent="0.25">
      <c r="A171">
        <v>356</v>
      </c>
      <c r="D171" t="s">
        <v>268</v>
      </c>
      <c r="E171" t="s">
        <v>422</v>
      </c>
      <c r="F171" t="s">
        <v>157</v>
      </c>
      <c r="G171" t="s">
        <v>157</v>
      </c>
      <c r="M171" s="1">
        <v>43174</v>
      </c>
      <c r="N171" s="1">
        <v>43278</v>
      </c>
      <c r="O171" s="1">
        <v>43220</v>
      </c>
    </row>
    <row r="172" spans="1:15" x14ac:dyDescent="0.25">
      <c r="A172">
        <v>357</v>
      </c>
      <c r="D172" t="s">
        <v>268</v>
      </c>
      <c r="E172" t="s">
        <v>423</v>
      </c>
      <c r="F172" t="s">
        <v>158</v>
      </c>
      <c r="G172" t="s">
        <v>158</v>
      </c>
      <c r="M172" s="1">
        <v>43174</v>
      </c>
      <c r="N172" s="1">
        <v>43278</v>
      </c>
      <c r="O172" s="1">
        <v>43220</v>
      </c>
    </row>
    <row r="173" spans="1:15" x14ac:dyDescent="0.25">
      <c r="A173">
        <v>358</v>
      </c>
      <c r="D173" t="s">
        <v>253</v>
      </c>
      <c r="E173" t="s">
        <v>424</v>
      </c>
      <c r="F173" t="s">
        <v>159</v>
      </c>
      <c r="G173" t="s">
        <v>159</v>
      </c>
      <c r="M173" s="1">
        <v>43265</v>
      </c>
      <c r="N173" s="1">
        <v>43280</v>
      </c>
      <c r="O173" s="1">
        <v>43383</v>
      </c>
    </row>
    <row r="174" spans="1:15" x14ac:dyDescent="0.25">
      <c r="A174">
        <v>359</v>
      </c>
      <c r="D174" t="s">
        <v>250</v>
      </c>
      <c r="E174" t="s">
        <v>425</v>
      </c>
      <c r="F174" t="s">
        <v>160</v>
      </c>
      <c r="G174" t="s">
        <v>160</v>
      </c>
      <c r="M174" s="1">
        <v>43272</v>
      </c>
      <c r="N174" s="1">
        <v>43280</v>
      </c>
      <c r="O174" s="1">
        <v>43343</v>
      </c>
    </row>
    <row r="175" spans="1:15" x14ac:dyDescent="0.25">
      <c r="A175">
        <v>363</v>
      </c>
      <c r="D175" t="s">
        <v>268</v>
      </c>
      <c r="E175" t="s">
        <v>426</v>
      </c>
      <c r="F175" t="s">
        <v>161</v>
      </c>
      <c r="G175" t="s">
        <v>161</v>
      </c>
      <c r="M175" s="1">
        <v>43174</v>
      </c>
      <c r="N175" s="1">
        <v>43279</v>
      </c>
      <c r="O175" s="1">
        <v>43220</v>
      </c>
    </row>
    <row r="176" spans="1:15" x14ac:dyDescent="0.25">
      <c r="A176">
        <v>364</v>
      </c>
      <c r="D176" t="s">
        <v>268</v>
      </c>
      <c r="E176" t="s">
        <v>427</v>
      </c>
      <c r="F176" t="s">
        <v>125</v>
      </c>
      <c r="G176" t="s">
        <v>125</v>
      </c>
      <c r="M176" s="1">
        <v>43174</v>
      </c>
      <c r="N176" s="1">
        <v>43279</v>
      </c>
      <c r="O176" s="1">
        <v>43220</v>
      </c>
    </row>
    <row r="177" spans="1:15" x14ac:dyDescent="0.25">
      <c r="A177">
        <v>365</v>
      </c>
      <c r="D177" t="s">
        <v>268</v>
      </c>
      <c r="E177" t="s">
        <v>428</v>
      </c>
      <c r="F177" t="s">
        <v>126</v>
      </c>
      <c r="G177" t="s">
        <v>126</v>
      </c>
      <c r="M177" s="1">
        <v>43174</v>
      </c>
      <c r="N177" s="1">
        <v>43279</v>
      </c>
      <c r="O177" s="1">
        <v>43220</v>
      </c>
    </row>
    <row r="178" spans="1:15" x14ac:dyDescent="0.25">
      <c r="A178">
        <v>366</v>
      </c>
      <c r="D178" t="s">
        <v>221</v>
      </c>
      <c r="E178" t="s">
        <v>429</v>
      </c>
      <c r="F178" t="s">
        <v>162</v>
      </c>
      <c r="G178" t="s">
        <v>162</v>
      </c>
      <c r="M178" s="1">
        <v>43251</v>
      </c>
      <c r="N178" s="1">
        <v>43281</v>
      </c>
      <c r="O178" s="1">
        <v>43312</v>
      </c>
    </row>
    <row r="179" spans="1:15" x14ac:dyDescent="0.25">
      <c r="A179">
        <v>368</v>
      </c>
      <c r="D179" t="s">
        <v>259</v>
      </c>
      <c r="E179" t="s">
        <v>430</v>
      </c>
      <c r="F179" t="s">
        <v>118</v>
      </c>
      <c r="G179" t="s">
        <v>118</v>
      </c>
      <c r="M179" s="1">
        <v>43278</v>
      </c>
      <c r="N179" s="1">
        <v>43281</v>
      </c>
      <c r="O179" s="1">
        <v>43343</v>
      </c>
    </row>
    <row r="180" spans="1:15" x14ac:dyDescent="0.25">
      <c r="A180">
        <v>369</v>
      </c>
      <c r="D180" t="s">
        <v>259</v>
      </c>
      <c r="E180" t="s">
        <v>431</v>
      </c>
      <c r="F180" t="s">
        <v>163</v>
      </c>
      <c r="G180" t="s">
        <v>163</v>
      </c>
      <c r="M180" s="1">
        <v>43278</v>
      </c>
      <c r="N180" s="1">
        <v>43281</v>
      </c>
      <c r="O180" s="1">
        <v>43343</v>
      </c>
    </row>
    <row r="181" spans="1:15" x14ac:dyDescent="0.25">
      <c r="A181">
        <v>370</v>
      </c>
      <c r="D181" t="s">
        <v>259</v>
      </c>
      <c r="E181" t="s">
        <v>432</v>
      </c>
      <c r="F181" t="s">
        <v>164</v>
      </c>
      <c r="G181" t="s">
        <v>164</v>
      </c>
      <c r="M181" s="1">
        <v>43278</v>
      </c>
      <c r="N181" s="1">
        <v>43281</v>
      </c>
      <c r="O181" s="1">
        <v>43343</v>
      </c>
    </row>
    <row r="182" spans="1:15" x14ac:dyDescent="0.25">
      <c r="A182">
        <v>372</v>
      </c>
      <c r="D182" t="s">
        <v>255</v>
      </c>
      <c r="E182" t="s">
        <v>433</v>
      </c>
      <c r="F182" t="s">
        <v>165</v>
      </c>
      <c r="G182" t="s">
        <v>165</v>
      </c>
      <c r="M182" s="1">
        <v>43271</v>
      </c>
      <c r="N182" s="1">
        <v>43281</v>
      </c>
      <c r="O182" s="1">
        <v>43393</v>
      </c>
    </row>
    <row r="183" spans="1:15" x14ac:dyDescent="0.25">
      <c r="A183">
        <v>373</v>
      </c>
      <c r="D183" t="s">
        <v>264</v>
      </c>
      <c r="E183" t="s">
        <v>434</v>
      </c>
      <c r="F183" t="s">
        <v>166</v>
      </c>
      <c r="G183" t="s">
        <v>166</v>
      </c>
      <c r="M183" s="1">
        <v>43241</v>
      </c>
      <c r="N183" s="1">
        <v>43281</v>
      </c>
      <c r="O183" s="1">
        <v>43281</v>
      </c>
    </row>
    <row r="184" spans="1:15" x14ac:dyDescent="0.25">
      <c r="A184">
        <v>374</v>
      </c>
      <c r="D184" t="s">
        <v>264</v>
      </c>
      <c r="E184" t="s">
        <v>435</v>
      </c>
      <c r="F184" t="s">
        <v>167</v>
      </c>
      <c r="G184" t="s">
        <v>167</v>
      </c>
      <c r="M184" s="1">
        <v>43210</v>
      </c>
      <c r="N184" s="1">
        <v>43281</v>
      </c>
      <c r="O184" s="1">
        <v>43251</v>
      </c>
    </row>
    <row r="185" spans="1:15" x14ac:dyDescent="0.25">
      <c r="A185">
        <v>376</v>
      </c>
      <c r="D185" t="s">
        <v>227</v>
      </c>
      <c r="E185" t="s">
        <v>436</v>
      </c>
      <c r="F185" t="s">
        <v>168</v>
      </c>
      <c r="G185" t="s">
        <v>168</v>
      </c>
      <c r="M185" s="1">
        <v>43252</v>
      </c>
      <c r="N185" s="1">
        <v>43281</v>
      </c>
      <c r="O185" s="1">
        <v>43312</v>
      </c>
    </row>
    <row r="186" spans="1:15" x14ac:dyDescent="0.25">
      <c r="A186">
        <v>377</v>
      </c>
      <c r="D186" t="s">
        <v>227</v>
      </c>
      <c r="E186" t="s">
        <v>437</v>
      </c>
      <c r="F186" t="s">
        <v>169</v>
      </c>
      <c r="G186" t="s">
        <v>169</v>
      </c>
      <c r="M186" s="1">
        <v>43252</v>
      </c>
      <c r="N186" s="1">
        <v>43281</v>
      </c>
      <c r="O186" s="1">
        <v>43312</v>
      </c>
    </row>
    <row r="187" spans="1:15" x14ac:dyDescent="0.25">
      <c r="A187">
        <v>378</v>
      </c>
      <c r="D187" t="s">
        <v>227</v>
      </c>
      <c r="E187" t="s">
        <v>438</v>
      </c>
      <c r="F187" t="s">
        <v>170</v>
      </c>
      <c r="G187" t="s">
        <v>170</v>
      </c>
      <c r="M187" s="1">
        <v>43252</v>
      </c>
      <c r="N187" s="1">
        <v>43281</v>
      </c>
      <c r="O187" s="1">
        <v>43312</v>
      </c>
    </row>
    <row r="188" spans="1:15" x14ac:dyDescent="0.25">
      <c r="A188">
        <v>399</v>
      </c>
      <c r="D188" t="s">
        <v>229</v>
      </c>
      <c r="E188" t="s">
        <v>439</v>
      </c>
      <c r="F188" t="s">
        <v>171</v>
      </c>
      <c r="G188" t="s">
        <v>171</v>
      </c>
      <c r="M188" s="1">
        <v>43281</v>
      </c>
      <c r="N188" s="1">
        <v>43292</v>
      </c>
      <c r="O188" s="1">
        <v>43312</v>
      </c>
    </row>
    <row r="189" spans="1:15" x14ac:dyDescent="0.25">
      <c r="A189">
        <v>400</v>
      </c>
      <c r="D189" t="s">
        <v>229</v>
      </c>
      <c r="E189" t="s">
        <v>440</v>
      </c>
      <c r="F189" t="s">
        <v>172</v>
      </c>
      <c r="G189" t="s">
        <v>172</v>
      </c>
      <c r="M189" s="1">
        <v>43281</v>
      </c>
      <c r="N189" s="1">
        <v>43292</v>
      </c>
      <c r="O189" s="1">
        <v>43312</v>
      </c>
    </row>
    <row r="190" spans="1:15" x14ac:dyDescent="0.25">
      <c r="A190">
        <v>401</v>
      </c>
      <c r="D190" t="s">
        <v>229</v>
      </c>
      <c r="E190" t="s">
        <v>441</v>
      </c>
      <c r="F190" t="s">
        <v>173</v>
      </c>
      <c r="G190" t="s">
        <v>173</v>
      </c>
      <c r="M190" s="1">
        <v>43281</v>
      </c>
      <c r="N190" s="1">
        <v>43292</v>
      </c>
      <c r="O190" s="1">
        <v>43312</v>
      </c>
    </row>
    <row r="191" spans="1:15" x14ac:dyDescent="0.25">
      <c r="A191">
        <v>405</v>
      </c>
      <c r="D191" t="s">
        <v>220</v>
      </c>
      <c r="E191" t="s">
        <v>442</v>
      </c>
      <c r="F191" t="s">
        <v>61</v>
      </c>
      <c r="G191" t="s">
        <v>61</v>
      </c>
      <c r="M191" s="1">
        <v>43276</v>
      </c>
      <c r="N191" s="1">
        <v>43293</v>
      </c>
      <c r="O191" s="1">
        <v>43312</v>
      </c>
    </row>
    <row r="192" spans="1:15" x14ac:dyDescent="0.25">
      <c r="A192">
        <v>409</v>
      </c>
      <c r="D192" t="s">
        <v>250</v>
      </c>
      <c r="E192" t="s">
        <v>443</v>
      </c>
      <c r="F192" t="s">
        <v>174</v>
      </c>
      <c r="G192" t="s">
        <v>174</v>
      </c>
      <c r="K192" s="1"/>
      <c r="M192" s="1">
        <v>43245</v>
      </c>
      <c r="N192" s="1">
        <v>43293</v>
      </c>
      <c r="O192" s="1">
        <v>43293</v>
      </c>
    </row>
    <row r="193" spans="1:15" x14ac:dyDescent="0.25">
      <c r="A193">
        <v>416</v>
      </c>
      <c r="D193" t="s">
        <v>270</v>
      </c>
      <c r="E193" t="s">
        <v>444</v>
      </c>
      <c r="F193" t="s">
        <v>175</v>
      </c>
      <c r="G193" t="s">
        <v>175</v>
      </c>
      <c r="M193" s="1">
        <v>43215</v>
      </c>
      <c r="N193" s="1">
        <v>43293</v>
      </c>
      <c r="O193" s="1">
        <v>43215</v>
      </c>
    </row>
    <row r="194" spans="1:15" x14ac:dyDescent="0.25">
      <c r="A194">
        <v>417</v>
      </c>
      <c r="D194" t="s">
        <v>270</v>
      </c>
      <c r="E194" t="s">
        <v>445</v>
      </c>
      <c r="F194" t="s">
        <v>175</v>
      </c>
      <c r="G194" t="s">
        <v>175</v>
      </c>
      <c r="M194" s="1">
        <v>43249</v>
      </c>
      <c r="N194" s="1">
        <v>43293</v>
      </c>
      <c r="O194" s="1">
        <v>43249</v>
      </c>
    </row>
    <row r="195" spans="1:15" x14ac:dyDescent="0.25">
      <c r="A195">
        <v>423</v>
      </c>
      <c r="D195" t="s">
        <v>223</v>
      </c>
      <c r="E195" t="s">
        <v>446</v>
      </c>
      <c r="F195" t="s">
        <v>176</v>
      </c>
      <c r="G195" t="s">
        <v>176</v>
      </c>
      <c r="M195" s="1">
        <v>43281</v>
      </c>
      <c r="N195" s="1">
        <v>43293</v>
      </c>
      <c r="O195" s="1">
        <v>43383</v>
      </c>
    </row>
    <row r="196" spans="1:15" x14ac:dyDescent="0.25">
      <c r="A196">
        <v>426</v>
      </c>
      <c r="D196" t="s">
        <v>270</v>
      </c>
      <c r="E196" t="s">
        <v>447</v>
      </c>
      <c r="F196" t="s">
        <v>62</v>
      </c>
      <c r="G196" t="s">
        <v>62</v>
      </c>
      <c r="M196" s="1">
        <v>43248</v>
      </c>
      <c r="N196" s="1">
        <v>43294</v>
      </c>
      <c r="O196" s="1">
        <v>43322</v>
      </c>
    </row>
    <row r="197" spans="1:15" x14ac:dyDescent="0.25">
      <c r="A197">
        <v>427</v>
      </c>
      <c r="D197" t="s">
        <v>270</v>
      </c>
      <c r="E197" t="s">
        <v>448</v>
      </c>
      <c r="F197" t="s">
        <v>62</v>
      </c>
      <c r="G197" t="s">
        <v>62</v>
      </c>
      <c r="M197" s="1">
        <v>43248</v>
      </c>
      <c r="N197" s="1">
        <v>43294</v>
      </c>
      <c r="O197" s="1">
        <v>43353</v>
      </c>
    </row>
    <row r="198" spans="1:15" x14ac:dyDescent="0.25">
      <c r="A198">
        <v>428</v>
      </c>
      <c r="D198" t="s">
        <v>220</v>
      </c>
      <c r="E198" t="s">
        <v>449</v>
      </c>
      <c r="F198" t="s">
        <v>177</v>
      </c>
      <c r="G198" t="s">
        <v>177</v>
      </c>
      <c r="M198" s="1">
        <v>43251</v>
      </c>
      <c r="N198" s="1">
        <v>43294</v>
      </c>
      <c r="O198" s="1">
        <v>43353</v>
      </c>
    </row>
    <row r="199" spans="1:15" x14ac:dyDescent="0.25">
      <c r="A199">
        <v>432</v>
      </c>
      <c r="D199" t="s">
        <v>270</v>
      </c>
      <c r="E199" t="s">
        <v>450</v>
      </c>
      <c r="F199" t="s">
        <v>178</v>
      </c>
      <c r="G199" t="s">
        <v>178</v>
      </c>
      <c r="K199" s="1"/>
      <c r="M199" s="1">
        <v>43244</v>
      </c>
      <c r="N199" s="1">
        <v>43297</v>
      </c>
      <c r="O199" s="1">
        <v>43297</v>
      </c>
    </row>
    <row r="200" spans="1:15" x14ac:dyDescent="0.25">
      <c r="A200">
        <v>433</v>
      </c>
      <c r="D200" t="s">
        <v>270</v>
      </c>
      <c r="E200" t="s">
        <v>451</v>
      </c>
      <c r="F200" t="s">
        <v>62</v>
      </c>
      <c r="G200" t="s">
        <v>62</v>
      </c>
      <c r="M200" s="1">
        <v>43244</v>
      </c>
      <c r="N200" s="1">
        <v>43297</v>
      </c>
      <c r="O200" s="1">
        <v>43353</v>
      </c>
    </row>
    <row r="201" spans="1:15" x14ac:dyDescent="0.25">
      <c r="A201">
        <v>434</v>
      </c>
      <c r="D201" t="s">
        <v>252</v>
      </c>
      <c r="E201" t="s">
        <v>452</v>
      </c>
      <c r="F201" t="s">
        <v>179</v>
      </c>
      <c r="G201" t="s">
        <v>179</v>
      </c>
      <c r="M201" s="1">
        <v>43279</v>
      </c>
      <c r="N201" s="1">
        <v>43297</v>
      </c>
      <c r="O201" s="1">
        <v>43343</v>
      </c>
    </row>
    <row r="202" spans="1:15" x14ac:dyDescent="0.25">
      <c r="A202">
        <v>436</v>
      </c>
      <c r="D202" t="s">
        <v>270</v>
      </c>
      <c r="E202" t="s">
        <v>453</v>
      </c>
      <c r="F202" t="s">
        <v>180</v>
      </c>
      <c r="G202" t="s">
        <v>180</v>
      </c>
      <c r="M202" s="1">
        <v>43277</v>
      </c>
      <c r="N202" s="1">
        <v>43297</v>
      </c>
      <c r="O202" s="1">
        <v>43383</v>
      </c>
    </row>
    <row r="203" spans="1:15" x14ac:dyDescent="0.25">
      <c r="A203">
        <v>437</v>
      </c>
      <c r="D203" t="s">
        <v>220</v>
      </c>
      <c r="E203" t="s">
        <v>454</v>
      </c>
      <c r="F203" t="s">
        <v>181</v>
      </c>
      <c r="G203" t="s">
        <v>181</v>
      </c>
      <c r="M203" s="1">
        <v>43272</v>
      </c>
      <c r="N203" s="1">
        <v>43297</v>
      </c>
      <c r="O203" s="1">
        <v>43312</v>
      </c>
    </row>
    <row r="204" spans="1:15" x14ac:dyDescent="0.25">
      <c r="A204">
        <v>439</v>
      </c>
      <c r="D204" t="s">
        <v>251</v>
      </c>
      <c r="E204" t="s">
        <v>455</v>
      </c>
      <c r="F204" t="s">
        <v>182</v>
      </c>
      <c r="G204" t="s">
        <v>182</v>
      </c>
      <c r="M204" s="1">
        <v>43272</v>
      </c>
      <c r="N204" s="1">
        <v>43297</v>
      </c>
      <c r="O204" s="1">
        <v>43312</v>
      </c>
    </row>
    <row r="205" spans="1:15" x14ac:dyDescent="0.25">
      <c r="A205">
        <v>440</v>
      </c>
      <c r="D205" t="s">
        <v>267</v>
      </c>
      <c r="E205" t="s">
        <v>456</v>
      </c>
      <c r="F205" t="s">
        <v>183</v>
      </c>
      <c r="G205" t="s">
        <v>183</v>
      </c>
      <c r="M205" s="1">
        <v>43272</v>
      </c>
      <c r="N205" s="1">
        <v>43297</v>
      </c>
      <c r="O205" s="1">
        <v>43383</v>
      </c>
    </row>
    <row r="206" spans="1:15" x14ac:dyDescent="0.25">
      <c r="A206">
        <v>441</v>
      </c>
      <c r="D206" t="s">
        <v>267</v>
      </c>
      <c r="E206" t="s">
        <v>457</v>
      </c>
      <c r="F206" t="s">
        <v>184</v>
      </c>
      <c r="G206" t="s">
        <v>184</v>
      </c>
      <c r="M206" s="1">
        <v>43277</v>
      </c>
      <c r="N206" s="1">
        <v>43297</v>
      </c>
      <c r="O206" s="1">
        <v>43383</v>
      </c>
    </row>
    <row r="207" spans="1:15" x14ac:dyDescent="0.25">
      <c r="A207">
        <v>442</v>
      </c>
      <c r="D207" t="s">
        <v>246</v>
      </c>
      <c r="E207" t="s">
        <v>458</v>
      </c>
      <c r="F207" t="s">
        <v>185</v>
      </c>
      <c r="G207" t="s">
        <v>185</v>
      </c>
      <c r="M207" s="1">
        <v>43258</v>
      </c>
      <c r="N207" s="1">
        <v>43297</v>
      </c>
      <c r="O207" s="1">
        <v>43312</v>
      </c>
    </row>
    <row r="208" spans="1:15" x14ac:dyDescent="0.25">
      <c r="A208">
        <v>443</v>
      </c>
      <c r="D208" t="s">
        <v>246</v>
      </c>
      <c r="E208" t="s">
        <v>459</v>
      </c>
      <c r="F208" t="s">
        <v>186</v>
      </c>
      <c r="G208" t="s">
        <v>186</v>
      </c>
      <c r="M208" s="1">
        <v>43258</v>
      </c>
      <c r="N208" s="1">
        <v>43297</v>
      </c>
      <c r="O208" s="1">
        <v>43312</v>
      </c>
    </row>
    <row r="209" spans="1:15" x14ac:dyDescent="0.25">
      <c r="A209">
        <v>444</v>
      </c>
      <c r="D209" t="s">
        <v>246</v>
      </c>
      <c r="E209" t="s">
        <v>460</v>
      </c>
      <c r="F209" t="s">
        <v>187</v>
      </c>
      <c r="G209" t="s">
        <v>187</v>
      </c>
      <c r="M209" s="1">
        <v>43258</v>
      </c>
      <c r="N209" s="1">
        <v>43297</v>
      </c>
      <c r="O209" s="1">
        <v>43312</v>
      </c>
    </row>
    <row r="210" spans="1:15" x14ac:dyDescent="0.25">
      <c r="A210">
        <v>445</v>
      </c>
      <c r="D210" t="s">
        <v>246</v>
      </c>
      <c r="E210" t="s">
        <v>461</v>
      </c>
      <c r="F210" t="s">
        <v>188</v>
      </c>
      <c r="G210" t="s">
        <v>188</v>
      </c>
      <c r="M210" s="1">
        <v>43258</v>
      </c>
      <c r="N210" s="1">
        <v>43297</v>
      </c>
      <c r="O210" s="1">
        <v>43353</v>
      </c>
    </row>
    <row r="211" spans="1:15" x14ac:dyDescent="0.25">
      <c r="A211">
        <v>446</v>
      </c>
      <c r="D211" t="s">
        <v>246</v>
      </c>
      <c r="E211" t="s">
        <v>462</v>
      </c>
      <c r="F211" t="s">
        <v>189</v>
      </c>
      <c r="G211" t="s">
        <v>189</v>
      </c>
      <c r="M211" s="1">
        <v>43258</v>
      </c>
      <c r="N211" s="1">
        <v>43297</v>
      </c>
      <c r="O211" s="1">
        <v>43353</v>
      </c>
    </row>
    <row r="212" spans="1:15" x14ac:dyDescent="0.25">
      <c r="A212">
        <v>447</v>
      </c>
      <c r="D212" t="s">
        <v>246</v>
      </c>
      <c r="E212" t="s">
        <v>463</v>
      </c>
      <c r="F212" t="s">
        <v>190</v>
      </c>
      <c r="G212" t="s">
        <v>190</v>
      </c>
      <c r="M212" s="1">
        <v>43258</v>
      </c>
      <c r="N212" s="1">
        <v>43297</v>
      </c>
      <c r="O212" s="1">
        <v>43353</v>
      </c>
    </row>
    <row r="213" spans="1:15" x14ac:dyDescent="0.25">
      <c r="A213">
        <v>448</v>
      </c>
      <c r="D213" t="s">
        <v>258</v>
      </c>
      <c r="E213" t="s">
        <v>464</v>
      </c>
      <c r="F213" t="s">
        <v>191</v>
      </c>
      <c r="G213" t="s">
        <v>191</v>
      </c>
      <c r="M213" s="1">
        <v>43276</v>
      </c>
      <c r="N213" s="1">
        <v>43297</v>
      </c>
      <c r="O213" s="1">
        <v>43383</v>
      </c>
    </row>
    <row r="214" spans="1:15" x14ac:dyDescent="0.25">
      <c r="A214">
        <v>449</v>
      </c>
      <c r="D214" t="s">
        <v>224</v>
      </c>
      <c r="E214" t="s">
        <v>465</v>
      </c>
      <c r="F214" t="s">
        <v>192</v>
      </c>
      <c r="G214" t="s">
        <v>192</v>
      </c>
      <c r="M214" s="1">
        <v>43224</v>
      </c>
      <c r="N214" s="1">
        <v>43298</v>
      </c>
      <c r="O214" s="1">
        <v>43353</v>
      </c>
    </row>
    <row r="215" spans="1:15" x14ac:dyDescent="0.25">
      <c r="A215">
        <v>451</v>
      </c>
      <c r="D215" t="s">
        <v>258</v>
      </c>
      <c r="E215" t="s">
        <v>466</v>
      </c>
      <c r="F215" t="s">
        <v>193</v>
      </c>
      <c r="G215" t="s">
        <v>193</v>
      </c>
      <c r="M215" s="1">
        <v>43249</v>
      </c>
      <c r="N215" s="1">
        <v>43298</v>
      </c>
      <c r="O215" s="1">
        <v>43353</v>
      </c>
    </row>
  </sheetData>
  <autoFilter ref="A1:U1">
    <sortState ref="A2:U215">
      <sortCondition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499984740745262"/>
  </sheetPr>
  <dimension ref="A1:H21"/>
  <sheetViews>
    <sheetView zoomScale="106" zoomScaleNormal="106" workbookViewId="0">
      <selection activeCell="B6" sqref="B6"/>
    </sheetView>
  </sheetViews>
  <sheetFormatPr baseColWidth="10" defaultColWidth="9.140625" defaultRowHeight="15" x14ac:dyDescent="0.25"/>
  <cols>
    <col min="1" max="1" width="12.5703125" bestFit="1" customWidth="1"/>
    <col min="2" max="2" width="42.28515625" bestFit="1" customWidth="1"/>
    <col min="3" max="3" width="9.85546875" bestFit="1" customWidth="1"/>
    <col min="4" max="4" width="19" bestFit="1" customWidth="1"/>
    <col min="5" max="5" width="22.7109375" bestFit="1" customWidth="1"/>
    <col min="6" max="6" width="14.28515625" bestFit="1" customWidth="1"/>
    <col min="7" max="7" width="16.28515625" bestFit="1" customWidth="1"/>
    <col min="8" max="8" width="15.7109375" bestFit="1" customWidth="1"/>
  </cols>
  <sheetData>
    <row r="1" spans="1:8" x14ac:dyDescent="0.25">
      <c r="A1" t="s">
        <v>212</v>
      </c>
      <c r="B1" t="s">
        <v>467</v>
      </c>
      <c r="C1" t="s">
        <v>468</v>
      </c>
      <c r="D1" t="s">
        <v>469</v>
      </c>
      <c r="E1" t="s">
        <v>470</v>
      </c>
      <c r="F1" t="s">
        <v>471</v>
      </c>
      <c r="G1" t="s">
        <v>214</v>
      </c>
      <c r="H1" t="s">
        <v>472</v>
      </c>
    </row>
    <row r="2" spans="1:8" x14ac:dyDescent="0.25">
      <c r="A2">
        <v>3</v>
      </c>
      <c r="B2" t="s">
        <v>223</v>
      </c>
      <c r="C2" t="s">
        <v>196</v>
      </c>
      <c r="D2">
        <v>-1000000</v>
      </c>
      <c r="E2">
        <v>-1000000</v>
      </c>
      <c r="F2" s="1">
        <v>43255</v>
      </c>
      <c r="G2" s="1">
        <v>43264</v>
      </c>
      <c r="H2" s="1">
        <v>43264</v>
      </c>
    </row>
    <row r="3" spans="1:8" x14ac:dyDescent="0.25">
      <c r="A3">
        <v>9</v>
      </c>
      <c r="B3" t="s">
        <v>228</v>
      </c>
      <c r="C3" t="s">
        <v>202</v>
      </c>
      <c r="D3">
        <v>275000</v>
      </c>
      <c r="E3">
        <v>275000</v>
      </c>
      <c r="F3" s="1">
        <v>43160</v>
      </c>
      <c r="G3" s="1">
        <v>43161</v>
      </c>
      <c r="H3" s="1">
        <v>43301</v>
      </c>
    </row>
    <row r="4" spans="1:8" x14ac:dyDescent="0.25">
      <c r="A4">
        <v>2</v>
      </c>
      <c r="B4" t="s">
        <v>222</v>
      </c>
      <c r="C4" t="s">
        <v>195</v>
      </c>
      <c r="D4">
        <v>-8909357</v>
      </c>
      <c r="E4">
        <v>-8909357</v>
      </c>
      <c r="F4" s="1">
        <v>43203</v>
      </c>
      <c r="G4" s="1">
        <v>43203</v>
      </c>
      <c r="H4" s="1">
        <v>43203</v>
      </c>
    </row>
    <row r="5" spans="1:8" x14ac:dyDescent="0.25">
      <c r="A5">
        <v>12</v>
      </c>
      <c r="B5" t="s">
        <v>222</v>
      </c>
      <c r="C5" t="s">
        <v>205</v>
      </c>
      <c r="D5">
        <v>8668773.5</v>
      </c>
      <c r="E5">
        <v>8668773.5</v>
      </c>
      <c r="F5" s="1">
        <v>43159</v>
      </c>
      <c r="G5" s="1">
        <v>43181</v>
      </c>
      <c r="H5" s="1">
        <v>43220</v>
      </c>
    </row>
    <row r="6" spans="1:8" x14ac:dyDescent="0.25">
      <c r="A6">
        <v>13</v>
      </c>
      <c r="B6" t="s">
        <v>222</v>
      </c>
      <c r="C6" t="s">
        <v>206</v>
      </c>
      <c r="D6">
        <v>38720</v>
      </c>
      <c r="E6">
        <v>38720</v>
      </c>
      <c r="F6" s="1">
        <v>43159</v>
      </c>
      <c r="G6" s="1">
        <v>43186</v>
      </c>
      <c r="H6" s="1">
        <v>43261</v>
      </c>
    </row>
    <row r="7" spans="1:8" x14ac:dyDescent="0.25">
      <c r="A7">
        <v>6</v>
      </c>
      <c r="B7" t="s">
        <v>225</v>
      </c>
      <c r="C7" t="s">
        <v>199</v>
      </c>
      <c r="D7">
        <v>17718750</v>
      </c>
      <c r="E7">
        <v>17718750</v>
      </c>
      <c r="F7" s="1">
        <v>43159</v>
      </c>
      <c r="G7" s="1">
        <v>43159</v>
      </c>
      <c r="H7" s="1">
        <v>43271</v>
      </c>
    </row>
    <row r="8" spans="1:8" x14ac:dyDescent="0.25">
      <c r="A8">
        <v>16</v>
      </c>
      <c r="B8" t="s">
        <v>225</v>
      </c>
      <c r="C8" t="s">
        <v>209</v>
      </c>
      <c r="D8">
        <v>3968540</v>
      </c>
      <c r="E8">
        <v>3968540</v>
      </c>
      <c r="F8" s="1">
        <v>43190</v>
      </c>
      <c r="G8" s="1">
        <v>43190</v>
      </c>
      <c r="H8" s="1">
        <v>43301</v>
      </c>
    </row>
    <row r="9" spans="1:8" x14ac:dyDescent="0.25">
      <c r="A9">
        <v>17</v>
      </c>
      <c r="B9" t="s">
        <v>225</v>
      </c>
      <c r="C9" t="s">
        <v>210</v>
      </c>
      <c r="D9">
        <v>275000</v>
      </c>
      <c r="E9">
        <v>275000</v>
      </c>
      <c r="F9" s="1">
        <v>43192</v>
      </c>
      <c r="G9" s="1">
        <v>43193</v>
      </c>
      <c r="H9" s="1">
        <v>43332</v>
      </c>
    </row>
    <row r="10" spans="1:8" x14ac:dyDescent="0.25">
      <c r="A10">
        <v>18</v>
      </c>
      <c r="B10" t="s">
        <v>225</v>
      </c>
      <c r="C10" t="s">
        <v>211</v>
      </c>
      <c r="D10">
        <v>1765692</v>
      </c>
      <c r="E10">
        <v>1765692</v>
      </c>
      <c r="F10" s="1">
        <v>43132</v>
      </c>
      <c r="G10" s="1">
        <v>43190</v>
      </c>
      <c r="H10" s="1">
        <v>43200</v>
      </c>
    </row>
    <row r="11" spans="1:8" x14ac:dyDescent="0.25">
      <c r="A11">
        <v>8</v>
      </c>
      <c r="B11" t="s">
        <v>227</v>
      </c>
      <c r="C11" t="s">
        <v>201</v>
      </c>
      <c r="D11">
        <v>14817743</v>
      </c>
      <c r="E11">
        <v>8.41</v>
      </c>
      <c r="F11" s="1">
        <v>43130</v>
      </c>
      <c r="G11" s="1">
        <v>43159</v>
      </c>
      <c r="H11" s="1">
        <v>43190</v>
      </c>
    </row>
    <row r="12" spans="1:8" x14ac:dyDescent="0.25">
      <c r="A12">
        <v>14</v>
      </c>
      <c r="B12" t="s">
        <v>227</v>
      </c>
      <c r="C12" t="s">
        <v>207</v>
      </c>
      <c r="D12">
        <v>310436</v>
      </c>
      <c r="E12">
        <v>310436</v>
      </c>
      <c r="F12" s="1">
        <v>43169</v>
      </c>
      <c r="G12" s="1">
        <v>43186</v>
      </c>
      <c r="H12" s="1">
        <v>43220</v>
      </c>
    </row>
    <row r="13" spans="1:8" x14ac:dyDescent="0.25">
      <c r="A13">
        <v>15</v>
      </c>
      <c r="B13" t="s">
        <v>227</v>
      </c>
      <c r="C13" t="s">
        <v>208</v>
      </c>
      <c r="D13">
        <v>630450</v>
      </c>
      <c r="E13">
        <v>630450</v>
      </c>
      <c r="F13" s="1">
        <v>43182</v>
      </c>
      <c r="G13" s="1">
        <v>43187</v>
      </c>
      <c r="H13" s="1">
        <v>43182</v>
      </c>
    </row>
    <row r="14" spans="1:8" x14ac:dyDescent="0.25">
      <c r="A14">
        <v>7</v>
      </c>
      <c r="B14" t="s">
        <v>226</v>
      </c>
      <c r="C14" t="s">
        <v>200</v>
      </c>
      <c r="D14">
        <v>91834</v>
      </c>
      <c r="E14">
        <v>91834</v>
      </c>
      <c r="F14" s="1">
        <v>43104</v>
      </c>
      <c r="G14" s="1">
        <v>43159</v>
      </c>
      <c r="H14" s="1">
        <v>43189</v>
      </c>
    </row>
    <row r="15" spans="1:8" x14ac:dyDescent="0.25">
      <c r="A15">
        <v>19</v>
      </c>
      <c r="B15" t="s">
        <v>220</v>
      </c>
      <c r="C15" t="s">
        <v>230</v>
      </c>
      <c r="D15">
        <v>165000</v>
      </c>
      <c r="E15">
        <v>165000</v>
      </c>
      <c r="F15" s="1">
        <v>43235</v>
      </c>
      <c r="G15" s="1">
        <v>43249</v>
      </c>
      <c r="H15" s="1">
        <v>43363</v>
      </c>
    </row>
    <row r="16" spans="1:8" x14ac:dyDescent="0.25">
      <c r="A16">
        <v>20</v>
      </c>
      <c r="B16" t="s">
        <v>220</v>
      </c>
      <c r="C16" t="s">
        <v>231</v>
      </c>
      <c r="D16">
        <v>15675</v>
      </c>
      <c r="E16">
        <v>15675</v>
      </c>
      <c r="F16" s="1">
        <v>43235</v>
      </c>
      <c r="G16" s="1">
        <v>43249</v>
      </c>
      <c r="H16" s="1">
        <v>43363</v>
      </c>
    </row>
    <row r="17" spans="1:8" x14ac:dyDescent="0.25">
      <c r="A17">
        <v>1</v>
      </c>
      <c r="B17" t="s">
        <v>221</v>
      </c>
      <c r="C17" t="s">
        <v>194</v>
      </c>
      <c r="D17">
        <v>-23380381</v>
      </c>
      <c r="E17">
        <v>-23380381</v>
      </c>
      <c r="F17" s="1">
        <v>43110</v>
      </c>
      <c r="G17" s="1">
        <v>43153</v>
      </c>
      <c r="H17" s="1">
        <v>43153</v>
      </c>
    </row>
    <row r="18" spans="1:8" x14ac:dyDescent="0.25">
      <c r="A18">
        <v>4</v>
      </c>
      <c r="B18" t="s">
        <v>224</v>
      </c>
      <c r="C18" t="s">
        <v>197</v>
      </c>
      <c r="D18">
        <v>9852270</v>
      </c>
      <c r="E18">
        <v>9852270</v>
      </c>
      <c r="F18" s="1">
        <v>43272</v>
      </c>
      <c r="G18" s="1">
        <v>43298</v>
      </c>
      <c r="H18" s="1">
        <v>43312</v>
      </c>
    </row>
    <row r="19" spans="1:8" x14ac:dyDescent="0.25">
      <c r="A19">
        <v>5</v>
      </c>
      <c r="B19" t="s">
        <v>224</v>
      </c>
      <c r="C19" t="s">
        <v>198</v>
      </c>
      <c r="D19">
        <v>-9852270</v>
      </c>
      <c r="E19">
        <v>-9852270</v>
      </c>
      <c r="F19" s="1">
        <v>43272</v>
      </c>
      <c r="G19" s="1">
        <v>43298</v>
      </c>
      <c r="H19" s="1">
        <v>43298</v>
      </c>
    </row>
    <row r="20" spans="1:8" x14ac:dyDescent="0.25">
      <c r="A20">
        <v>11</v>
      </c>
      <c r="B20" t="s">
        <v>224</v>
      </c>
      <c r="C20" t="s">
        <v>204</v>
      </c>
      <c r="D20">
        <v>887509</v>
      </c>
      <c r="E20">
        <v>887509</v>
      </c>
      <c r="F20" s="1">
        <v>43160</v>
      </c>
      <c r="G20" s="1">
        <v>43166</v>
      </c>
      <c r="H20" s="1">
        <v>43164</v>
      </c>
    </row>
    <row r="21" spans="1:8" x14ac:dyDescent="0.25">
      <c r="A21">
        <v>10</v>
      </c>
      <c r="B21" t="s">
        <v>229</v>
      </c>
      <c r="C21" t="s">
        <v>203</v>
      </c>
      <c r="D21">
        <v>382095</v>
      </c>
      <c r="E21">
        <v>382095</v>
      </c>
      <c r="F21" s="1">
        <v>43101</v>
      </c>
      <c r="G21" s="1">
        <v>43159</v>
      </c>
      <c r="H21" s="1">
        <v>43131</v>
      </c>
    </row>
  </sheetData>
  <autoFilter ref="A1:H1">
    <sortState ref="A2:H21">
      <sortCondition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9"/>
  <sheetViews>
    <sheetView showGridLines="0" tabSelected="1" zoomScaleNormal="100" zoomScalePageLayoutView="57" workbookViewId="0">
      <selection activeCell="C21" sqref="C21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SUM(Tableau1[MONTANT TTC])</f>
        <v>-1000000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3</v>
      </c>
      <c r="B10" s="25" t="str">
        <f>VLOOKUP($A10,Reraitement!$A$2:$H$21,3,FALSE)</f>
        <v>A535</v>
      </c>
      <c r="C10" s="26">
        <f>VLOOKUP($A10,Reraitement!$A$2:$H$21,6,FALSE)</f>
        <v>43255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-1000000</v>
      </c>
      <c r="G10" s="23">
        <v>0</v>
      </c>
      <c r="H10" s="23">
        <f>+F10+G10</f>
        <v>-1000000</v>
      </c>
    </row>
    <row r="11" spans="1:8" x14ac:dyDescent="0.25">
      <c r="A11" s="4"/>
      <c r="B11" s="4"/>
      <c r="C11" s="4"/>
      <c r="D11" s="4"/>
      <c r="E11" s="4"/>
      <c r="F11" s="4"/>
      <c r="G11" s="4"/>
      <c r="H11" s="4"/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6"/>
      <c r="E15" s="4"/>
      <c r="F15" s="4"/>
      <c r="G15" s="4"/>
      <c r="H15" s="4"/>
    </row>
    <row r="16" spans="1:8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9"/>
  <sheetViews>
    <sheetView showGridLines="0" zoomScaleNormal="100" zoomScalePageLayoutView="57" workbookViewId="0">
      <selection activeCell="G18" sqref="G18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SUM(Tableau2[MONTANT TTC])</f>
        <v>275000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9</v>
      </c>
      <c r="B10" s="25" t="str">
        <f>VLOOKUP($A10,Reraitement!$A$2:$H$21,3,FALSE)</f>
        <v>A541</v>
      </c>
      <c r="C10" s="26">
        <f>VLOOKUP($A10,Reraitement!$A$2:$H$21,6,FALSE)</f>
        <v>43160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275000</v>
      </c>
      <c r="G10" s="23">
        <v>0</v>
      </c>
      <c r="H10" s="23">
        <f>+F10+G10</f>
        <v>275000</v>
      </c>
    </row>
    <row r="11" spans="1:8" x14ac:dyDescent="0.25">
      <c r="A11" s="4"/>
      <c r="B11" s="4"/>
      <c r="C11" s="4"/>
      <c r="D11" s="4"/>
      <c r="E11" s="4"/>
      <c r="F11" s="4"/>
      <c r="G11" s="4"/>
      <c r="H11" s="4"/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6"/>
      <c r="E15" s="4"/>
      <c r="F15" s="4"/>
      <c r="G15" s="4"/>
      <c r="H15" s="4"/>
    </row>
    <row r="16" spans="1:8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30"/>
  <sheetViews>
    <sheetView showGridLines="0" zoomScaleNormal="100" zoomScalePageLayoutView="57" workbookViewId="0">
      <selection activeCell="D21" sqref="D21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4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SUM(Tableau3[MONTANT TTC])</f>
        <v>-201863.5</v>
      </c>
      <c r="F5" s="11"/>
      <c r="G5" s="28" t="s">
        <v>241</v>
      </c>
      <c r="H5" s="23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23"/>
      <c r="H6" s="23"/>
    </row>
    <row r="7" spans="1:8" ht="17.25" customHeight="1" x14ac:dyDescent="0.25">
      <c r="A7" s="4"/>
      <c r="B7" s="4"/>
      <c r="C7" s="7"/>
      <c r="D7" s="7"/>
      <c r="E7" s="8"/>
      <c r="F7" s="22"/>
      <c r="G7" s="23"/>
      <c r="H7" s="23"/>
    </row>
    <row r="8" spans="1:8" x14ac:dyDescent="0.25">
      <c r="A8" s="3"/>
      <c r="B8" s="4"/>
      <c r="C8" s="4"/>
      <c r="D8" s="4"/>
      <c r="E8" s="4"/>
      <c r="F8" s="23"/>
      <c r="G8" s="23"/>
      <c r="H8" s="23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28" t="s">
        <v>217</v>
      </c>
      <c r="G9" s="28" t="s">
        <v>218</v>
      </c>
      <c r="H9" s="28" t="s">
        <v>219</v>
      </c>
    </row>
    <row r="10" spans="1:8" x14ac:dyDescent="0.2">
      <c r="A10" s="25">
        <v>2</v>
      </c>
      <c r="B10" s="25" t="str">
        <f>VLOOKUP($A10,Reraitement!$A$2:$H$21,3,FALSE)</f>
        <v>A534</v>
      </c>
      <c r="C10" s="26">
        <f>VLOOKUP($A10,Reraitement!$A$2:$H$21,6,FALSE)</f>
        <v>43203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-8909357</v>
      </c>
      <c r="G10" s="23">
        <v>0</v>
      </c>
      <c r="H10" s="23">
        <f>+F10+G10</f>
        <v>-8909357</v>
      </c>
    </row>
    <row r="11" spans="1:8" x14ac:dyDescent="0.2">
      <c r="A11" s="25">
        <v>12</v>
      </c>
      <c r="B11" s="25" t="str">
        <f>VLOOKUP($A11,Reraitement!A3:H21,3,FALSE)</f>
        <v>A544</v>
      </c>
      <c r="C11" s="26">
        <f>VLOOKUP($A11,Reraitement!$A$2:$H$21,6,FALSE)</f>
        <v>43159</v>
      </c>
      <c r="D11" s="4">
        <v>30</v>
      </c>
      <c r="E11" s="4" t="str">
        <f ca="1">+IF(C11+D11&lt;=$E$6,"Echue", "Non Echue")</f>
        <v>Echue</v>
      </c>
      <c r="F11" s="27">
        <f>VLOOKUP($A11,Reraitement!$A$2:$H$21,5,FALSE)</f>
        <v>8668773.5</v>
      </c>
      <c r="G11" s="23">
        <v>0</v>
      </c>
      <c r="H11" s="23">
        <f t="shared" ref="H11:H12" si="0">+F11+G11</f>
        <v>8668773.5</v>
      </c>
    </row>
    <row r="12" spans="1:8" x14ac:dyDescent="0.2">
      <c r="A12" s="4">
        <v>13</v>
      </c>
      <c r="B12" s="25" t="str">
        <f>VLOOKUP($A12,Reraitement!A4:H22,3,FALSE)</f>
        <v>A545</v>
      </c>
      <c r="C12" s="26">
        <f>VLOOKUP($A12,Reraitement!$A$2:$H$21,6,FALSE)</f>
        <v>43159</v>
      </c>
      <c r="D12" s="4">
        <v>30</v>
      </c>
      <c r="E12" s="4" t="str">
        <f t="shared" ref="E11:E12" ca="1" si="1">+IF(C12+D12&lt;=$E$6,"Echue", "Non Echue")</f>
        <v>Echue</v>
      </c>
      <c r="F12" s="27">
        <f>VLOOKUP($A12,Reraitement!$A$2:$H$21,5,FALSE)</f>
        <v>38720</v>
      </c>
      <c r="G12" s="23">
        <v>0</v>
      </c>
      <c r="H12" s="23">
        <f t="shared" si="0"/>
        <v>38720</v>
      </c>
    </row>
    <row r="13" spans="1:8" x14ac:dyDescent="0.25">
      <c r="A13" s="4"/>
      <c r="B13" s="4"/>
      <c r="C13" s="4"/>
      <c r="D13" s="4"/>
      <c r="E13" s="4"/>
      <c r="F13" s="23"/>
      <c r="G13" s="23"/>
      <c r="H13" s="23"/>
    </row>
    <row r="14" spans="1:8" x14ac:dyDescent="0.25">
      <c r="A14" s="4"/>
      <c r="B14" s="4"/>
      <c r="C14" s="4"/>
      <c r="D14" s="4"/>
      <c r="E14" s="4"/>
      <c r="F14" s="23"/>
      <c r="G14" s="23"/>
      <c r="H14" s="23"/>
    </row>
    <row r="15" spans="1:8" x14ac:dyDescent="0.25">
      <c r="A15" s="4"/>
      <c r="B15" s="4"/>
      <c r="C15" s="4"/>
      <c r="D15" s="4"/>
      <c r="E15" s="4"/>
      <c r="F15" s="23"/>
      <c r="G15" s="23"/>
      <c r="H15" s="23"/>
    </row>
    <row r="16" spans="1:8" x14ac:dyDescent="0.25">
      <c r="A16" s="4"/>
      <c r="B16" s="4"/>
      <c r="C16" s="4"/>
      <c r="D16" s="6"/>
      <c r="E16" s="4"/>
      <c r="F16" s="23"/>
      <c r="G16" s="23"/>
      <c r="H16" s="23"/>
    </row>
    <row r="17" spans="1:8" x14ac:dyDescent="0.25">
      <c r="A17" s="4"/>
      <c r="B17" s="4"/>
      <c r="C17" s="4"/>
      <c r="D17" s="4"/>
      <c r="E17" s="4"/>
      <c r="F17" s="23"/>
      <c r="G17" s="23"/>
      <c r="H17" s="23"/>
    </row>
    <row r="18" spans="1:8" x14ac:dyDescent="0.25">
      <c r="A18" s="4"/>
      <c r="B18" s="4"/>
      <c r="C18" s="4"/>
      <c r="D18" s="4"/>
      <c r="E18" s="4"/>
      <c r="F18" s="23"/>
      <c r="G18" s="23"/>
      <c r="H18" s="23"/>
    </row>
    <row r="19" spans="1:8" x14ac:dyDescent="0.25">
      <c r="A19" s="4"/>
      <c r="B19" s="4"/>
      <c r="C19" s="4"/>
      <c r="D19" s="4"/>
      <c r="E19" s="4"/>
      <c r="F19" s="23"/>
      <c r="G19" s="23"/>
      <c r="H19" s="23"/>
    </row>
    <row r="20" spans="1:8" x14ac:dyDescent="0.25">
      <c r="A20" s="4"/>
      <c r="B20" s="4"/>
      <c r="C20" s="4"/>
      <c r="D20" s="4"/>
      <c r="E20" s="4"/>
      <c r="F20" s="23"/>
      <c r="G20" s="23"/>
      <c r="H20" s="23"/>
    </row>
    <row r="21" spans="1:8" x14ac:dyDescent="0.25">
      <c r="A21" s="4"/>
      <c r="B21" s="4"/>
      <c r="C21" s="4"/>
      <c r="D21" s="4"/>
      <c r="E21" s="4"/>
      <c r="F21" s="23"/>
      <c r="G21" s="23"/>
      <c r="H21" s="23"/>
    </row>
    <row r="22" spans="1:8" x14ac:dyDescent="0.25">
      <c r="A22" s="4"/>
      <c r="B22" s="4"/>
      <c r="C22" s="4"/>
      <c r="D22" s="4"/>
      <c r="E22" s="4"/>
      <c r="F22" s="23"/>
      <c r="G22" s="23"/>
      <c r="H22" s="23"/>
    </row>
    <row r="23" spans="1:8" x14ac:dyDescent="0.25">
      <c r="A23" s="4"/>
      <c r="B23" s="4"/>
      <c r="C23" s="4"/>
      <c r="D23" s="4"/>
      <c r="E23" s="4"/>
      <c r="F23" s="23"/>
      <c r="G23" s="23"/>
      <c r="H23" s="23"/>
    </row>
    <row r="24" spans="1:8" x14ac:dyDescent="0.25">
      <c r="A24" s="4"/>
      <c r="B24" s="4"/>
      <c r="C24" s="4"/>
      <c r="D24" s="4"/>
      <c r="E24" s="4"/>
      <c r="F24" s="23"/>
      <c r="G24" s="23"/>
      <c r="H24" s="23"/>
    </row>
    <row r="25" spans="1:8" x14ac:dyDescent="0.25">
      <c r="A25" s="4"/>
      <c r="B25" s="4"/>
      <c r="C25" s="4"/>
      <c r="D25" s="4"/>
      <c r="E25" s="4"/>
      <c r="F25" s="23"/>
      <c r="G25" s="23"/>
      <c r="H25" s="23"/>
    </row>
    <row r="26" spans="1:8" x14ac:dyDescent="0.25">
      <c r="A26" s="4"/>
      <c r="B26" s="4"/>
      <c r="C26" s="4"/>
      <c r="D26" s="4"/>
      <c r="E26" s="4"/>
      <c r="F26" s="23"/>
      <c r="G26" s="23"/>
      <c r="H26" s="23"/>
    </row>
    <row r="27" spans="1:8" x14ac:dyDescent="0.25">
      <c r="A27" s="4"/>
      <c r="B27" s="4"/>
      <c r="C27" s="4"/>
      <c r="D27" s="4"/>
      <c r="E27" s="4"/>
      <c r="F27" s="23"/>
      <c r="G27" s="23"/>
      <c r="H27" s="23"/>
    </row>
    <row r="28" spans="1:8" x14ac:dyDescent="0.25">
      <c r="A28" s="4"/>
      <c r="B28" s="4"/>
      <c r="C28" s="4"/>
      <c r="D28" s="4"/>
      <c r="E28" s="4"/>
      <c r="F28" s="23"/>
      <c r="G28" s="23"/>
      <c r="H28" s="23"/>
    </row>
    <row r="29" spans="1:8" x14ac:dyDescent="0.25">
      <c r="A29" s="4"/>
      <c r="B29" s="4"/>
      <c r="C29" s="4"/>
      <c r="D29" s="4"/>
      <c r="E29" s="4"/>
      <c r="F29" s="23"/>
      <c r="G29" s="23"/>
      <c r="H29" s="23"/>
    </row>
    <row r="30" spans="1:8" x14ac:dyDescent="0.25">
      <c r="A30" s="4"/>
      <c r="B30" s="4"/>
      <c r="C30" s="4"/>
      <c r="D30" s="4"/>
      <c r="E30" s="4"/>
      <c r="F30" s="23"/>
      <c r="G30" s="23"/>
      <c r="H30" s="23"/>
    </row>
  </sheetData>
  <mergeCells count="4">
    <mergeCell ref="E5:F5"/>
    <mergeCell ref="C5:D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6"/>
  <sheetViews>
    <sheetView showGridLines="0" zoomScaleNormal="100" zoomScalePageLayoutView="57" workbookViewId="0">
      <selection activeCell="F22" sqref="F22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4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SUM(Tableau4[MONTANT TTC])</f>
        <v>23727982</v>
      </c>
      <c r="F5" s="11"/>
      <c r="G5" s="28" t="s">
        <v>241</v>
      </c>
      <c r="H5" s="23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23"/>
      <c r="H6" s="23"/>
    </row>
    <row r="7" spans="1:8" ht="17.25" customHeight="1" x14ac:dyDescent="0.25">
      <c r="A7" s="4"/>
      <c r="B7" s="4"/>
      <c r="C7" s="7"/>
      <c r="D7" s="7"/>
      <c r="E7" s="8"/>
      <c r="F7" s="22"/>
      <c r="G7" s="23"/>
      <c r="H7" s="23"/>
    </row>
    <row r="8" spans="1:8" x14ac:dyDescent="0.25">
      <c r="A8" s="3"/>
      <c r="B8" s="4"/>
      <c r="C8" s="4"/>
      <c r="D8" s="4"/>
      <c r="E8" s="4"/>
      <c r="F8" s="23"/>
      <c r="G8" s="23"/>
      <c r="H8" s="23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28" t="s">
        <v>217</v>
      </c>
      <c r="G9" s="28" t="s">
        <v>218</v>
      </c>
      <c r="H9" s="28" t="s">
        <v>219</v>
      </c>
    </row>
    <row r="10" spans="1:8" x14ac:dyDescent="0.2">
      <c r="A10" s="18">
        <v>6</v>
      </c>
      <c r="B10" s="18" t="str">
        <f>VLOOKUP($A10,Reraitement!$A$2:$H$21,3,FALSE)</f>
        <v>A538</v>
      </c>
      <c r="C10" s="18">
        <f>VLOOKUP($A10,Reraitement!$A$2:$H$21,6,FALSE)</f>
        <v>43159</v>
      </c>
      <c r="D10" s="18">
        <v>30</v>
      </c>
      <c r="E10" s="18" t="str">
        <f ca="1">+IF(C10+D10&lt;=$E$6,"Echue", "Non Echue")</f>
        <v>Echue</v>
      </c>
      <c r="F10" s="20">
        <f>VLOOKUP($A10,Reraitement!$A$2:$H$21,5,FALSE)</f>
        <v>17718750</v>
      </c>
      <c r="G10" s="20">
        <v>0</v>
      </c>
      <c r="H10" s="20">
        <f>+F10+G10</f>
        <v>17718750</v>
      </c>
    </row>
    <row r="11" spans="1:8" x14ac:dyDescent="0.2">
      <c r="A11" s="18">
        <v>16</v>
      </c>
      <c r="B11" s="18" t="str">
        <f>VLOOKUP($A11,Reraitement!A3:H21,3,FALSE)</f>
        <v>A548</v>
      </c>
      <c r="C11" s="18">
        <f>VLOOKUP($A11,Reraitement!$A$2:$H$21,6,FALSE)</f>
        <v>43190</v>
      </c>
      <c r="D11" s="18">
        <v>30</v>
      </c>
      <c r="E11" s="19" t="str">
        <f t="shared" ref="E11:E13" ca="1" si="0">+IF(C11+D11&lt;=$E$6,"Echue", "Non Echue")</f>
        <v>Echue</v>
      </c>
      <c r="F11" s="20">
        <f>VLOOKUP($A11,Reraitement!$A$2:$H$21,5,FALSE)</f>
        <v>3968540</v>
      </c>
      <c r="G11" s="20">
        <v>0</v>
      </c>
      <c r="H11" s="21">
        <f t="shared" ref="H11:H13" si="1">+F11+G11</f>
        <v>3968540</v>
      </c>
    </row>
    <row r="12" spans="1:8" x14ac:dyDescent="0.2">
      <c r="A12" s="18">
        <v>17</v>
      </c>
      <c r="B12" s="18" t="str">
        <f>VLOOKUP($A12,Reraitement!A4:H22,3,FALSE)</f>
        <v>A549</v>
      </c>
      <c r="C12" s="18">
        <f>VLOOKUP($A12,Reraitement!$A$2:$H$21,6,FALSE)</f>
        <v>43192</v>
      </c>
      <c r="D12" s="18">
        <v>30</v>
      </c>
      <c r="E12" s="19" t="str">
        <f t="shared" ca="1" si="0"/>
        <v>Echue</v>
      </c>
      <c r="F12" s="20">
        <f>VLOOKUP($A12,Reraitement!$A$2:$H$21,5,FALSE)</f>
        <v>275000</v>
      </c>
      <c r="G12" s="20">
        <v>0</v>
      </c>
      <c r="H12" s="21">
        <f t="shared" si="1"/>
        <v>275000</v>
      </c>
    </row>
    <row r="13" spans="1:8" x14ac:dyDescent="0.2">
      <c r="A13" s="18">
        <v>18</v>
      </c>
      <c r="B13" s="18" t="str">
        <f>VLOOKUP($A13,Reraitement!A5:H23,3,FALSE)</f>
        <v>A550</v>
      </c>
      <c r="C13" s="18">
        <f>VLOOKUP($A13,Reraitement!$A$2:$H$21,6,FALSE)</f>
        <v>43132</v>
      </c>
      <c r="D13" s="18">
        <v>30</v>
      </c>
      <c r="E13" s="19" t="str">
        <f t="shared" ca="1" si="0"/>
        <v>Echue</v>
      </c>
      <c r="F13" s="20">
        <f>VLOOKUP($A13,Reraitement!$A$2:$H$21,5,FALSE)</f>
        <v>1765692</v>
      </c>
      <c r="G13" s="20">
        <v>0</v>
      </c>
      <c r="H13" s="21">
        <f t="shared" si="1"/>
        <v>1765692</v>
      </c>
    </row>
    <row r="14" spans="1:8" x14ac:dyDescent="0.25">
      <c r="A14" s="4"/>
      <c r="B14" s="4"/>
      <c r="C14" s="4"/>
      <c r="D14" s="4"/>
      <c r="E14" s="4"/>
      <c r="F14" s="23"/>
      <c r="G14" s="23"/>
      <c r="H14" s="23"/>
    </row>
    <row r="15" spans="1:8" x14ac:dyDescent="0.25">
      <c r="A15" s="4"/>
      <c r="B15" s="4"/>
      <c r="C15" s="4"/>
      <c r="D15" s="4"/>
      <c r="E15" s="4"/>
      <c r="F15" s="23"/>
      <c r="G15" s="23"/>
      <c r="H15" s="23"/>
    </row>
    <row r="16" spans="1:8" x14ac:dyDescent="0.25">
      <c r="A16" s="4"/>
      <c r="B16" s="4"/>
      <c r="C16" s="4"/>
      <c r="D16" s="4"/>
      <c r="E16" s="4"/>
      <c r="F16" s="23"/>
      <c r="G16" s="23"/>
      <c r="H16" s="23"/>
    </row>
    <row r="17" spans="1:8" x14ac:dyDescent="0.25">
      <c r="A17" s="4"/>
      <c r="B17" s="4"/>
      <c r="C17" s="4"/>
      <c r="D17" s="4"/>
      <c r="E17" s="4"/>
      <c r="F17" s="23"/>
      <c r="G17" s="23"/>
      <c r="H17" s="23"/>
    </row>
    <row r="18" spans="1:8" x14ac:dyDescent="0.25">
      <c r="A18" s="4"/>
      <c r="B18" s="4"/>
      <c r="C18" s="4"/>
      <c r="D18" s="4"/>
      <c r="E18" s="4"/>
      <c r="F18" s="23"/>
      <c r="G18" s="23"/>
      <c r="H18" s="23"/>
    </row>
    <row r="19" spans="1:8" x14ac:dyDescent="0.25">
      <c r="A19" s="4"/>
      <c r="B19" s="4"/>
      <c r="C19" s="4"/>
      <c r="D19" s="4"/>
      <c r="E19" s="4"/>
      <c r="F19" s="23"/>
      <c r="G19" s="23"/>
      <c r="H19" s="23"/>
    </row>
    <row r="20" spans="1:8" x14ac:dyDescent="0.25">
      <c r="A20" s="4"/>
      <c r="B20" s="4"/>
      <c r="C20" s="4"/>
      <c r="D20" s="4"/>
      <c r="E20" s="4"/>
      <c r="F20" s="23"/>
      <c r="G20" s="23"/>
      <c r="H20" s="23"/>
    </row>
    <row r="21" spans="1:8" x14ac:dyDescent="0.25">
      <c r="A21" s="4"/>
      <c r="B21" s="4"/>
      <c r="C21" s="4"/>
      <c r="D21" s="4"/>
      <c r="E21" s="4"/>
      <c r="F21" s="23"/>
      <c r="G21" s="23"/>
      <c r="H21" s="23"/>
    </row>
    <row r="22" spans="1:8" x14ac:dyDescent="0.25">
      <c r="A22" s="4"/>
      <c r="B22" s="4"/>
      <c r="C22" s="4"/>
      <c r="D22" s="4"/>
      <c r="E22" s="4"/>
      <c r="F22" s="23"/>
      <c r="G22" s="23"/>
      <c r="H22" s="23"/>
    </row>
    <row r="23" spans="1:8" x14ac:dyDescent="0.25">
      <c r="A23" s="4"/>
      <c r="B23" s="4"/>
      <c r="C23" s="4"/>
      <c r="D23" s="4"/>
      <c r="E23" s="4"/>
      <c r="F23" s="23"/>
      <c r="G23" s="23"/>
      <c r="H23" s="23"/>
    </row>
    <row r="24" spans="1:8" x14ac:dyDescent="0.25">
      <c r="A24" s="4"/>
      <c r="B24" s="4"/>
      <c r="C24" s="4"/>
      <c r="D24" s="4"/>
      <c r="E24" s="4"/>
      <c r="F24" s="23"/>
      <c r="G24" s="23"/>
      <c r="H24" s="23"/>
    </row>
    <row r="25" spans="1:8" x14ac:dyDescent="0.25">
      <c r="A25" s="4"/>
      <c r="B25" s="4"/>
      <c r="C25" s="4"/>
      <c r="D25" s="4"/>
      <c r="E25" s="4"/>
      <c r="F25" s="23"/>
      <c r="G25" s="23"/>
      <c r="H25" s="23"/>
    </row>
    <row r="26" spans="1:8" x14ac:dyDescent="0.25">
      <c r="A26" s="4"/>
      <c r="B26" s="4"/>
      <c r="C26" s="4"/>
      <c r="D26" s="4"/>
      <c r="E26" s="4"/>
      <c r="F26" s="23"/>
      <c r="G26" s="23"/>
      <c r="H26" s="23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30"/>
  <sheetViews>
    <sheetView showGridLines="0" zoomScaleNormal="100" zoomScalePageLayoutView="57" workbookViewId="0">
      <selection activeCell="E20" sqref="E20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4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SUM(Tableau5[MONTANT TTC])</f>
        <v>940894.40999999992</v>
      </c>
      <c r="F5" s="11"/>
      <c r="G5" s="28" t="s">
        <v>241</v>
      </c>
      <c r="H5" s="23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23"/>
      <c r="H6" s="23"/>
    </row>
    <row r="7" spans="1:8" ht="17.25" customHeight="1" x14ac:dyDescent="0.25">
      <c r="A7" s="4"/>
      <c r="B7" s="4"/>
      <c r="C7" s="7"/>
      <c r="D7" s="7"/>
      <c r="E7" s="8"/>
      <c r="F7" s="22"/>
      <c r="G7" s="23"/>
      <c r="H7" s="23"/>
    </row>
    <row r="8" spans="1:8" x14ac:dyDescent="0.25">
      <c r="A8" s="3"/>
      <c r="B8" s="4"/>
      <c r="C8" s="4"/>
      <c r="D8" s="4"/>
      <c r="E8" s="4"/>
      <c r="F8" s="23"/>
      <c r="G8" s="23"/>
      <c r="H8" s="23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28" t="s">
        <v>217</v>
      </c>
      <c r="G9" s="28" t="s">
        <v>218</v>
      </c>
      <c r="H9" s="28" t="s">
        <v>219</v>
      </c>
    </row>
    <row r="10" spans="1:8" x14ac:dyDescent="0.2">
      <c r="A10" s="25">
        <v>8</v>
      </c>
      <c r="B10" s="25" t="str">
        <f>VLOOKUP($A10,Reraitement!$A$2:$H$21,3,FALSE)</f>
        <v>A540</v>
      </c>
      <c r="C10" s="26">
        <f>VLOOKUP($A10,Reraitement!$A$2:$H$21,6,FALSE)</f>
        <v>43130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8.41</v>
      </c>
      <c r="G10" s="23">
        <v>0</v>
      </c>
      <c r="H10" s="23">
        <f>+F10+G10</f>
        <v>8.41</v>
      </c>
    </row>
    <row r="11" spans="1:8" x14ac:dyDescent="0.2">
      <c r="A11" s="25">
        <v>14</v>
      </c>
      <c r="B11" s="25" t="str">
        <f>VLOOKUP($A11,Reraitement!A3:H21,3,FALSE)</f>
        <v>A546</v>
      </c>
      <c r="C11" s="26">
        <f>VLOOKUP($A11,Reraitement!$A$2:$H$21,6,FALSE)</f>
        <v>43169</v>
      </c>
      <c r="D11" s="25">
        <v>30</v>
      </c>
      <c r="E11" s="4" t="str">
        <f ca="1">+IF(C11+D11&lt;=$E$6,"Echue", "Non Echue")</f>
        <v>Echue</v>
      </c>
      <c r="F11" s="27">
        <f>VLOOKUP($A11,Reraitement!$A$2:$H$21,5,FALSE)</f>
        <v>310436</v>
      </c>
      <c r="G11" s="23">
        <v>0</v>
      </c>
      <c r="H11" s="23">
        <f>+F11+G11</f>
        <v>310436</v>
      </c>
    </row>
    <row r="12" spans="1:8" x14ac:dyDescent="0.2">
      <c r="A12" s="18">
        <v>15</v>
      </c>
      <c r="B12" s="18" t="str">
        <f>VLOOKUP($A12,Reraitement!A4:H22,3,FALSE)</f>
        <v>A547</v>
      </c>
      <c r="C12" s="26">
        <f>VLOOKUP($A12,Reraitement!$A$2:$H$21,6,FALSE)</f>
        <v>43182</v>
      </c>
      <c r="D12" s="25">
        <v>30</v>
      </c>
      <c r="E12" s="19" t="str">
        <f ca="1">+IF(C12+D12&lt;=$E$6,"Echue", "Non Echue")</f>
        <v>Echue</v>
      </c>
      <c r="F12" s="20">
        <f>VLOOKUP($A12,Reraitement!$A$2:$H$21,5,FALSE)</f>
        <v>630450</v>
      </c>
      <c r="G12" s="21"/>
      <c r="H12" s="21">
        <f>+F12+G12</f>
        <v>630450</v>
      </c>
    </row>
    <row r="13" spans="1:8" x14ac:dyDescent="0.25">
      <c r="A13" s="4"/>
      <c r="B13" s="4"/>
      <c r="C13" s="4"/>
      <c r="D13" s="4"/>
      <c r="E13" s="4"/>
      <c r="F13" s="23"/>
      <c r="G13" s="23"/>
      <c r="H13" s="23"/>
    </row>
    <row r="14" spans="1:8" x14ac:dyDescent="0.25">
      <c r="A14" s="4"/>
      <c r="B14" s="4"/>
      <c r="C14" s="4"/>
      <c r="D14" s="4"/>
      <c r="E14" s="4"/>
      <c r="F14" s="23"/>
      <c r="G14" s="23"/>
      <c r="H14" s="23"/>
    </row>
    <row r="15" spans="1:8" x14ac:dyDescent="0.25">
      <c r="A15" s="4"/>
      <c r="B15" s="4"/>
      <c r="C15" s="4"/>
      <c r="D15" s="4"/>
      <c r="E15" s="4"/>
      <c r="F15" s="23"/>
      <c r="G15" s="23"/>
      <c r="H15" s="23"/>
    </row>
    <row r="16" spans="1:8" x14ac:dyDescent="0.25">
      <c r="A16" s="4"/>
      <c r="B16" s="4"/>
      <c r="C16" s="4"/>
      <c r="D16" s="6"/>
      <c r="E16" s="4"/>
      <c r="F16" s="23"/>
      <c r="G16" s="23"/>
      <c r="H16" s="23"/>
    </row>
    <row r="17" spans="1:8" x14ac:dyDescent="0.25">
      <c r="A17" s="4"/>
      <c r="B17" s="4"/>
      <c r="C17" s="4"/>
      <c r="D17" s="4"/>
      <c r="E17" s="4"/>
      <c r="F17" s="23"/>
      <c r="G17" s="23"/>
      <c r="H17" s="23"/>
    </row>
    <row r="18" spans="1:8" x14ac:dyDescent="0.25">
      <c r="A18" s="4"/>
      <c r="B18" s="4"/>
      <c r="C18" s="4"/>
      <c r="D18" s="4"/>
      <c r="E18" s="4"/>
      <c r="F18" s="23"/>
      <c r="G18" s="23"/>
      <c r="H18" s="23"/>
    </row>
    <row r="19" spans="1:8" x14ac:dyDescent="0.25">
      <c r="A19" s="4"/>
      <c r="B19" s="4"/>
      <c r="C19" s="4"/>
      <c r="D19" s="4"/>
      <c r="E19" s="4"/>
      <c r="F19" s="23"/>
      <c r="G19" s="23"/>
      <c r="H19" s="23"/>
    </row>
    <row r="20" spans="1:8" x14ac:dyDescent="0.25">
      <c r="A20" s="4"/>
      <c r="B20" s="4"/>
      <c r="C20" s="4"/>
      <c r="D20" s="4"/>
      <c r="E20" s="4"/>
      <c r="F20" s="23"/>
      <c r="G20" s="23"/>
      <c r="H20" s="23"/>
    </row>
    <row r="21" spans="1:8" x14ac:dyDescent="0.25">
      <c r="A21" s="4"/>
      <c r="B21" s="4"/>
      <c r="C21" s="4"/>
      <c r="D21" s="4"/>
      <c r="E21" s="4"/>
      <c r="F21" s="23"/>
      <c r="G21" s="23"/>
      <c r="H21" s="23"/>
    </row>
    <row r="22" spans="1:8" x14ac:dyDescent="0.25">
      <c r="A22" s="4"/>
      <c r="B22" s="4"/>
      <c r="C22" s="4"/>
      <c r="D22" s="4"/>
      <c r="E22" s="4"/>
      <c r="F22" s="23"/>
      <c r="G22" s="23"/>
      <c r="H22" s="23"/>
    </row>
    <row r="23" spans="1:8" x14ac:dyDescent="0.25">
      <c r="A23" s="4"/>
      <c r="B23" s="4"/>
      <c r="C23" s="4"/>
      <c r="D23" s="4"/>
      <c r="E23" s="4"/>
      <c r="F23" s="23"/>
      <c r="G23" s="23"/>
      <c r="H23" s="23"/>
    </row>
    <row r="24" spans="1:8" x14ac:dyDescent="0.25">
      <c r="A24" s="4"/>
      <c r="B24" s="4"/>
      <c r="C24" s="4"/>
      <c r="D24" s="4"/>
      <c r="E24" s="4"/>
      <c r="F24" s="23"/>
      <c r="G24" s="23"/>
      <c r="H24" s="23"/>
    </row>
    <row r="25" spans="1:8" x14ac:dyDescent="0.25">
      <c r="A25" s="4"/>
      <c r="B25" s="4"/>
      <c r="C25" s="4"/>
      <c r="D25" s="4"/>
      <c r="E25" s="4"/>
      <c r="F25" s="23"/>
      <c r="G25" s="23"/>
      <c r="H25" s="23"/>
    </row>
    <row r="26" spans="1:8" x14ac:dyDescent="0.25">
      <c r="A26" s="4"/>
      <c r="B26" s="4"/>
      <c r="C26" s="4"/>
      <c r="D26" s="4"/>
      <c r="E26" s="4"/>
      <c r="F26" s="23"/>
      <c r="G26" s="23"/>
      <c r="H26" s="23"/>
    </row>
    <row r="27" spans="1:8" x14ac:dyDescent="0.25">
      <c r="A27" s="4"/>
      <c r="B27" s="4"/>
      <c r="C27" s="4"/>
      <c r="D27" s="4"/>
      <c r="E27" s="4"/>
      <c r="F27" s="23"/>
      <c r="G27" s="23"/>
      <c r="H27" s="23"/>
    </row>
    <row r="28" spans="1:8" x14ac:dyDescent="0.25">
      <c r="A28" s="4"/>
      <c r="B28" s="4"/>
      <c r="C28" s="4"/>
      <c r="D28" s="4"/>
      <c r="E28" s="4"/>
      <c r="F28" s="23"/>
      <c r="G28" s="23"/>
      <c r="H28" s="23"/>
    </row>
    <row r="29" spans="1:8" x14ac:dyDescent="0.25">
      <c r="A29" s="4"/>
      <c r="B29" s="4"/>
      <c r="C29" s="4"/>
      <c r="D29" s="4"/>
      <c r="E29" s="4"/>
      <c r="F29" s="23"/>
      <c r="G29" s="23"/>
      <c r="H29" s="23"/>
    </row>
    <row r="30" spans="1:8" x14ac:dyDescent="0.25">
      <c r="A30" s="4"/>
      <c r="B30" s="4"/>
      <c r="C30" s="4"/>
      <c r="D30" s="4"/>
      <c r="E30" s="4"/>
      <c r="F30" s="23"/>
      <c r="G30" s="23"/>
      <c r="H30" s="23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9"/>
  <sheetViews>
    <sheetView showGridLines="0" zoomScaleNormal="100" zoomScalePageLayoutView="57" workbookViewId="0">
      <selection activeCell="H10" sqref="H10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SUM(Tableau6[MONTANT TTC])</f>
        <v>91834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7</v>
      </c>
      <c r="B10" s="25" t="str">
        <f>VLOOKUP($A10,Reraitement!$A$2:$H$21,3,FALSE)</f>
        <v>A539</v>
      </c>
      <c r="C10" s="26">
        <f>VLOOKUP($A10,Reraitement!$A$2:$H$21,6,FALSE)</f>
        <v>43104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91834</v>
      </c>
      <c r="G10" s="23">
        <v>0</v>
      </c>
      <c r="H10" s="23">
        <f>+F10+G10</f>
        <v>91834</v>
      </c>
    </row>
    <row r="11" spans="1:8" x14ac:dyDescent="0.25">
      <c r="A11" s="4"/>
      <c r="B11" s="4"/>
      <c r="C11" s="4"/>
      <c r="D11" s="4"/>
      <c r="E11" s="4"/>
      <c r="F11" s="4"/>
      <c r="G11" s="4"/>
      <c r="H11" s="4"/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6"/>
      <c r="E15" s="4"/>
      <c r="F15" s="4"/>
      <c r="G15" s="4"/>
      <c r="H15" s="4"/>
    </row>
    <row r="16" spans="1:8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30"/>
  <sheetViews>
    <sheetView showGridLines="0" zoomScaleNormal="100" zoomScalePageLayoutView="57" workbookViewId="0">
      <selection activeCell="G19" sqref="G19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SUM(Tableau7[MONTANT TTC])</f>
        <v>180675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19</v>
      </c>
      <c r="B10" s="25" t="str">
        <f>VLOOKUP($A10,Reraitement!$A$2:$H$21,3,FALSE)</f>
        <v>A551</v>
      </c>
      <c r="C10" s="26">
        <f>VLOOKUP($A10,Reraitement!$A$2:$H$21,6,FALSE)</f>
        <v>43235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165000</v>
      </c>
      <c r="G10" s="23">
        <v>0</v>
      </c>
      <c r="H10" s="23">
        <f>+F10+G10</f>
        <v>165000</v>
      </c>
    </row>
    <row r="11" spans="1:8" x14ac:dyDescent="0.2">
      <c r="A11" s="25">
        <v>20</v>
      </c>
      <c r="B11" s="25" t="str">
        <f>VLOOKUP($A11,Reraitement!A3:H21,3,FALSE)</f>
        <v>A552</v>
      </c>
      <c r="C11" s="26">
        <f>VLOOKUP($A11,Reraitement!$A$2:$H$21,6,FALSE)</f>
        <v>43235</v>
      </c>
      <c r="D11" s="4">
        <v>30</v>
      </c>
      <c r="E11" s="4" t="str">
        <f ca="1">+IF(C11+D11&lt;=$E$6,"Echue", "Non Echue")</f>
        <v>Echue</v>
      </c>
      <c r="F11" s="27">
        <f>VLOOKUP($A11,Reraitement!$A$2:$H$21,5,FALSE)</f>
        <v>15675</v>
      </c>
      <c r="G11" s="23">
        <v>0</v>
      </c>
      <c r="H11" s="23">
        <f>+F11+G11</f>
        <v>15675</v>
      </c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4"/>
      <c r="E15" s="4"/>
      <c r="F15" s="4"/>
      <c r="G15" s="4"/>
      <c r="H15" s="4"/>
    </row>
    <row r="16" spans="1:8" x14ac:dyDescent="0.25">
      <c r="A16" s="4"/>
      <c r="B16" s="4"/>
      <c r="C16" s="4"/>
      <c r="D16" s="6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  <row r="30" spans="1:8" x14ac:dyDescent="0.25">
      <c r="A30" s="4"/>
      <c r="B30" s="4"/>
      <c r="C30" s="4"/>
      <c r="D30" s="4"/>
      <c r="E30" s="4"/>
      <c r="F30" s="4"/>
      <c r="G30" s="4"/>
      <c r="H30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9"/>
  <sheetViews>
    <sheetView showGridLines="0" zoomScaleNormal="100" zoomScalePageLayoutView="57" workbookViewId="0">
      <selection activeCell="D18" sqref="D18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SUM(Tableau8[MONTANT TTC])</f>
        <v>-23380381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1</v>
      </c>
      <c r="B10" s="25" t="s">
        <v>194</v>
      </c>
      <c r="C10" s="26">
        <f>VLOOKUP($A10,Reraitement!$A$2:$H$21,6,FALSE)</f>
        <v>43110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-23380381</v>
      </c>
      <c r="G10" s="23">
        <v>0</v>
      </c>
      <c r="H10" s="23">
        <f>+F10+G10</f>
        <v>-23380381</v>
      </c>
    </row>
    <row r="11" spans="1:8" x14ac:dyDescent="0.25">
      <c r="A11" s="4"/>
      <c r="B11" s="4"/>
      <c r="C11" s="4"/>
      <c r="D11" s="4"/>
      <c r="E11" s="4"/>
      <c r="F11" s="4"/>
      <c r="G11" s="4"/>
      <c r="H11" s="4"/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6"/>
      <c r="E15" s="4"/>
      <c r="F15" s="4"/>
      <c r="G15" s="4"/>
      <c r="H15" s="4"/>
    </row>
    <row r="16" spans="1:8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30"/>
  <sheetViews>
    <sheetView showGridLines="0" zoomScaleNormal="100" zoomScalePageLayoutView="57" workbookViewId="0">
      <selection activeCell="G23" sqref="G23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SUM(Tableau9[MONTANT TTC])</f>
        <v>887509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4</v>
      </c>
      <c r="B10" s="25" t="str">
        <f>VLOOKUP($A10,Reraitement!$A$2:$H$21,3,FALSE)</f>
        <v>A536</v>
      </c>
      <c r="C10" s="26">
        <f>VLOOKUP($A10,Reraitement!$A$2:$H$21,6,FALSE)</f>
        <v>43272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9852270</v>
      </c>
      <c r="G10" s="23">
        <v>0</v>
      </c>
      <c r="H10" s="23">
        <f>+F10+G10</f>
        <v>9852270</v>
      </c>
    </row>
    <row r="11" spans="1:8" x14ac:dyDescent="0.2">
      <c r="A11" s="25">
        <v>5</v>
      </c>
      <c r="B11" s="25" t="str">
        <f>VLOOKUP($A11,Reraitement!A3:H21,3,FALSE)</f>
        <v>A537</v>
      </c>
      <c r="C11" s="26">
        <f>VLOOKUP($A11,Reraitement!$A$2:$H$21,6,FALSE)</f>
        <v>43272</v>
      </c>
      <c r="D11" s="25">
        <v>30</v>
      </c>
      <c r="E11" s="4" t="str">
        <f ca="1">+IF(C11+D11&lt;=$E$6,"Echue", "Non Echue")</f>
        <v>Echue</v>
      </c>
      <c r="F11" s="27">
        <f>VLOOKUP($A11,Reraitement!$A$2:$H$21,5,FALSE)</f>
        <v>-9852270</v>
      </c>
      <c r="G11" s="23">
        <v>0</v>
      </c>
      <c r="H11" s="23">
        <f>+F11+G11</f>
        <v>-9852270</v>
      </c>
    </row>
    <row r="12" spans="1:8" x14ac:dyDescent="0.2">
      <c r="A12" s="18">
        <v>11</v>
      </c>
      <c r="B12" s="18" t="str">
        <f>VLOOKUP($A12,Reraitement!A4:H22,3,FALSE)</f>
        <v>A543</v>
      </c>
      <c r="C12" s="26">
        <f>VLOOKUP($A12,Reraitement!$A$2:$H$21,6,FALSE)</f>
        <v>43160</v>
      </c>
      <c r="D12" s="25">
        <v>30</v>
      </c>
      <c r="E12" s="19" t="str">
        <f ca="1">+IF(C12+D12&lt;=$E$6,"Echue", "Non Echue")</f>
        <v>Echue</v>
      </c>
      <c r="F12" s="20">
        <f>VLOOKUP($A12,Reraitement!$A$2:$H$21,5,FALSE)</f>
        <v>887509</v>
      </c>
      <c r="G12" s="23">
        <v>0</v>
      </c>
      <c r="H12" s="21">
        <f>+F12+G12</f>
        <v>887509</v>
      </c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4"/>
      <c r="E15" s="4"/>
      <c r="F15" s="4"/>
      <c r="G15" s="4"/>
      <c r="H15" s="4"/>
    </row>
    <row r="16" spans="1:8" x14ac:dyDescent="0.25">
      <c r="A16" s="4"/>
      <c r="B16" s="4"/>
      <c r="C16" s="4"/>
      <c r="D16" s="6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  <row r="30" spans="1:8" x14ac:dyDescent="0.25">
      <c r="A30" s="4"/>
      <c r="B30" s="4"/>
      <c r="C30" s="4"/>
      <c r="D30" s="4"/>
      <c r="E30" s="4"/>
      <c r="F30" s="4"/>
      <c r="G30" s="4"/>
      <c r="H30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29"/>
  <sheetViews>
    <sheetView showGridLines="0" zoomScaleNormal="100" zoomScalePageLayoutView="57" workbookViewId="0">
      <selection activeCell="B14" sqref="B14"/>
    </sheetView>
  </sheetViews>
  <sheetFormatPr baseColWidth="10" defaultRowHeight="12.75" x14ac:dyDescent="0.25"/>
  <cols>
    <col min="1" max="1" width="13.7109375" style="2" customWidth="1"/>
    <col min="2" max="2" width="13" style="2" customWidth="1"/>
    <col min="3" max="3" width="16.5703125" style="2" customWidth="1"/>
    <col min="4" max="4" width="16.85546875" style="2" customWidth="1"/>
    <col min="5" max="5" width="11.42578125" style="2"/>
    <col min="6" max="8" width="14.5703125" style="2" customWidth="1"/>
    <col min="9" max="16384" width="11.42578125" style="2"/>
  </cols>
  <sheetData>
    <row r="5" spans="1:8" ht="23.25" customHeight="1" x14ac:dyDescent="0.25">
      <c r="A5" s="4"/>
      <c r="B5" s="4"/>
      <c r="C5" s="12" t="s">
        <v>239</v>
      </c>
      <c r="D5" s="13"/>
      <c r="E5" s="10">
        <f>SUM(Tableau10[MONTANT TTC])</f>
        <v>382095</v>
      </c>
      <c r="F5" s="11"/>
      <c r="G5" s="7" t="s">
        <v>241</v>
      </c>
      <c r="H5" s="4"/>
    </row>
    <row r="6" spans="1:8" ht="17.25" customHeight="1" x14ac:dyDescent="0.25">
      <c r="A6" s="4"/>
      <c r="B6" s="4"/>
      <c r="C6" s="14" t="s">
        <v>240</v>
      </c>
      <c r="D6" s="15"/>
      <c r="E6" s="16">
        <f ca="1">+TODAY()</f>
        <v>43372</v>
      </c>
      <c r="F6" s="17"/>
      <c r="G6" s="4"/>
      <c r="H6" s="4"/>
    </row>
    <row r="7" spans="1:8" ht="17.25" customHeight="1" x14ac:dyDescent="0.25">
      <c r="A7" s="4"/>
      <c r="B7" s="4"/>
      <c r="C7" s="7"/>
      <c r="D7" s="7"/>
      <c r="E7" s="8"/>
      <c r="F7" s="9"/>
      <c r="G7" s="4"/>
      <c r="H7" s="4"/>
    </row>
    <row r="8" spans="1:8" x14ac:dyDescent="0.25">
      <c r="A8" s="3"/>
      <c r="B8" s="4"/>
      <c r="C8" s="4"/>
      <c r="D8" s="4"/>
      <c r="E8" s="4"/>
      <c r="F8" s="4"/>
      <c r="G8" s="4"/>
      <c r="H8" s="4"/>
    </row>
    <row r="9" spans="1:8" s="5" customFormat="1" x14ac:dyDescent="0.25">
      <c r="A9" s="7" t="s">
        <v>212</v>
      </c>
      <c r="B9" s="7" t="s">
        <v>213</v>
      </c>
      <c r="C9" s="7" t="s">
        <v>214</v>
      </c>
      <c r="D9" s="7" t="s">
        <v>215</v>
      </c>
      <c r="E9" s="7" t="s">
        <v>216</v>
      </c>
      <c r="F9" s="7" t="s">
        <v>217</v>
      </c>
      <c r="G9" s="7" t="s">
        <v>218</v>
      </c>
      <c r="H9" s="7" t="s">
        <v>219</v>
      </c>
    </row>
    <row r="10" spans="1:8" x14ac:dyDescent="0.2">
      <c r="A10" s="25">
        <v>10</v>
      </c>
      <c r="B10" s="25" t="str">
        <f>VLOOKUP($A10,Reraitement!$A$2:$H$21,3,FALSE)</f>
        <v>A542</v>
      </c>
      <c r="C10" s="26">
        <f>VLOOKUP($A10,Reraitement!$A$2:$H$21,6,FALSE)</f>
        <v>43101</v>
      </c>
      <c r="D10" s="25">
        <v>30</v>
      </c>
      <c r="E10" s="4" t="str">
        <f ca="1">+IF(C10+D10&lt;=$E$6,"Echue", "Non Echue")</f>
        <v>Echue</v>
      </c>
      <c r="F10" s="27">
        <f>VLOOKUP($A10,Reraitement!$A$2:$H$21,5,FALSE)</f>
        <v>382095</v>
      </c>
      <c r="G10" s="23">
        <v>0</v>
      </c>
      <c r="H10" s="23">
        <f>+F10+G10</f>
        <v>382095</v>
      </c>
    </row>
    <row r="11" spans="1:8" x14ac:dyDescent="0.25">
      <c r="A11" s="4"/>
      <c r="B11" s="4"/>
      <c r="C11" s="4"/>
      <c r="D11" s="4"/>
      <c r="E11" s="4"/>
      <c r="F11" s="4"/>
      <c r="G11" s="4"/>
      <c r="H11" s="4"/>
    </row>
    <row r="12" spans="1:8" x14ac:dyDescent="0.25">
      <c r="A12" s="4"/>
      <c r="B12" s="4"/>
      <c r="C12" s="4"/>
      <c r="D12" s="4"/>
      <c r="E12" s="4"/>
      <c r="F12" s="4"/>
      <c r="G12" s="4"/>
      <c r="H12" s="4"/>
    </row>
    <row r="13" spans="1:8" x14ac:dyDescent="0.25">
      <c r="A13" s="4"/>
      <c r="B13" s="4"/>
      <c r="C13" s="4"/>
      <c r="D13" s="4"/>
      <c r="E13" s="4"/>
      <c r="F13" s="4"/>
      <c r="G13" s="4"/>
      <c r="H13" s="4"/>
    </row>
    <row r="14" spans="1:8" x14ac:dyDescent="0.25">
      <c r="A14" s="4"/>
      <c r="B14" s="4"/>
      <c r="C14" s="4"/>
      <c r="D14" s="4"/>
      <c r="E14" s="4"/>
      <c r="F14" s="4"/>
      <c r="G14" s="4"/>
      <c r="H14" s="4"/>
    </row>
    <row r="15" spans="1:8" x14ac:dyDescent="0.25">
      <c r="A15" s="4"/>
      <c r="B15" s="4"/>
      <c r="C15" s="4"/>
      <c r="D15" s="6"/>
      <c r="E15" s="4"/>
      <c r="F15" s="4"/>
      <c r="G15" s="4"/>
      <c r="H15" s="4"/>
    </row>
    <row r="16" spans="1:8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  <row r="21" spans="1:8" x14ac:dyDescent="0.25">
      <c r="A21" s="4"/>
      <c r="B21" s="4"/>
      <c r="C21" s="4"/>
      <c r="D21" s="4"/>
      <c r="E21" s="4"/>
      <c r="F21" s="4"/>
      <c r="G21" s="4"/>
      <c r="H21" s="4"/>
    </row>
    <row r="22" spans="1:8" x14ac:dyDescent="0.25">
      <c r="A22" s="4"/>
      <c r="B22" s="4"/>
      <c r="C22" s="4"/>
      <c r="D22" s="4"/>
      <c r="E22" s="4"/>
      <c r="F22" s="4"/>
      <c r="G22" s="4"/>
      <c r="H22" s="4"/>
    </row>
    <row r="23" spans="1:8" x14ac:dyDescent="0.25">
      <c r="A23" s="4"/>
      <c r="B23" s="4"/>
      <c r="C23" s="4"/>
      <c r="D23" s="4"/>
      <c r="E23" s="4"/>
      <c r="F23" s="4"/>
      <c r="G23" s="4"/>
      <c r="H23" s="4"/>
    </row>
    <row r="24" spans="1:8" x14ac:dyDescent="0.25">
      <c r="A24" s="4"/>
      <c r="B24" s="4"/>
      <c r="C24" s="4"/>
      <c r="D24" s="4"/>
      <c r="E24" s="4"/>
      <c r="F24" s="4"/>
      <c r="G24" s="4"/>
      <c r="H24" s="4"/>
    </row>
    <row r="25" spans="1:8" x14ac:dyDescent="0.25">
      <c r="A25" s="4"/>
      <c r="B25" s="4"/>
      <c r="C25" s="4"/>
      <c r="D25" s="4"/>
      <c r="E25" s="4"/>
      <c r="F25" s="4"/>
      <c r="G25" s="4"/>
      <c r="H25" s="4"/>
    </row>
    <row r="26" spans="1:8" x14ac:dyDescent="0.25">
      <c r="A26" s="4"/>
      <c r="B26" s="4"/>
      <c r="C26" s="4"/>
      <c r="D26" s="4"/>
      <c r="E26" s="4"/>
      <c r="F26" s="4"/>
      <c r="G26" s="4"/>
      <c r="H26" s="4"/>
    </row>
    <row r="27" spans="1:8" x14ac:dyDescent="0.25">
      <c r="A27" s="4"/>
      <c r="B27" s="4"/>
      <c r="C27" s="4"/>
      <c r="D27" s="4"/>
      <c r="E27" s="4"/>
      <c r="F27" s="4"/>
      <c r="G27" s="4"/>
      <c r="H27" s="4"/>
    </row>
    <row r="28" spans="1:8" x14ac:dyDescent="0.25">
      <c r="A28" s="4"/>
      <c r="B28" s="4"/>
      <c r="C28" s="4"/>
      <c r="D28" s="4"/>
      <c r="E28" s="4"/>
      <c r="F28" s="4"/>
      <c r="G28" s="4"/>
      <c r="H28" s="4"/>
    </row>
    <row r="29" spans="1:8" x14ac:dyDescent="0.25">
      <c r="A29" s="4"/>
      <c r="B29" s="4"/>
      <c r="C29" s="4"/>
      <c r="D29" s="4"/>
      <c r="E29" s="4"/>
      <c r="F29" s="4"/>
      <c r="G29" s="4"/>
      <c r="H29" s="4"/>
    </row>
  </sheetData>
  <mergeCells count="4">
    <mergeCell ref="C5:D5"/>
    <mergeCell ref="E5:F5"/>
    <mergeCell ref="C6:D6"/>
    <mergeCell ref="E6:F6"/>
  </mergeCells>
  <printOptions horizontalCentered="1"/>
  <pageMargins left="0.70866141732283472" right="0.70866141732283472" top="0.74803149606299213" bottom="0.74803149606299213" header="0.31496062992125984" footer="0.31496062992125984"/>
  <pageSetup scale="73" orientation="portrait" r:id="rId1"/>
  <headerFooter>
    <oddHeader>&amp;CFORMULAIRE DE REGLEMENT FOURNISSEURS</oddHeader>
    <oddFooter>&amp;CFORMULAIRE DE REGLEMENT FOURNOISSEURS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Extraction brute</vt:lpstr>
      <vt:lpstr>Reraitement</vt:lpstr>
      <vt:lpstr>CEMAC</vt:lpstr>
      <vt:lpstr>FMI</vt:lpstr>
      <vt:lpstr>MINUSCA</vt:lpstr>
      <vt:lpstr>OCDE</vt:lpstr>
      <vt:lpstr>OMS</vt:lpstr>
      <vt:lpstr>ONU</vt:lpstr>
      <vt:lpstr>OTAN</vt:lpstr>
      <vt:lpstr>UA</vt:lpstr>
      <vt:lpstr>UEMOA</vt:lpstr>
      <vt:lpstr>UNHCR</vt:lpstr>
      <vt:lpstr>CEMAC!Zone_d_impression</vt:lpstr>
      <vt:lpstr>FMI!Zone_d_impression</vt:lpstr>
      <vt:lpstr>MINUSCA!Zone_d_impression</vt:lpstr>
      <vt:lpstr>OCDE!Zone_d_impression</vt:lpstr>
      <vt:lpstr>OMS!Zone_d_impression</vt:lpstr>
      <vt:lpstr>ONU!Zone_d_impression</vt:lpstr>
      <vt:lpstr>OTAN!Zone_d_impression</vt:lpstr>
      <vt:lpstr>UA!Zone_d_impression</vt:lpstr>
      <vt:lpstr>UEMOA!Zone_d_impression</vt:lpstr>
      <vt:lpstr>UNHCR!Zone_d_impression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2018-09-29T15:44:25Z</dcterms:modified>
</cp:coreProperties>
</file>