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936" windowHeight="9408"/>
  </bookViews>
  <sheets>
    <sheet name="communes" sheetId="1" r:id="rId1"/>
  </sheets>
  <definedNames>
    <definedName name="_xlnm._FilterDatabase" localSheetId="0" hidden="1">communes!$B$1:$E$67</definedName>
    <definedName name="B">communes!$B:$B</definedName>
    <definedName name="Code_postal">communes!$D$1:$D$67</definedName>
    <definedName name="INSEE">communes!$C:$C</definedName>
    <definedName name="MaPlage">communes!$B$1:$E$67</definedName>
    <definedName name="MaRecherche">communes!$A$1</definedName>
    <definedName name="Nom_commune">communes!$B$1:$B$67</definedName>
  </definedNames>
  <calcPr calcId="145621"/>
</workbook>
</file>

<file path=xl/calcChain.xml><?xml version="1.0" encoding="utf-8"?>
<calcChain xmlns="http://schemas.openxmlformats.org/spreadsheetml/2006/main">
  <c r="H7" i="1" l="1"/>
  <c r="G7" i="1" s="1"/>
  <c r="J7" i="1" l="1"/>
  <c r="I7" i="1"/>
  <c r="J2" i="1" l="1"/>
  <c r="I2" i="1"/>
  <c r="H2" i="1"/>
  <c r="G2" i="1" l="1"/>
  <c r="H8" i="1" l="1"/>
  <c r="G8" i="1" s="1"/>
  <c r="I8" i="1"/>
  <c r="J8" i="1"/>
  <c r="H3" i="1"/>
  <c r="I3" i="1"/>
  <c r="J3" i="1"/>
  <c r="G3" i="1" l="1"/>
  <c r="I9" i="1" l="1"/>
  <c r="J9" i="1"/>
  <c r="H9" i="1"/>
  <c r="G9" i="1" s="1"/>
  <c r="I4" i="1"/>
  <c r="J4" i="1"/>
  <c r="H4" i="1"/>
  <c r="G4" i="1" s="1"/>
  <c r="J10" i="1" l="1"/>
  <c r="H10" i="1"/>
  <c r="G10" i="1" s="1"/>
  <c r="I10" i="1"/>
  <c r="I5" i="1"/>
  <c r="H5" i="1"/>
  <c r="G5" i="1" s="1"/>
  <c r="J5" i="1"/>
  <c r="J6" i="1" l="1"/>
  <c r="I6" i="1"/>
  <c r="H6" i="1"/>
  <c r="G6" i="1" s="1"/>
  <c r="H11" i="1" l="1"/>
  <c r="G11" i="1" s="1"/>
  <c r="I11" i="1"/>
  <c r="J11" i="1"/>
  <c r="H13" i="1" l="1"/>
  <c r="G13" i="1" s="1"/>
  <c r="I13" i="1"/>
  <c r="J13" i="1"/>
  <c r="H15" i="1" l="1"/>
  <c r="G15" i="1" s="1"/>
  <c r="I15" i="1"/>
  <c r="J15" i="1"/>
  <c r="H16" i="1" l="1"/>
  <c r="G16" i="1" s="1"/>
  <c r="I16" i="1"/>
  <c r="J16" i="1"/>
  <c r="H17" i="1" l="1"/>
  <c r="G17" i="1" s="1"/>
  <c r="I17" i="1"/>
  <c r="J17" i="1"/>
  <c r="H18" i="1" l="1"/>
  <c r="G18" i="1" s="1"/>
  <c r="I18" i="1"/>
  <c r="J18" i="1"/>
</calcChain>
</file>

<file path=xl/sharedStrings.xml><?xml version="1.0" encoding="utf-8"?>
<sst xmlns="http://schemas.openxmlformats.org/spreadsheetml/2006/main" count="145" uniqueCount="134">
  <si>
    <t>42.9592043622, 2.54502712372</t>
  </si>
  <si>
    <t>46.2796643227, 5.91198359476</t>
  </si>
  <si>
    <t>49.5817295222, 3.19169688143</t>
  </si>
  <si>
    <t>49.8210899574, 3.91454720458</t>
  </si>
  <si>
    <t>44.384469335, 2.84476302604</t>
  </si>
  <si>
    <t>49.1715682628, 0.0767124030123</t>
  </si>
  <si>
    <t>49.1013108668, -0.374113026429</t>
  </si>
  <si>
    <t>LAINVILLE EN VEXIN</t>
  </si>
  <si>
    <t>49.0236826177, 1.79343875467</t>
  </si>
  <si>
    <t>LAINES AUX BOIS</t>
  </si>
  <si>
    <t>48.2420570868, 4.01115012406</t>
  </si>
  <si>
    <t>MANERBE</t>
  </si>
  <si>
    <t>ABBECOURT</t>
  </si>
  <si>
    <t>49.3440863782, 2.15878982649</t>
  </si>
  <si>
    <t>49.6701380861, 1.7732703631</t>
  </si>
  <si>
    <t>44.8002915136, 3.42996631483</t>
  </si>
  <si>
    <t>LAJO</t>
  </si>
  <si>
    <t>LAIGNEVILLE</t>
  </si>
  <si>
    <t>49.3208581304, 2.42249383706</t>
  </si>
  <si>
    <t>49.5501193764, 2.22856678007</t>
  </si>
  <si>
    <t>48.5604345646, -0.127275298699</t>
  </si>
  <si>
    <t>46.6465695916, 4.84963105442</t>
  </si>
  <si>
    <t>MANENT MONTANE</t>
  </si>
  <si>
    <t>43.3835203513, 0.590722210107</t>
  </si>
  <si>
    <t>46.2466681, 4.88543738301</t>
  </si>
  <si>
    <t>50.5711633824, 1.91803290071</t>
  </si>
  <si>
    <t>50.2642412507, 2.47811380644</t>
  </si>
  <si>
    <t>45.5007721993, 6.05847077861</t>
  </si>
  <si>
    <t>LAIGNY</t>
  </si>
  <si>
    <t>50.5540064964, 2.2740661156</t>
  </si>
  <si>
    <t>MANINGHEM</t>
  </si>
  <si>
    <t>45.8718862446, 6.33303806029</t>
  </si>
  <si>
    <t>48.3599647828, -1.18901816766</t>
  </si>
  <si>
    <t>45.6408260002, 3.30100691361</t>
  </si>
  <si>
    <t>49.7970976502, 1.12197403222</t>
  </si>
  <si>
    <t>46.8468031748, 4.20350547336</t>
  </si>
  <si>
    <t>49.1533949551, 5.84735611771</t>
  </si>
  <si>
    <t>49.1964122747, 5.59749948123</t>
  </si>
  <si>
    <t>49.0949133617, 5.65293437026</t>
  </si>
  <si>
    <t>48.8462608898, 4.99668524223</t>
  </si>
  <si>
    <t>49.3426883563, 5.43366095865</t>
  </si>
  <si>
    <t>43.3625245098, -0.0459145851164</t>
  </si>
  <si>
    <t>48.5182994069, 5.49758126805</t>
  </si>
  <si>
    <t>48.8873716617, 6.40583396115</t>
  </si>
  <si>
    <t>MANIGOD</t>
  </si>
  <si>
    <t>ABAUCOURT HAUTECOURT</t>
  </si>
  <si>
    <t>48.4626547242, 6.34305625466</t>
  </si>
  <si>
    <t>LAIMONT</t>
  </si>
  <si>
    <t>LAIGNES</t>
  </si>
  <si>
    <t>47.8578129541, 4.38580271008</t>
  </si>
  <si>
    <t>49.5770580523, 0.228035021727</t>
  </si>
  <si>
    <t>MANEGLISE</t>
  </si>
  <si>
    <t>MANEHOUVILLE</t>
  </si>
  <si>
    <t>48.8814736429, 6.22677651571</t>
  </si>
  <si>
    <t>48.7569187312, 6.27788013157</t>
  </si>
  <si>
    <t>49.4760856618, 5.75537597471</t>
  </si>
  <si>
    <t>LAILLE</t>
  </si>
  <si>
    <t>47.9478686946, -1.71764789932</t>
  </si>
  <si>
    <t>LAIRES</t>
  </si>
  <si>
    <t>ABBEVILLE LES CONFLANS</t>
  </si>
  <si>
    <t>48.2459686813, 3.51900151946</t>
  </si>
  <si>
    <t>47.6134740976, 3.44560767581</t>
  </si>
  <si>
    <t>47.5878935462, 3.24481774824</t>
  </si>
  <si>
    <t>43.0780731164, 0.95948991374</t>
  </si>
  <si>
    <t>48.3976372242, 2.19700639301</t>
  </si>
  <si>
    <t>LAIX</t>
  </si>
  <si>
    <t>MANGONVILLE</t>
  </si>
  <si>
    <t>MANIHI</t>
  </si>
  <si>
    <t>46.3631972842, 4.80026769579</t>
  </si>
  <si>
    <t>LAIZY</t>
  </si>
  <si>
    <t>46.4076971476, 5.45325429562</t>
  </si>
  <si>
    <t>LAITRE SOUS AMANCE</t>
  </si>
  <si>
    <t>46.3646047349, 5.94493572712</t>
  </si>
  <si>
    <t>ABBARETZ</t>
  </si>
  <si>
    <t>47.5721208092, -1.60180297391</t>
  </si>
  <si>
    <t>50.2255437815, 3.19481961843</t>
  </si>
  <si>
    <t>LAILLY EN VAL</t>
  </si>
  <si>
    <t>47.746544398, 1.71571419606</t>
  </si>
  <si>
    <t>ABBEVILLE ST LUCIEN</t>
  </si>
  <si>
    <t>ABANCOURT</t>
  </si>
  <si>
    <t>47.1648681759, 5.89642830353</t>
  </si>
  <si>
    <t>47.0721583091, 5.8981664934</t>
  </si>
  <si>
    <t>LAISSEY</t>
  </si>
  <si>
    <t>47.3002732154, 6.22746805322</t>
  </si>
  <si>
    <t>47.5134023516, 6.72872388937</t>
  </si>
  <si>
    <t>MANICAMP</t>
  </si>
  <si>
    <t>47.4070964516, 6.49278525821</t>
  </si>
  <si>
    <t>MANE</t>
  </si>
  <si>
    <t>44.2885792415, 2.42910267877</t>
  </si>
  <si>
    <t>MANHAC</t>
  </si>
  <si>
    <t>MANGIENNES</t>
  </si>
  <si>
    <t>ABBANS DESSOUS</t>
  </si>
  <si>
    <t>ABBENANS</t>
  </si>
  <si>
    <t>LAIZE LA VILLE</t>
  </si>
  <si>
    <t>LAIRE</t>
  </si>
  <si>
    <t>LAISSAUD</t>
  </si>
  <si>
    <t>LAISSAC SEVERAC L EGLISE</t>
  </si>
  <si>
    <t>LAINS</t>
  </si>
  <si>
    <t>LAJOUX</t>
  </si>
  <si>
    <t>LAINSECQ</t>
  </si>
  <si>
    <t>ABBANS DESSUS</t>
  </si>
  <si>
    <t>LAIVES</t>
  </si>
  <si>
    <t>LAIZE</t>
  </si>
  <si>
    <t>LALACELLE</t>
  </si>
  <si>
    <t>LAIRIERE</t>
  </si>
  <si>
    <t>MANGLIEU</t>
  </si>
  <si>
    <t>MANIN</t>
  </si>
  <si>
    <t>AAST</t>
  </si>
  <si>
    <t>ABBEVILLE LA RIVIERE</t>
  </si>
  <si>
    <t>46.4597818652, -1.17474717028</t>
  </si>
  <si>
    <t>ABAUCOURT</t>
  </si>
  <si>
    <t>LAILLY</t>
  </si>
  <si>
    <t>LAIN</t>
  </si>
  <si>
    <t>ABAINVILLE</t>
  </si>
  <si>
    <t>MANHEULLES</t>
  </si>
  <si>
    <t>LAIZ</t>
  </si>
  <si>
    <t>MANHOUE</t>
  </si>
  <si>
    <t>LAIROUX</t>
  </si>
  <si>
    <t>LAIGNELET</t>
  </si>
  <si>
    <t>ABBEVILLE</t>
  </si>
  <si>
    <t>50.1084897996, 1.83194053005</t>
  </si>
  <si>
    <t>Code 
commune_INSEE</t>
  </si>
  <si>
    <t>Code
Postal</t>
  </si>
  <si>
    <t>Coordonnées Gps</t>
  </si>
  <si>
    <t>Nom
Commune</t>
  </si>
  <si>
    <t>INSEE</t>
  </si>
  <si>
    <t>GPS</t>
  </si>
  <si>
    <t>CP</t>
  </si>
  <si>
    <t>Colonne N°</t>
  </si>
  <si>
    <t>Décaler</t>
  </si>
  <si>
    <t>Nom de colonne</t>
  </si>
  <si>
    <t>B</t>
  </si>
  <si>
    <t>Voir les deux cellules en vert</t>
  </si>
  <si>
    <r>
      <t>EQUIV($A$1;DECALER(</t>
    </r>
    <r>
      <rPr>
        <b/>
        <sz val="10"/>
        <color rgb="FFC00000"/>
        <rFont val="Arial"/>
        <family val="2"/>
      </rPr>
      <t>Texte en K8</t>
    </r>
    <r>
      <rPr>
        <b/>
        <sz val="10"/>
        <color theme="0"/>
        <rFont val="Arial"/>
        <family val="2"/>
      </rPr>
      <t>;G1;0;NBVAL(</t>
    </r>
    <r>
      <rPr>
        <b/>
        <sz val="10"/>
        <color rgb="FFC00000"/>
        <rFont val="Arial"/>
        <family val="2"/>
      </rPr>
      <t>Texte en K8</t>
    </r>
    <r>
      <rPr>
        <b/>
        <sz val="10"/>
        <color theme="0"/>
        <rFont val="Arial"/>
        <family val="2"/>
      </rPr>
      <t>));0)+G1;2)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</si>
</sst>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22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b/>
      <sz val="10"/>
      <color theme="5" tint="-0.499984740745262"/>
      <name val="Arial"/>
      <family val="2"/>
    </font>
    <font>
      <b/>
      <sz val="14"/>
      <color theme="1"/>
      <name val="Arial"/>
      <family val="2"/>
    </font>
    <font>
      <b/>
      <sz val="10"/>
      <color rgb="FFC00000"/>
      <name val="Arial"/>
      <family val="2"/>
    </font>
    <font>
      <b/>
      <sz val="10"/>
      <color rgb="FFFF0000"/>
      <name val="Arial"/>
      <family val="2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5">
    <xf numFmtId="0" fontId="0" fillId="0" borderId="0" xfId="0"/>
    <xf numFmtId="164" fontId="0" fillId="0" borderId="0" xfId="0" applyNumberFormat="1"/>
    <xf numFmtId="0" fontId="18" fillId="33" borderId="10" xfId="0" applyFont="1" applyFill="1" applyBorder="1" applyAlignment="1">
      <alignment horizontal="left" vertical="center" wrapText="1" indent="1"/>
    </xf>
    <xf numFmtId="164" fontId="18" fillId="33" borderId="10" xfId="0" applyNumberFormat="1" applyFont="1" applyFill="1" applyBorder="1" applyAlignment="1">
      <alignment horizontal="left" vertical="center" wrapText="1" indent="1"/>
    </xf>
    <xf numFmtId="0" fontId="18" fillId="33" borderId="10" xfId="0" applyFont="1" applyFill="1" applyBorder="1" applyAlignment="1">
      <alignment horizontal="left" vertical="center" indent="1"/>
    </xf>
    <xf numFmtId="0" fontId="0" fillId="0" borderId="11" xfId="0" applyBorder="1" applyAlignment="1">
      <alignment horizontal="right" indent="1"/>
    </xf>
    <xf numFmtId="164" fontId="0" fillId="0" borderId="11" xfId="0" applyNumberFormat="1" applyBorder="1" applyAlignment="1">
      <alignment horizontal="right" indent="1"/>
    </xf>
    <xf numFmtId="0" fontId="0" fillId="0" borderId="11" xfId="0" applyBorder="1" applyAlignment="1">
      <alignment horizontal="left" indent="1"/>
    </xf>
    <xf numFmtId="0" fontId="18" fillId="33" borderId="10" xfId="0" applyNumberFormat="1" applyFont="1" applyFill="1" applyBorder="1" applyAlignment="1">
      <alignment horizontal="left" vertical="center" wrapText="1" indent="1"/>
    </xf>
    <xf numFmtId="0" fontId="0" fillId="0" borderId="11" xfId="0" applyNumberFormat="1" applyBorder="1" applyAlignment="1">
      <alignment horizontal="right" indent="1"/>
    </xf>
    <xf numFmtId="0" fontId="0" fillId="0" borderId="0" xfId="0" applyNumberFormat="1"/>
    <xf numFmtId="0" fontId="19" fillId="34" borderId="12" xfId="0" applyFont="1" applyFill="1" applyBorder="1" applyAlignment="1">
      <alignment horizontal="center" vertical="center"/>
    </xf>
    <xf numFmtId="0" fontId="16" fillId="36" borderId="10" xfId="0" applyFont="1" applyFill="1" applyBorder="1" applyAlignment="1">
      <alignment horizontal="center" vertical="center"/>
    </xf>
    <xf numFmtId="0" fontId="0" fillId="35" borderId="13" xfId="0" applyFont="1" applyFill="1" applyBorder="1" applyAlignment="1">
      <alignment horizontal="center" vertical="center"/>
    </xf>
    <xf numFmtId="0" fontId="16" fillId="36" borderId="10" xfId="0" applyFont="1" applyFill="1" applyBorder="1"/>
    <xf numFmtId="0" fontId="16" fillId="36" borderId="10" xfId="0" applyFont="1" applyFill="1" applyBorder="1" applyAlignment="1">
      <alignment horizontal="center"/>
    </xf>
    <xf numFmtId="0" fontId="0" fillId="37" borderId="0" xfId="0" applyFill="1"/>
    <xf numFmtId="0" fontId="20" fillId="37" borderId="10" xfId="0" applyFont="1" applyFill="1" applyBorder="1" applyAlignment="1">
      <alignment horizontal="center" vertical="center"/>
    </xf>
    <xf numFmtId="0" fontId="21" fillId="37" borderId="10" xfId="0" applyFont="1" applyFill="1" applyBorder="1" applyAlignment="1">
      <alignment horizontal="center" vertical="center"/>
    </xf>
    <xf numFmtId="0" fontId="0" fillId="38" borderId="0" xfId="0" applyFill="1"/>
    <xf numFmtId="0" fontId="13" fillId="38" borderId="0" xfId="0" applyFont="1" applyFill="1" applyAlignment="1"/>
    <xf numFmtId="0" fontId="13" fillId="38" borderId="0" xfId="0" applyFont="1" applyFill="1"/>
    <xf numFmtId="0" fontId="13" fillId="38" borderId="10" xfId="0" applyFont="1" applyFill="1" applyBorder="1" applyAlignment="1">
      <alignment horizontal="center" vertical="center"/>
    </xf>
    <xf numFmtId="0" fontId="16" fillId="0" borderId="0" xfId="0" applyFont="1"/>
    <xf numFmtId="0" fontId="13" fillId="38" borderId="0" xfId="0" applyFont="1" applyFill="1" applyAlignment="1">
      <alignment horizontal="left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7"/>
  <sheetViews>
    <sheetView tabSelected="1" workbookViewId="0"/>
  </sheetViews>
  <sheetFormatPr baseColWidth="10" defaultRowHeight="13.2" x14ac:dyDescent="0.25"/>
  <cols>
    <col min="1" max="1" width="14.21875" customWidth="1"/>
    <col min="2" max="2" width="28.44140625" customWidth="1"/>
    <col min="3" max="3" width="18.88671875" style="10" customWidth="1"/>
    <col min="4" max="4" width="15.109375" style="1" customWidth="1"/>
    <col min="5" max="5" width="33" customWidth="1"/>
    <col min="6" max="6" width="5" customWidth="1"/>
    <col min="7" max="7" width="7.33203125" customWidth="1"/>
    <col min="8" max="8" width="6.44140625" bestFit="1" customWidth="1"/>
    <col min="10" max="10" width="35.21875" customWidth="1"/>
  </cols>
  <sheetData>
    <row r="1" spans="1:12" ht="45.75" customHeight="1" x14ac:dyDescent="0.25">
      <c r="A1" s="12" t="s">
        <v>12</v>
      </c>
      <c r="B1" s="2" t="s">
        <v>124</v>
      </c>
      <c r="C1" s="8" t="s">
        <v>121</v>
      </c>
      <c r="D1" s="3" t="s">
        <v>122</v>
      </c>
      <c r="E1" s="4" t="s">
        <v>123</v>
      </c>
      <c r="F1" s="13"/>
      <c r="G1" s="11">
        <v>0</v>
      </c>
      <c r="H1" s="14" t="s">
        <v>125</v>
      </c>
      <c r="I1" s="15" t="s">
        <v>127</v>
      </c>
      <c r="J1" s="15" t="s">
        <v>126</v>
      </c>
    </row>
    <row r="2" spans="1:12" x14ac:dyDescent="0.25">
      <c r="B2" s="7" t="s">
        <v>30</v>
      </c>
      <c r="C2" s="9">
        <v>62545</v>
      </c>
      <c r="D2" s="6">
        <v>62650</v>
      </c>
      <c r="E2" s="5" t="s">
        <v>25</v>
      </c>
      <c r="G2">
        <f ca="1">IFERROR(MATCH(H2,communes!$C:$C,0),"")</f>
        <v>56</v>
      </c>
      <c r="H2">
        <f ca="1">IFERROR(INDEX(communes!$B$1:$E$67,MATCH($A$1,OFFSET(communes!$B:$B,G1,0,COUNTA(communes!$B:$B)),0)+G1,2),"")</f>
        <v>60002</v>
      </c>
      <c r="I2">
        <f ca="1">IFERROR(INDEX(communes!$B$1:$E$67,MATCH($A$1,OFFSET(communes!$B:$B,G1,0,COUNTA(communes!$B:$B)),0)+G1,3),"")</f>
        <v>60430</v>
      </c>
      <c r="J2" t="str">
        <f ca="1">IFERROR(INDEX(communes!$B$1:$E$67,MATCH($A$1,OFFSET(communes!$B:$B,G1,0,COUNTA(communes!$B:$B)),0)+G1,4),"")</f>
        <v>49.3440863782, 2.15878982649</v>
      </c>
    </row>
    <row r="3" spans="1:12" x14ac:dyDescent="0.25">
      <c r="B3" s="7" t="s">
        <v>106</v>
      </c>
      <c r="C3" s="9">
        <v>62544</v>
      </c>
      <c r="D3" s="6">
        <v>62810</v>
      </c>
      <c r="E3" s="5" t="s">
        <v>26</v>
      </c>
      <c r="G3">
        <f ca="1">IFERROR(MATCH(H3,communes!$C:$C,0),"")</f>
        <v>57</v>
      </c>
      <c r="H3">
        <f ca="1">IFERROR(INDEX(communes!$B$1:$E$67,MATCH($A$1,OFFSET(communes!$B:$B,G2,0,COUNTA(communes!$B:$B)),0)+G2,2),"")</f>
        <v>2001</v>
      </c>
      <c r="I3">
        <f ca="1">IFERROR(INDEX(communes!$B$1:$E$67,MATCH($A$1,OFFSET(communes!$B:$B,G2,0,COUNTA(communes!$B:$B)),0)+G2,3),"")</f>
        <v>2300</v>
      </c>
      <c r="J3" t="str">
        <f ca="1">IFERROR(INDEX(communes!$B$1:$E$67,MATCH($A$1,OFFSET(communes!$B:$B,G2,0,COUNTA(communes!$B:$B)),0)+G2,4),"")</f>
        <v>49.5817295222, 3.19169688143</v>
      </c>
    </row>
    <row r="4" spans="1:12" x14ac:dyDescent="0.25">
      <c r="B4" s="7" t="s">
        <v>67</v>
      </c>
      <c r="C4" s="9">
        <v>98727</v>
      </c>
      <c r="D4" s="6">
        <v>98770</v>
      </c>
      <c r="E4" s="5"/>
      <c r="G4" t="str">
        <f ca="1">IFERROR(MATCH(H4,communes!$C:$C,0),"")</f>
        <v/>
      </c>
      <c r="H4" t="str">
        <f ca="1">IFERROR(INDEX(communes!$B$1:$E$67,MATCH($A$1,OFFSET(communes!$B:$B,G3,0,COUNTA(communes!$B:$B)),0)+G3,2),"")</f>
        <v/>
      </c>
      <c r="I4" t="str">
        <f ca="1">IFERROR(INDEX(communes!$B$1:$E$67,MATCH($A$1,OFFSET(communes!$B:$B,G3,0,COUNTA(communes!$B:$B)),0)+G3,3),"")</f>
        <v/>
      </c>
      <c r="J4" t="str">
        <f ca="1">IFERROR(INDEX(communes!$B$1:$E$67,MATCH($A$1,OFFSET(communes!$B:$B,G3,0,COUNTA(communes!$B:$B)),0)+G3,4),"")</f>
        <v/>
      </c>
      <c r="K4" t="s">
        <v>128</v>
      </c>
    </row>
    <row r="5" spans="1:12" x14ac:dyDescent="0.25">
      <c r="B5" s="7" t="s">
        <v>67</v>
      </c>
      <c r="C5" s="9">
        <v>98727</v>
      </c>
      <c r="D5" s="6">
        <v>98771</v>
      </c>
      <c r="E5" s="5"/>
      <c r="G5" t="str">
        <f ca="1">IFERROR(MATCH(H5,communes!$C:$C,0),"")</f>
        <v/>
      </c>
      <c r="H5" t="str">
        <f ca="1">IFERROR(INDEX(communes!$B$1:$E$67,MATCH($A$1,OFFSET(communes!$B:$B,G4,0,COUNTA(communes!$B:$B)),0)+G4,2),"")</f>
        <v/>
      </c>
      <c r="I5" t="str">
        <f ca="1">IFERROR(INDEX(communes!$B$1:$E$67,MATCH($A$1,OFFSET(communes!$B:$B,G4,0,COUNTA(communes!$B:$B)),0)+G4,3),"")</f>
        <v/>
      </c>
      <c r="J5" t="str">
        <f ca="1">IFERROR(INDEX(communes!$B$1:$E$67,MATCH($A$1,OFFSET(communes!$B:$B,G4,0,COUNTA(communes!$B:$B)),0)+G4,4),"")</f>
        <v/>
      </c>
      <c r="K5" s="17">
        <v>2</v>
      </c>
    </row>
    <row r="6" spans="1:12" x14ac:dyDescent="0.25">
      <c r="B6" s="7" t="s">
        <v>44</v>
      </c>
      <c r="C6" s="9">
        <v>74160</v>
      </c>
      <c r="D6" s="6">
        <v>74230</v>
      </c>
      <c r="E6" s="5" t="s">
        <v>31</v>
      </c>
      <c r="G6" t="str">
        <f ca="1">IFERROR(MATCH(H6,communes!$C:$C,0),"")</f>
        <v/>
      </c>
      <c r="H6" t="str">
        <f ca="1">IFERROR(INDEX(communes!$B$1:$E$67,MATCH($A$1,OFFSET(communes!$B:$B,G5,0,COUNTA(communes!$B:$B)),0)+G5,2),"")</f>
        <v/>
      </c>
      <c r="I6" t="str">
        <f ca="1">IFERROR(INDEX(communes!$B$1:$E$67,MATCH($A$1,OFFSET(communes!$B:$B,G5,0,COUNTA(communes!$B:$B)),0)+G5,3),"")</f>
        <v/>
      </c>
      <c r="J6" t="str">
        <f ca="1">IFERROR(INDEX(communes!$B$1:$E$67,MATCH($A$1,OFFSET(communes!$B:$B,G5,0,COUNTA(communes!$B:$B)),0)+G5,4),"")</f>
        <v/>
      </c>
    </row>
    <row r="7" spans="1:12" x14ac:dyDescent="0.25">
      <c r="B7" s="7" t="s">
        <v>85</v>
      </c>
      <c r="C7" s="9">
        <v>2456</v>
      </c>
      <c r="D7" s="6">
        <v>2300</v>
      </c>
      <c r="E7" s="5" t="s">
        <v>2</v>
      </c>
      <c r="G7" s="19" t="str">
        <f ca="1">IFERROR(MATCH(H7,$K$9,0),"")</f>
        <v/>
      </c>
      <c r="H7" s="19" t="str">
        <f ca="1">IFERROR(INDEX(MaPlage,MATCH(MaRecherche,OFFSET($K$8,$G1,0,COUNTA($K$8)),0)+$G1,$K$5),"")</f>
        <v/>
      </c>
      <c r="I7" s="16">
        <f ca="1">IFERROR(INDEX(MaPlage,MATCH(MaRecherche,OFFSET(B,$G1,0,COUNTA(B)),0)+$G1,3),"")</f>
        <v>60430</v>
      </c>
      <c r="J7" s="16" t="str">
        <f ca="1">IFERROR(INDEX(MaPlage,MATCH(MaRecherche,OFFSET(B,$G1,0,COUNTA(B)),0)+$G1,4),"")</f>
        <v>49.3440863782, 2.15878982649</v>
      </c>
      <c r="K7" t="s">
        <v>129</v>
      </c>
    </row>
    <row r="8" spans="1:12" x14ac:dyDescent="0.25">
      <c r="B8" s="7" t="s">
        <v>116</v>
      </c>
      <c r="C8" s="9">
        <v>57440</v>
      </c>
      <c r="D8" s="6">
        <v>57590</v>
      </c>
      <c r="E8" s="5" t="s">
        <v>43</v>
      </c>
      <c r="G8" s="16">
        <f ca="1">IFERROR(MATCH(H8,$C:$C,0),"")</f>
        <v>57</v>
      </c>
      <c r="H8" s="16">
        <f ca="1">IFERROR(INDEX(MaPlage,MATCH(MaRecherche,OFFSET(B,$G2,0,COUNTA(B)),0)+$G2,2),"")</f>
        <v>2001</v>
      </c>
      <c r="I8" s="16">
        <f ca="1">IFERROR(INDEX(MaPlage,MATCH(MaRecherche,OFFSET(B,$G2,0,COUNTA(B)),0)+$G2,3),"")</f>
        <v>2300</v>
      </c>
      <c r="J8" s="16" t="str">
        <f ca="1">IFERROR(INDEX(MaPlage,MATCH(MaRecherche,OFFSET(B,$G2,0,COUNTA(B)),0)+$G2,4),"")</f>
        <v>49.5817295222, 3.19169688143</v>
      </c>
      <c r="K8" s="22" t="s">
        <v>131</v>
      </c>
      <c r="L8" s="23" t="s">
        <v>130</v>
      </c>
    </row>
    <row r="9" spans="1:12" x14ac:dyDescent="0.25">
      <c r="B9" s="7" t="s">
        <v>114</v>
      </c>
      <c r="C9" s="9">
        <v>55317</v>
      </c>
      <c r="D9" s="6">
        <v>55160</v>
      </c>
      <c r="E9" s="5" t="s">
        <v>38</v>
      </c>
      <c r="G9" s="16" t="str">
        <f ca="1">IFERROR(MATCH(H9,$C:$C,0),"")</f>
        <v/>
      </c>
      <c r="H9" s="16" t="str">
        <f ca="1">IFERROR(INDEX(MaPlage,MATCH(MaRecherche,OFFSET(B,$G3,0,COUNTA(B)),0)+$G3,2),"")</f>
        <v/>
      </c>
      <c r="I9" s="16" t="str">
        <f ca="1">IFERROR(INDEX(MaPlage,MATCH(MaRecherche,OFFSET(B,$G3,0,COUNTA(B)),0)+$G3,3),"")</f>
        <v/>
      </c>
      <c r="J9" s="16" t="str">
        <f ca="1">IFERROR(INDEX(MaPlage,MATCH(MaRecherche,OFFSET(B,$G3,0,COUNTA(B)),0)+$G3,4),"")</f>
        <v/>
      </c>
      <c r="K9" s="18" t="s">
        <v>125</v>
      </c>
    </row>
    <row r="10" spans="1:12" x14ac:dyDescent="0.25">
      <c r="B10" s="7" t="s">
        <v>89</v>
      </c>
      <c r="C10" s="9">
        <v>12137</v>
      </c>
      <c r="D10" s="6">
        <v>12160</v>
      </c>
      <c r="E10" s="5" t="s">
        <v>88</v>
      </c>
      <c r="G10" s="16" t="str">
        <f ca="1">IFERROR(MATCH(H10,$C:$C,0),"")</f>
        <v/>
      </c>
      <c r="H10" s="16" t="str">
        <f ca="1">IFERROR(INDEX(MaPlage,MATCH(MaRecherche,OFFSET(B,$G4,0,COUNTA(B)),0)+$G4,2),"")</f>
        <v/>
      </c>
      <c r="I10" s="16" t="str">
        <f ca="1">IFERROR(INDEX(MaPlage,MATCH(MaRecherche,OFFSET(B,$G4,0,COUNTA(B)),0)+$G4,3),"")</f>
        <v/>
      </c>
      <c r="J10" s="16" t="str">
        <f ca="1">IFERROR(INDEX(MaPlage,MATCH(MaRecherche,OFFSET(B,$G4,0,COUNTA(B)),0)+$G4,4),"")</f>
        <v/>
      </c>
    </row>
    <row r="11" spans="1:12" x14ac:dyDescent="0.25">
      <c r="B11" s="7" t="s">
        <v>66</v>
      </c>
      <c r="C11" s="9">
        <v>54344</v>
      </c>
      <c r="D11" s="6">
        <v>54290</v>
      </c>
      <c r="E11" s="5" t="s">
        <v>46</v>
      </c>
      <c r="G11" t="str">
        <f ca="1">IFERROR(MATCH(H11,communes!$C:$C,0),"")</f>
        <v/>
      </c>
      <c r="H11" t="str">
        <f ca="1">IFERROR(INDEX(communes!$B$1:$E$67,MATCH($A$1,OFFSET(communes!$B:$B,G10,0,COUNTA(communes!$B:$B)),0)+G10,2),"")</f>
        <v/>
      </c>
      <c r="I11" t="str">
        <f ca="1">IFERROR(INDEX(communes!$B$1:$E$67,MATCH($A$1,OFFSET(communes!$B:$B,G10,0,COUNTA(communes!$B:$B)),0)+G10,3),"")</f>
        <v/>
      </c>
      <c r="J11" t="str">
        <f ca="1">IFERROR(INDEX(communes!$B$1:$E$67,MATCH($A$1,OFFSET(communes!$B:$B,G10,0,COUNTA(communes!$B:$B)),0)+G10,4),"")</f>
        <v/>
      </c>
    </row>
    <row r="12" spans="1:12" x14ac:dyDescent="0.25">
      <c r="B12" s="7" t="s">
        <v>105</v>
      </c>
      <c r="C12" s="9">
        <v>63205</v>
      </c>
      <c r="D12" s="6">
        <v>63270</v>
      </c>
      <c r="E12" s="5" t="s">
        <v>33</v>
      </c>
      <c r="G12" s="24" t="s">
        <v>132</v>
      </c>
      <c r="H12" s="24"/>
      <c r="I12" s="24"/>
      <c r="J12" s="24"/>
    </row>
    <row r="13" spans="1:12" x14ac:dyDescent="0.25">
      <c r="B13" s="7" t="s">
        <v>90</v>
      </c>
      <c r="C13" s="9">
        <v>55316</v>
      </c>
      <c r="D13" s="6">
        <v>55150</v>
      </c>
      <c r="E13" s="5" t="s">
        <v>40</v>
      </c>
      <c r="G13" t="str">
        <f ca="1">IFERROR(MATCH(H13,communes!$C:$C,0),"")</f>
        <v/>
      </c>
      <c r="H13" t="str">
        <f ca="1">IFERROR(INDEX(communes!$B$1:$E$67,MATCH($A$1,OFFSET(communes!$B:$B,G12,0,COUNTA(communes!$B:$B)),0)+G12,2),"")</f>
        <v/>
      </c>
      <c r="I13" t="str">
        <f ca="1">IFERROR(INDEX(communes!$B$1:$E$67,MATCH($A$1,OFFSET(communes!$B:$B,G12,0,COUNTA(communes!$B:$B)),0)+G12,3),"")</f>
        <v/>
      </c>
      <c r="J13" t="str">
        <f ca="1">IFERROR(INDEX(communes!$B$1:$E$67,MATCH($A$1,OFFSET(communes!$B:$B,G12,0,COUNTA(communes!$B:$B)),0)+G12,4),"")</f>
        <v/>
      </c>
    </row>
    <row r="14" spans="1:12" x14ac:dyDescent="0.25">
      <c r="B14" s="7" t="s">
        <v>11</v>
      </c>
      <c r="C14" s="9">
        <v>14398</v>
      </c>
      <c r="D14" s="6">
        <v>14340</v>
      </c>
      <c r="E14" s="5" t="s">
        <v>5</v>
      </c>
      <c r="G14" s="20" t="s">
        <v>133</v>
      </c>
      <c r="H14" s="20"/>
      <c r="I14" s="20"/>
      <c r="J14" s="20"/>
      <c r="K14" s="20"/>
      <c r="L14" s="21"/>
    </row>
    <row r="15" spans="1:12" x14ac:dyDescent="0.25">
      <c r="B15" s="7" t="s">
        <v>22</v>
      </c>
      <c r="C15" s="9">
        <v>32228</v>
      </c>
      <c r="D15" s="6">
        <v>32140</v>
      </c>
      <c r="E15" s="5" t="s">
        <v>23</v>
      </c>
      <c r="G15" t="str">
        <f ca="1">IFERROR(MATCH(H15,communes!$C:$C,0),"")</f>
        <v/>
      </c>
      <c r="H15" t="str">
        <f ca="1">IFERROR(INDEX(communes!$B$1:$E$67,MATCH($A$1,OFFSET(communes!$B:$B,G14,0,COUNTA(communes!$B:$B)),0)+G14,2),"")</f>
        <v/>
      </c>
      <c r="I15" t="str">
        <f ca="1">IFERROR(INDEX(communes!$B$1:$E$67,MATCH($A$1,OFFSET(communes!$B:$B,G14,0,COUNTA(communes!$B:$B)),0)+G14,3),"")</f>
        <v/>
      </c>
      <c r="J15" t="str">
        <f ca="1">IFERROR(INDEX(communes!$B$1:$E$67,MATCH($A$1,OFFSET(communes!$B:$B,G14,0,COUNTA(communes!$B:$B)),0)+G14,4),"")</f>
        <v/>
      </c>
    </row>
    <row r="16" spans="1:12" x14ac:dyDescent="0.25">
      <c r="B16" s="7" t="s">
        <v>52</v>
      </c>
      <c r="C16" s="9">
        <v>76405</v>
      </c>
      <c r="D16" s="6">
        <v>76590</v>
      </c>
      <c r="E16" s="5" t="s">
        <v>34</v>
      </c>
      <c r="G16" t="str">
        <f ca="1">IFERROR(MATCH(H16,communes!$C:$C,0),"")</f>
        <v/>
      </c>
      <c r="H16" t="str">
        <f ca="1">IFERROR(INDEX(communes!$B$1:$E$67,MATCH($A$1,OFFSET(communes!$B:$B,G15,0,COUNTA(communes!$B:$B)),0)+G15,2),"")</f>
        <v/>
      </c>
      <c r="I16" t="str">
        <f ca="1">IFERROR(INDEX(communes!$B$1:$E$67,MATCH($A$1,OFFSET(communes!$B:$B,G15,0,COUNTA(communes!$B:$B)),0)+G15,3),"")</f>
        <v/>
      </c>
      <c r="J16" t="str">
        <f ca="1">IFERROR(INDEX(communes!$B$1:$E$67,MATCH($A$1,OFFSET(communes!$B:$B,G15,0,COUNTA(communes!$B:$B)),0)+G15,4),"")</f>
        <v/>
      </c>
    </row>
    <row r="17" spans="2:10" x14ac:dyDescent="0.25">
      <c r="B17" s="7" t="s">
        <v>51</v>
      </c>
      <c r="C17" s="9">
        <v>76404</v>
      </c>
      <c r="D17" s="6">
        <v>76133</v>
      </c>
      <c r="E17" s="5" t="s">
        <v>50</v>
      </c>
      <c r="G17" t="str">
        <f ca="1">IFERROR(MATCH(H17,communes!$C:$C,0),"")</f>
        <v/>
      </c>
      <c r="H17" t="str">
        <f ca="1">IFERROR(INDEX(communes!$B$1:$E$67,MATCH($A$1,OFFSET(communes!$B:$B,G16,0,COUNTA(communes!$B:$B)),0)+G16,2),"")</f>
        <v/>
      </c>
      <c r="I17" t="str">
        <f ca="1">IFERROR(INDEX(communes!$B$1:$E$67,MATCH($A$1,OFFSET(communes!$B:$B,G16,0,COUNTA(communes!$B:$B)),0)+G16,3),"")</f>
        <v/>
      </c>
      <c r="J17" t="str">
        <f ca="1">IFERROR(INDEX(communes!$B$1:$E$67,MATCH($A$1,OFFSET(communes!$B:$B,G16,0,COUNTA(communes!$B:$B)),0)+G16,4),"")</f>
        <v/>
      </c>
    </row>
    <row r="18" spans="2:10" x14ac:dyDescent="0.25">
      <c r="B18" s="7" t="s">
        <v>87</v>
      </c>
      <c r="C18" s="9">
        <v>31315</v>
      </c>
      <c r="D18" s="6">
        <v>31260</v>
      </c>
      <c r="E18" s="5" t="s">
        <v>63</v>
      </c>
      <c r="G18" t="str">
        <f ca="1">IFERROR(MATCH(H18,communes!$C:$C,0),"")</f>
        <v/>
      </c>
      <c r="H18" t="str">
        <f ca="1">IFERROR(INDEX(communes!$B$1:$E$67,MATCH($A$1,OFFSET(communes!$B:$B,G17,0,COUNTA(communes!$B:$B)),0)+G17,2),"")</f>
        <v/>
      </c>
      <c r="I18" t="str">
        <f ca="1">IFERROR(INDEX(communes!$B$1:$E$67,MATCH($A$1,OFFSET(communes!$B:$B,G17,0,COUNTA(communes!$B:$B)),0)+G17,3),"")</f>
        <v/>
      </c>
      <c r="J18" t="str">
        <f ca="1">IFERROR(INDEX(communes!$B$1:$E$67,MATCH($A$1,OFFSET(communes!$B:$B,G17,0,COUNTA(communes!$B:$B)),0)+G17,4),"")</f>
        <v/>
      </c>
    </row>
    <row r="19" spans="2:10" x14ac:dyDescent="0.25">
      <c r="B19" s="7" t="s">
        <v>103</v>
      </c>
      <c r="C19" s="9">
        <v>61213</v>
      </c>
      <c r="D19" s="6">
        <v>61320</v>
      </c>
      <c r="E19" s="5" t="s">
        <v>20</v>
      </c>
    </row>
    <row r="20" spans="2:10" x14ac:dyDescent="0.25">
      <c r="B20" s="7" t="s">
        <v>98</v>
      </c>
      <c r="C20" s="9">
        <v>39274</v>
      </c>
      <c r="D20" s="6">
        <v>1410</v>
      </c>
      <c r="E20" s="5" t="s">
        <v>1</v>
      </c>
    </row>
    <row r="21" spans="2:10" x14ac:dyDescent="0.25">
      <c r="B21" s="7" t="s">
        <v>98</v>
      </c>
      <c r="C21" s="9">
        <v>39274</v>
      </c>
      <c r="D21" s="6">
        <v>39310</v>
      </c>
      <c r="E21" s="5" t="s">
        <v>72</v>
      </c>
    </row>
    <row r="22" spans="2:10" x14ac:dyDescent="0.25">
      <c r="B22" s="7" t="s">
        <v>16</v>
      </c>
      <c r="C22" s="9">
        <v>48079</v>
      </c>
      <c r="D22" s="6">
        <v>48120</v>
      </c>
      <c r="E22" s="5" t="s">
        <v>15</v>
      </c>
    </row>
    <row r="23" spans="2:10" x14ac:dyDescent="0.25">
      <c r="B23" s="7" t="s">
        <v>69</v>
      </c>
      <c r="C23" s="9">
        <v>71251</v>
      </c>
      <c r="D23" s="6">
        <v>71190</v>
      </c>
      <c r="E23" s="5" t="s">
        <v>35</v>
      </c>
    </row>
    <row r="24" spans="2:10" x14ac:dyDescent="0.25">
      <c r="B24" s="7" t="s">
        <v>93</v>
      </c>
      <c r="C24" s="9">
        <v>14349</v>
      </c>
      <c r="D24" s="6">
        <v>14320</v>
      </c>
      <c r="E24" s="5" t="s">
        <v>6</v>
      </c>
    </row>
    <row r="25" spans="2:10" x14ac:dyDescent="0.25">
      <c r="B25" s="7" t="s">
        <v>102</v>
      </c>
      <c r="C25" s="9">
        <v>71250</v>
      </c>
      <c r="D25" s="6">
        <v>71870</v>
      </c>
      <c r="E25" s="5" t="s">
        <v>68</v>
      </c>
    </row>
    <row r="26" spans="2:10" x14ac:dyDescent="0.25">
      <c r="B26" s="7" t="s">
        <v>115</v>
      </c>
      <c r="C26" s="9">
        <v>1203</v>
      </c>
      <c r="D26" s="6">
        <v>1290</v>
      </c>
      <c r="E26" s="5" t="s">
        <v>24</v>
      </c>
    </row>
    <row r="27" spans="2:10" x14ac:dyDescent="0.25">
      <c r="B27" s="7" t="s">
        <v>65</v>
      </c>
      <c r="C27" s="9">
        <v>54290</v>
      </c>
      <c r="D27" s="6">
        <v>54720</v>
      </c>
      <c r="E27" s="5" t="s">
        <v>55</v>
      </c>
    </row>
    <row r="28" spans="2:10" x14ac:dyDescent="0.25">
      <c r="B28" s="7" t="s">
        <v>101</v>
      </c>
      <c r="C28" s="9">
        <v>71249</v>
      </c>
      <c r="D28" s="6">
        <v>71240</v>
      </c>
      <c r="E28" s="5" t="s">
        <v>21</v>
      </c>
    </row>
    <row r="29" spans="2:10" x14ac:dyDescent="0.25">
      <c r="B29" s="7" t="s">
        <v>71</v>
      </c>
      <c r="C29" s="9">
        <v>54289</v>
      </c>
      <c r="D29" s="6">
        <v>54770</v>
      </c>
      <c r="E29" s="5" t="s">
        <v>54</v>
      </c>
    </row>
    <row r="30" spans="2:10" x14ac:dyDescent="0.25">
      <c r="B30" s="7" t="s">
        <v>82</v>
      </c>
      <c r="C30" s="9">
        <v>25323</v>
      </c>
      <c r="D30" s="6">
        <v>25820</v>
      </c>
      <c r="E30" s="5" t="s">
        <v>83</v>
      </c>
    </row>
    <row r="31" spans="2:10" x14ac:dyDescent="0.25">
      <c r="B31" s="7" t="s">
        <v>95</v>
      </c>
      <c r="C31" s="9">
        <v>73141</v>
      </c>
      <c r="D31" s="6">
        <v>73800</v>
      </c>
      <c r="E31" s="5" t="s">
        <v>27</v>
      </c>
    </row>
    <row r="32" spans="2:10" x14ac:dyDescent="0.25">
      <c r="B32" s="7" t="s">
        <v>96</v>
      </c>
      <c r="C32" s="9">
        <v>12120</v>
      </c>
      <c r="D32" s="6">
        <v>12310</v>
      </c>
      <c r="E32" s="5" t="s">
        <v>4</v>
      </c>
    </row>
    <row r="33" spans="2:5" x14ac:dyDescent="0.25">
      <c r="B33" s="7" t="s">
        <v>96</v>
      </c>
      <c r="C33" s="9">
        <v>12120</v>
      </c>
      <c r="D33" s="6">
        <v>12310</v>
      </c>
      <c r="E33" s="5" t="s">
        <v>4</v>
      </c>
    </row>
    <row r="34" spans="2:5" x14ac:dyDescent="0.25">
      <c r="B34" s="7" t="s">
        <v>117</v>
      </c>
      <c r="C34" s="9">
        <v>85117</v>
      </c>
      <c r="D34" s="6">
        <v>85400</v>
      </c>
      <c r="E34" s="5" t="s">
        <v>109</v>
      </c>
    </row>
    <row r="35" spans="2:5" x14ac:dyDescent="0.25">
      <c r="B35" s="7" t="s">
        <v>104</v>
      </c>
      <c r="C35" s="9">
        <v>11186</v>
      </c>
      <c r="D35" s="6">
        <v>11330</v>
      </c>
      <c r="E35" s="5" t="s">
        <v>0</v>
      </c>
    </row>
    <row r="36" spans="2:5" x14ac:dyDescent="0.25">
      <c r="B36" s="7" t="s">
        <v>58</v>
      </c>
      <c r="C36" s="9">
        <v>62485</v>
      </c>
      <c r="D36" s="6">
        <v>62960</v>
      </c>
      <c r="E36" s="5" t="s">
        <v>29</v>
      </c>
    </row>
    <row r="37" spans="2:5" x14ac:dyDescent="0.25">
      <c r="B37" s="7" t="s">
        <v>94</v>
      </c>
      <c r="C37" s="9">
        <v>25322</v>
      </c>
      <c r="D37" s="6">
        <v>25550</v>
      </c>
      <c r="E37" s="5" t="s">
        <v>84</v>
      </c>
    </row>
    <row r="38" spans="2:5" x14ac:dyDescent="0.25">
      <c r="B38" s="7" t="s">
        <v>7</v>
      </c>
      <c r="C38" s="9">
        <v>78329</v>
      </c>
      <c r="D38" s="6">
        <v>78440</v>
      </c>
      <c r="E38" s="5" t="s">
        <v>8</v>
      </c>
    </row>
    <row r="39" spans="2:5" x14ac:dyDescent="0.25">
      <c r="B39" s="7" t="s">
        <v>99</v>
      </c>
      <c r="C39" s="9">
        <v>89216</v>
      </c>
      <c r="D39" s="6">
        <v>89520</v>
      </c>
      <c r="E39" s="5" t="s">
        <v>62</v>
      </c>
    </row>
    <row r="40" spans="2:5" x14ac:dyDescent="0.25">
      <c r="B40" s="7" t="s">
        <v>97</v>
      </c>
      <c r="C40" s="9">
        <v>39273</v>
      </c>
      <c r="D40" s="6">
        <v>39320</v>
      </c>
      <c r="E40" s="5" t="s">
        <v>70</v>
      </c>
    </row>
    <row r="41" spans="2:5" x14ac:dyDescent="0.25">
      <c r="B41" s="7" t="s">
        <v>9</v>
      </c>
      <c r="C41" s="9">
        <v>10186</v>
      </c>
      <c r="D41" s="6">
        <v>10120</v>
      </c>
      <c r="E41" s="5" t="s">
        <v>10</v>
      </c>
    </row>
    <row r="42" spans="2:5" x14ac:dyDescent="0.25">
      <c r="B42" s="7" t="s">
        <v>112</v>
      </c>
      <c r="C42" s="9">
        <v>89215</v>
      </c>
      <c r="D42" s="6">
        <v>89560</v>
      </c>
      <c r="E42" s="5" t="s">
        <v>61</v>
      </c>
    </row>
    <row r="43" spans="2:5" x14ac:dyDescent="0.25">
      <c r="B43" s="7" t="s">
        <v>47</v>
      </c>
      <c r="C43" s="9">
        <v>55272</v>
      </c>
      <c r="D43" s="6">
        <v>55800</v>
      </c>
      <c r="E43" s="5" t="s">
        <v>39</v>
      </c>
    </row>
    <row r="44" spans="2:5" x14ac:dyDescent="0.25">
      <c r="B44" s="7" t="s">
        <v>76</v>
      </c>
      <c r="C44" s="9">
        <v>45179</v>
      </c>
      <c r="D44" s="6">
        <v>45740</v>
      </c>
      <c r="E44" s="5" t="s">
        <v>77</v>
      </c>
    </row>
    <row r="45" spans="2:5" x14ac:dyDescent="0.25">
      <c r="B45" s="7" t="s">
        <v>111</v>
      </c>
      <c r="C45" s="9">
        <v>89214</v>
      </c>
      <c r="D45" s="6">
        <v>89190</v>
      </c>
      <c r="E45" s="5" t="s">
        <v>60</v>
      </c>
    </row>
    <row r="46" spans="2:5" x14ac:dyDescent="0.25">
      <c r="B46" s="7" t="s">
        <v>56</v>
      </c>
      <c r="C46" s="9">
        <v>35139</v>
      </c>
      <c r="D46" s="6">
        <v>35890</v>
      </c>
      <c r="E46" s="5" t="s">
        <v>57</v>
      </c>
    </row>
    <row r="47" spans="2:5" x14ac:dyDescent="0.25">
      <c r="B47" s="7" t="s">
        <v>28</v>
      </c>
      <c r="C47" s="9">
        <v>2401</v>
      </c>
      <c r="D47" s="6">
        <v>2140</v>
      </c>
      <c r="E47" s="5" t="s">
        <v>3</v>
      </c>
    </row>
    <row r="48" spans="2:5" x14ac:dyDescent="0.25">
      <c r="B48" s="7" t="s">
        <v>17</v>
      </c>
      <c r="C48" s="9">
        <v>60342</v>
      </c>
      <c r="D48" s="6">
        <v>60290</v>
      </c>
      <c r="E48" s="5" t="s">
        <v>18</v>
      </c>
    </row>
    <row r="49" spans="2:5" x14ac:dyDescent="0.25">
      <c r="B49" s="7" t="s">
        <v>48</v>
      </c>
      <c r="C49" s="9">
        <v>21336</v>
      </c>
      <c r="D49" s="6">
        <v>21330</v>
      </c>
      <c r="E49" s="5" t="s">
        <v>49</v>
      </c>
    </row>
    <row r="50" spans="2:5" x14ac:dyDescent="0.25">
      <c r="B50" s="7" t="s">
        <v>118</v>
      </c>
      <c r="C50" s="9">
        <v>35138</v>
      </c>
      <c r="D50" s="6">
        <v>35133</v>
      </c>
      <c r="E50" s="5" t="s">
        <v>32</v>
      </c>
    </row>
    <row r="51" spans="2:5" x14ac:dyDescent="0.25">
      <c r="B51" s="7" t="s">
        <v>78</v>
      </c>
      <c r="C51" s="9">
        <v>60003</v>
      </c>
      <c r="D51" s="6">
        <v>60480</v>
      </c>
      <c r="E51" s="5" t="s">
        <v>19</v>
      </c>
    </row>
    <row r="52" spans="2:5" x14ac:dyDescent="0.25">
      <c r="B52" s="7" t="s">
        <v>59</v>
      </c>
      <c r="C52" s="9">
        <v>54002</v>
      </c>
      <c r="D52" s="6">
        <v>54800</v>
      </c>
      <c r="E52" s="5" t="s">
        <v>36</v>
      </c>
    </row>
    <row r="53" spans="2:5" x14ac:dyDescent="0.25">
      <c r="B53" s="7" t="s">
        <v>108</v>
      </c>
      <c r="C53" s="9">
        <v>91001</v>
      </c>
      <c r="D53" s="6">
        <v>91150</v>
      </c>
      <c r="E53" s="5" t="s">
        <v>64</v>
      </c>
    </row>
    <row r="54" spans="2:5" x14ac:dyDescent="0.25">
      <c r="B54" s="7" t="s">
        <v>119</v>
      </c>
      <c r="C54" s="9">
        <v>80001</v>
      </c>
      <c r="D54" s="6">
        <v>80100</v>
      </c>
      <c r="E54" s="5" t="s">
        <v>120</v>
      </c>
    </row>
    <row r="55" spans="2:5" x14ac:dyDescent="0.25">
      <c r="B55" s="7" t="s">
        <v>92</v>
      </c>
      <c r="C55" s="9">
        <v>25003</v>
      </c>
      <c r="D55" s="6">
        <v>25340</v>
      </c>
      <c r="E55" s="5" t="s">
        <v>86</v>
      </c>
    </row>
    <row r="56" spans="2:5" x14ac:dyDescent="0.25">
      <c r="B56" s="7" t="s">
        <v>12</v>
      </c>
      <c r="C56" s="9">
        <v>60002</v>
      </c>
      <c r="D56" s="6">
        <v>60430</v>
      </c>
      <c r="E56" s="5" t="s">
        <v>13</v>
      </c>
    </row>
    <row r="57" spans="2:5" x14ac:dyDescent="0.25">
      <c r="B57" s="7" t="s">
        <v>12</v>
      </c>
      <c r="C57" s="9">
        <v>2001</v>
      </c>
      <c r="D57" s="6">
        <v>2300</v>
      </c>
      <c r="E57" s="5" t="s">
        <v>2</v>
      </c>
    </row>
    <row r="58" spans="2:5" x14ac:dyDescent="0.25">
      <c r="B58" s="7" t="s">
        <v>73</v>
      </c>
      <c r="C58" s="9">
        <v>44001</v>
      </c>
      <c r="D58" s="6">
        <v>44170</v>
      </c>
      <c r="E58" s="5" t="s">
        <v>74</v>
      </c>
    </row>
    <row r="59" spans="2:5" x14ac:dyDescent="0.25">
      <c r="B59" s="7" t="s">
        <v>100</v>
      </c>
      <c r="C59" s="9">
        <v>25002</v>
      </c>
      <c r="D59" s="6">
        <v>25440</v>
      </c>
      <c r="E59" s="5" t="s">
        <v>81</v>
      </c>
    </row>
    <row r="60" spans="2:5" x14ac:dyDescent="0.25">
      <c r="B60" s="7" t="s">
        <v>91</v>
      </c>
      <c r="C60" s="9">
        <v>25001</v>
      </c>
      <c r="D60" s="6">
        <v>25320</v>
      </c>
      <c r="E60" s="5" t="s">
        <v>80</v>
      </c>
    </row>
    <row r="61" spans="2:5" x14ac:dyDescent="0.25">
      <c r="B61" s="7" t="s">
        <v>45</v>
      </c>
      <c r="C61" s="9">
        <v>55002</v>
      </c>
      <c r="D61" s="6">
        <v>55400</v>
      </c>
      <c r="E61" s="5" t="s">
        <v>37</v>
      </c>
    </row>
    <row r="62" spans="2:5" x14ac:dyDescent="0.25">
      <c r="B62" s="7" t="s">
        <v>45</v>
      </c>
      <c r="C62" s="9">
        <v>55002</v>
      </c>
      <c r="D62" s="6">
        <v>55400</v>
      </c>
      <c r="E62" s="5" t="s">
        <v>37</v>
      </c>
    </row>
    <row r="63" spans="2:5" x14ac:dyDescent="0.25">
      <c r="B63" s="7" t="s">
        <v>110</v>
      </c>
      <c r="C63" s="9">
        <v>54001</v>
      </c>
      <c r="D63" s="6">
        <v>54610</v>
      </c>
      <c r="E63" s="5" t="s">
        <v>53</v>
      </c>
    </row>
    <row r="64" spans="2:5" x14ac:dyDescent="0.25">
      <c r="B64" s="7" t="s">
        <v>79</v>
      </c>
      <c r="C64" s="9">
        <v>59001</v>
      </c>
      <c r="D64" s="6">
        <v>59268</v>
      </c>
      <c r="E64" s="5" t="s">
        <v>75</v>
      </c>
    </row>
    <row r="65" spans="2:5" x14ac:dyDescent="0.25">
      <c r="B65" s="7" t="s">
        <v>79</v>
      </c>
      <c r="C65" s="9">
        <v>60001</v>
      </c>
      <c r="D65" s="6">
        <v>60220</v>
      </c>
      <c r="E65" s="5" t="s">
        <v>14</v>
      </c>
    </row>
    <row r="66" spans="2:5" x14ac:dyDescent="0.25">
      <c r="B66" s="7" t="s">
        <v>113</v>
      </c>
      <c r="C66" s="9">
        <v>55001</v>
      </c>
      <c r="D66" s="6">
        <v>55130</v>
      </c>
      <c r="E66" s="5" t="s">
        <v>42</v>
      </c>
    </row>
    <row r="67" spans="2:5" x14ac:dyDescent="0.25">
      <c r="B67" s="7" t="s">
        <v>107</v>
      </c>
      <c r="C67" s="9">
        <v>64001</v>
      </c>
      <c r="D67" s="6">
        <v>64460</v>
      </c>
      <c r="E67" s="5" t="s">
        <v>41</v>
      </c>
    </row>
  </sheetData>
  <autoFilter ref="B1:E67">
    <sortState ref="B2:E67">
      <sortCondition descending="1" ref="B1:B67"/>
    </sortState>
  </autoFilter>
  <sortState ref="A2:F39202">
    <sortCondition ref="B1"/>
  </sortState>
  <mergeCells count="1">
    <mergeCell ref="G12:J12"/>
  </mergeCells>
  <conditionalFormatting sqref="B1:B1048576">
    <cfRule type="duplicateValues" dxfId="0" priority="4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communes</vt:lpstr>
      <vt:lpstr>B</vt:lpstr>
      <vt:lpstr>Code_postal</vt:lpstr>
      <vt:lpstr>INSEE</vt:lpstr>
      <vt:lpstr>MaPlage</vt:lpstr>
      <vt:lpstr>MaRecherche</vt:lpstr>
      <vt:lpstr>Nom_commune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Martinet Vincent</dc:creator>
  <cp:lastModifiedBy>Philippe</cp:lastModifiedBy>
  <dcterms:created xsi:type="dcterms:W3CDTF">2017-03-24T15:14:47Z</dcterms:created>
  <dcterms:modified xsi:type="dcterms:W3CDTF">2017-12-29T15:09:44Z</dcterms:modified>
</cp:coreProperties>
</file>