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835"/>
  </bookViews>
  <sheets>
    <sheet name="Feuil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I26" i="1" s="1"/>
  <c r="J4" i="1"/>
  <c r="I28" i="1"/>
  <c r="I24" i="1"/>
  <c r="R11" i="1" l="1"/>
  <c r="S11" i="1"/>
  <c r="T11" i="1"/>
  <c r="A11" i="1"/>
  <c r="H10" i="1"/>
  <c r="I10" i="1" s="1"/>
  <c r="A10" i="1"/>
  <c r="H9" i="1"/>
  <c r="I9" i="1" s="1"/>
  <c r="A9" i="1"/>
  <c r="H8" i="1"/>
  <c r="I8" i="1" s="1"/>
  <c r="A8" i="1"/>
  <c r="H7" i="1"/>
  <c r="I7" i="1" s="1"/>
  <c r="A7" i="1"/>
  <c r="H6" i="1"/>
  <c r="I6" i="1" s="1"/>
  <c r="A6" i="1"/>
  <c r="H5" i="1"/>
  <c r="I5" i="1" s="1"/>
  <c r="A5" i="1"/>
  <c r="N4" i="1"/>
  <c r="O4" i="1" s="1"/>
  <c r="K4" i="1"/>
  <c r="L4" i="1" s="1"/>
  <c r="H4" i="1"/>
  <c r="A4" i="1"/>
  <c r="A3" i="1"/>
  <c r="Q6" i="1" l="1"/>
  <c r="K6" i="1"/>
  <c r="L6" i="1" s="1"/>
  <c r="N6" i="1" s="1"/>
  <c r="O6" i="1" s="1"/>
  <c r="Q8" i="1"/>
  <c r="K8" i="1"/>
  <c r="L8" i="1" s="1"/>
  <c r="N8" i="1" s="1"/>
  <c r="O8" i="1" s="1"/>
  <c r="Q5" i="1"/>
  <c r="K5" i="1"/>
  <c r="L5" i="1" s="1"/>
  <c r="N5" i="1" s="1"/>
  <c r="Q7" i="1"/>
  <c r="K7" i="1"/>
  <c r="L7" i="1" s="1"/>
  <c r="N7" i="1" s="1"/>
  <c r="O7" i="1" s="1"/>
  <c r="Q9" i="1"/>
  <c r="K9" i="1"/>
  <c r="L9" i="1" s="1"/>
  <c r="N9" i="1" s="1"/>
  <c r="O9" i="1" s="1"/>
  <c r="Q4" i="1"/>
  <c r="I11" i="1"/>
  <c r="Q10" i="1"/>
  <c r="K10" i="1"/>
  <c r="L10" i="1" s="1"/>
  <c r="N10" i="1"/>
  <c r="O10" i="1" s="1"/>
  <c r="H11" i="1"/>
  <c r="L11" i="1" l="1"/>
  <c r="O5" i="1"/>
  <c r="O11" i="1" s="1"/>
  <c r="N11" i="1"/>
  <c r="K11" i="1"/>
  <c r="Q11" i="1"/>
</calcChain>
</file>

<file path=xl/comments1.xml><?xml version="1.0" encoding="utf-8"?>
<comments xmlns="http://schemas.openxmlformats.org/spreadsheetml/2006/main">
  <authors>
    <author>ADIATE</author>
    <author>ADIATE91</author>
  </authors>
  <commentList>
    <comment ref="S2" authorId="0">
      <text>
        <r>
          <rPr>
            <b/>
            <sz val="9"/>
            <color indexed="81"/>
            <rFont val="Tahoma"/>
            <family val="2"/>
          </rPr>
          <t>Indiquer parmi les heures les heures travaillés celles étant effectué de nuit.
Heures de nuits :  les heures travaillées entre 21h00 et 6h00 du matin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1"/>
            <color indexed="10"/>
            <rFont val="Tahoma"/>
            <family val="2"/>
          </rPr>
          <t>Les heures de nuit : le taux horaire est majoré de 25% (1h = 1h25)</t>
        </r>
      </text>
    </comment>
    <comment ref="T2" authorId="0">
      <text>
        <r>
          <rPr>
            <b/>
            <sz val="9"/>
            <color indexed="81"/>
            <rFont val="Tahoma"/>
            <family val="2"/>
          </rPr>
          <t xml:space="preserve">Indiquer pour tous les salariés le nombre d'heures d'attente.
Heures d'attente : Heures comprises entre 2 courses ne permettant pas au salarié de regagner son domicile avant la course suivante.
Attention !!! Ces heures ne sont pas incluses dans les heures travaillées.
</t>
        </r>
        <r>
          <rPr>
            <b/>
            <sz val="9"/>
            <color indexed="10"/>
            <rFont val="Tahoma"/>
            <family val="2"/>
          </rPr>
          <t>Les heures d'attente sont incluses dans les heures à payer avec une déduction de 50% (1H saisie = 0.5 du taux horaire)</t>
        </r>
      </text>
    </comment>
    <comment ref="J4" authorId="1">
      <text>
        <r>
          <rPr>
            <b/>
            <sz val="9"/>
            <color indexed="81"/>
            <rFont val="Tahoma"/>
            <charset val="1"/>
          </rPr>
          <t>ADIATE91:</t>
        </r>
        <r>
          <rPr>
            <sz val="9"/>
            <color indexed="81"/>
            <rFont val="Tahoma"/>
            <charset val="1"/>
          </rPr>
          <t xml:space="preserve">
</t>
        </r>
        <r>
          <rPr>
            <sz val="11"/>
            <color indexed="81"/>
            <rFont val="Tahoma"/>
            <family val="2"/>
          </rPr>
          <t>Si inférieur a 1,5 pas de déduction
Si supérieur à 1,75 déduction de 0,25
Si compris entre 1,5 et 1,75  déduction limité jusqu'a 1,5 minimum</t>
        </r>
      </text>
    </comment>
    <comment ref="M4" authorId="1">
      <text>
        <r>
          <rPr>
            <b/>
            <sz val="9"/>
            <color indexed="81"/>
            <rFont val="Tahoma"/>
            <charset val="1"/>
          </rPr>
          <t>ADIATE91:</t>
        </r>
        <r>
          <rPr>
            <sz val="9"/>
            <color indexed="81"/>
            <rFont val="Tahoma"/>
            <charset val="1"/>
          </rPr>
          <t xml:space="preserve">
</t>
        </r>
        <r>
          <rPr>
            <sz val="11"/>
            <color indexed="81"/>
            <rFont val="Tahoma"/>
            <family val="2"/>
          </rPr>
          <t>Si inférieur a 1,5 pas de déduction
Si supérieur à 1,75 déduction de 0,25
Si compris entre 1,5 et 1,75  déduction limité jusqu'a 1,5 minimum</t>
        </r>
      </text>
    </comment>
  </commentList>
</comments>
</file>

<file path=xl/sharedStrings.xml><?xml version="1.0" encoding="utf-8"?>
<sst xmlns="http://schemas.openxmlformats.org/spreadsheetml/2006/main" count="23" uniqueCount="20">
  <si>
    <t>Début 1</t>
  </si>
  <si>
    <t>Fin 1</t>
  </si>
  <si>
    <t>Début 2</t>
  </si>
  <si>
    <t>Fin 2</t>
  </si>
  <si>
    <t>Début 3</t>
  </si>
  <si>
    <t>Fin 3</t>
  </si>
  <si>
    <t>Total 1</t>
  </si>
  <si>
    <t>Total en centièmes</t>
  </si>
  <si>
    <t>Déduction</t>
  </si>
  <si>
    <t>Total 2</t>
  </si>
  <si>
    <t>Total 3</t>
  </si>
  <si>
    <t>Total déduction ou Forfait vacation</t>
  </si>
  <si>
    <t>H PAYEES en centième</t>
  </si>
  <si>
    <t>Heures entretien véhicule</t>
  </si>
  <si>
    <t>Heures de nuit</t>
  </si>
  <si>
    <t>Heures d'attente</t>
  </si>
  <si>
    <t>Observation</t>
  </si>
  <si>
    <t>1ere étape</t>
  </si>
  <si>
    <t>2eme étape</t>
  </si>
  <si>
    <t>3ème étape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</si>
</sst>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&quot; h &quot;mm;@"/>
    <numFmt numFmtId="165" formatCode="00"/>
    <numFmt numFmtId="166" formatCode="[hh]:mm"/>
  </numFmts>
  <fonts count="19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rgb="FFFF0000"/>
      <name val="Arial"/>
      <family val="2"/>
    </font>
    <font>
      <b/>
      <sz val="14"/>
      <color theme="0"/>
      <name val="Arial"/>
      <family val="2"/>
    </font>
    <font>
      <sz val="14"/>
      <color theme="1"/>
      <name val="Calibri"/>
      <family val="2"/>
      <scheme val="minor"/>
    </font>
    <font>
      <b/>
      <sz val="14"/>
      <color indexed="10"/>
      <name val="Arial"/>
      <family val="2"/>
    </font>
    <font>
      <b/>
      <sz val="18"/>
      <color theme="0" tint="-0.1499984740745262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0" tint="-0.14999847407452621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8"/>
      <color rgb="FFFF0000"/>
      <name val="Arial"/>
      <family val="2"/>
    </font>
    <font>
      <b/>
      <sz val="18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indexed="10"/>
      <name val="Tahoma"/>
      <family val="2"/>
    </font>
    <font>
      <b/>
      <sz val="9"/>
      <color indexed="10"/>
      <name val="Tahoma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sz val="11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3"/>
        <bgColor indexed="26"/>
      </patternFill>
    </fill>
    <fill>
      <patternFill patternType="solid">
        <fgColor theme="0"/>
        <bgColor indexed="26"/>
      </patternFill>
    </fill>
    <fill>
      <patternFill patternType="lightGray">
        <fgColor indexed="13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22"/>
        <bgColor indexed="31"/>
      </patternFill>
    </fill>
    <fill>
      <patternFill patternType="solid">
        <fgColor theme="0"/>
        <bgColor indexed="31"/>
      </patternFill>
    </fill>
  </fills>
  <borders count="20">
    <border>
      <left/>
      <right/>
      <top/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64"/>
      </right>
      <top style="medium">
        <color indexed="64"/>
      </top>
      <bottom style="medium">
        <color indexed="8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</borders>
  <cellStyleXfs count="1">
    <xf numFmtId="0" fontId="0" fillId="0" borderId="0"/>
  </cellStyleXfs>
  <cellXfs count="53">
    <xf numFmtId="0" fontId="0" fillId="0" borderId="0" xfId="0"/>
    <xf numFmtId="1" fontId="0" fillId="0" borderId="0" xfId="0" applyNumberFormat="1" applyAlignment="1">
      <alignment horizontal="center"/>
    </xf>
    <xf numFmtId="1" fontId="1" fillId="3" borderId="1" xfId="0" applyNumberFormat="1" applyFont="1" applyFill="1" applyBorder="1" applyAlignment="1">
      <alignment horizontal="center" vertical="center" wrapText="1"/>
    </xf>
    <xf numFmtId="1" fontId="3" fillId="6" borderId="6" xfId="0" applyNumberFormat="1" applyFont="1" applyFill="1" applyBorder="1" applyAlignment="1">
      <alignment horizontal="center"/>
    </xf>
    <xf numFmtId="1" fontId="1" fillId="7" borderId="6" xfId="0" applyNumberFormat="1" applyFont="1" applyFill="1" applyBorder="1" applyAlignment="1">
      <alignment horizontal="center"/>
    </xf>
    <xf numFmtId="2" fontId="7" fillId="8" borderId="13" xfId="0" applyNumberFormat="1" applyFont="1" applyFill="1" applyBorder="1" applyAlignment="1">
      <alignment horizontal="center"/>
    </xf>
    <xf numFmtId="2" fontId="7" fillId="0" borderId="13" xfId="0" applyNumberFormat="1" applyFont="1" applyFill="1" applyBorder="1" applyAlignment="1">
      <alignment horizontal="center"/>
    </xf>
    <xf numFmtId="2" fontId="7" fillId="2" borderId="13" xfId="0" applyNumberFormat="1" applyFont="1" applyFill="1" applyBorder="1" applyAlignment="1">
      <alignment horizontal="center"/>
    </xf>
    <xf numFmtId="2" fontId="7" fillId="8" borderId="14" xfId="0" applyNumberFormat="1" applyFont="1" applyFill="1" applyBorder="1" applyAlignment="1">
      <alignment horizontal="center"/>
    </xf>
    <xf numFmtId="2" fontId="6" fillId="2" borderId="15" xfId="0" applyNumberFormat="1" applyFont="1" applyFill="1" applyBorder="1" applyAlignment="1" applyProtection="1">
      <alignment horizontal="center" vertical="center"/>
    </xf>
    <xf numFmtId="2" fontId="6" fillId="2" borderId="16" xfId="0" applyNumberFormat="1" applyFont="1" applyFill="1" applyBorder="1" applyAlignment="1" applyProtection="1">
      <alignment horizontal="center" vertical="center"/>
    </xf>
    <xf numFmtId="1" fontId="3" fillId="7" borderId="6" xfId="0" applyNumberFormat="1" applyFont="1" applyFill="1" applyBorder="1" applyAlignment="1">
      <alignment horizontal="center"/>
    </xf>
    <xf numFmtId="2" fontId="9" fillId="8" borderId="13" xfId="0" applyNumberFormat="1" applyFont="1" applyFill="1" applyBorder="1" applyAlignment="1">
      <alignment horizontal="center"/>
    </xf>
    <xf numFmtId="2" fontId="9" fillId="0" borderId="13" xfId="0" applyNumberFormat="1" applyFont="1" applyFill="1" applyBorder="1" applyAlignment="1">
      <alignment horizontal="center"/>
    </xf>
    <xf numFmtId="2" fontId="9" fillId="2" borderId="13" xfId="0" applyNumberFormat="1" applyFont="1" applyFill="1" applyBorder="1" applyAlignment="1">
      <alignment horizontal="center"/>
    </xf>
    <xf numFmtId="2" fontId="9" fillId="8" borderId="14" xfId="0" applyNumberFormat="1" applyFont="1" applyFill="1" applyBorder="1" applyAlignment="1">
      <alignment horizontal="center"/>
    </xf>
    <xf numFmtId="2" fontId="8" fillId="2" borderId="15" xfId="0" applyNumberFormat="1" applyFont="1" applyFill="1" applyBorder="1" applyAlignment="1" applyProtection="1">
      <alignment horizontal="center" vertical="center"/>
    </xf>
    <xf numFmtId="2" fontId="8" fillId="2" borderId="16" xfId="0" applyNumberFormat="1" applyFont="1" applyFill="1" applyBorder="1" applyAlignment="1" applyProtection="1">
      <alignment horizontal="center" vertical="center"/>
    </xf>
    <xf numFmtId="2" fontId="8" fillId="2" borderId="17" xfId="0" applyNumberFormat="1" applyFont="1" applyFill="1" applyBorder="1" applyAlignment="1" applyProtection="1">
      <alignment horizontal="center" vertical="center"/>
    </xf>
    <xf numFmtId="2" fontId="10" fillId="8" borderId="18" xfId="0" applyNumberFormat="1" applyFont="1" applyFill="1" applyBorder="1" applyAlignment="1">
      <alignment horizontal="center"/>
    </xf>
    <xf numFmtId="2" fontId="10" fillId="0" borderId="18" xfId="0" applyNumberFormat="1" applyFont="1" applyFill="1" applyBorder="1" applyAlignment="1">
      <alignment horizontal="center"/>
    </xf>
    <xf numFmtId="2" fontId="11" fillId="9" borderId="18" xfId="0" applyNumberFormat="1" applyFont="1" applyFill="1" applyBorder="1" applyAlignment="1">
      <alignment horizontal="center"/>
    </xf>
    <xf numFmtId="2" fontId="11" fillId="8" borderId="18" xfId="0" applyNumberFormat="1" applyFont="1" applyFill="1" applyBorder="1" applyAlignment="1">
      <alignment horizontal="center"/>
    </xf>
    <xf numFmtId="2" fontId="6" fillId="8" borderId="18" xfId="0" applyNumberFormat="1" applyFont="1" applyFill="1" applyBorder="1" applyAlignment="1">
      <alignment horizontal="center"/>
    </xf>
    <xf numFmtId="2" fontId="6" fillId="8" borderId="19" xfId="0" applyNumberFormat="1" applyFont="1" applyFill="1" applyBorder="1" applyAlignment="1">
      <alignment horizontal="center"/>
    </xf>
    <xf numFmtId="2" fontId="6" fillId="8" borderId="10" xfId="0" applyNumberFormat="1" applyFont="1" applyFill="1" applyBorder="1" applyAlignment="1">
      <alignment horizontal="center"/>
    </xf>
    <xf numFmtId="0" fontId="0" fillId="0" borderId="0" xfId="0" applyAlignment="1"/>
    <xf numFmtId="164" fontId="0" fillId="0" borderId="0" xfId="0" applyNumberFormat="1" applyAlignment="1"/>
    <xf numFmtId="164" fontId="0" fillId="2" borderId="0" xfId="0" applyNumberFormat="1" applyFill="1" applyAlignment="1"/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165" fontId="1" fillId="5" borderId="3" xfId="0" applyNumberFormat="1" applyFont="1" applyFill="1" applyBorder="1" applyAlignment="1" applyProtection="1">
      <alignment horizontal="center" vertical="center"/>
    </xf>
    <xf numFmtId="4" fontId="1" fillId="5" borderId="4" xfId="0" applyNumberFormat="1" applyFont="1" applyFill="1" applyBorder="1" applyAlignment="1" applyProtection="1">
      <alignment horizontal="center" vertical="center"/>
    </xf>
    <xf numFmtId="4" fontId="1" fillId="5" borderId="5" xfId="0" applyNumberFormat="1" applyFont="1" applyFill="1" applyBorder="1" applyAlignment="1" applyProtection="1">
      <alignment horizontal="center" vertical="center"/>
    </xf>
    <xf numFmtId="20" fontId="4" fillId="0" borderId="7" xfId="0" applyNumberFormat="1" applyFont="1" applyFill="1" applyBorder="1" applyAlignment="1"/>
    <xf numFmtId="46" fontId="5" fillId="0" borderId="7" xfId="0" applyNumberFormat="1" applyFont="1" applyFill="1" applyBorder="1" applyAlignment="1"/>
    <xf numFmtId="46" fontId="5" fillId="2" borderId="7" xfId="0" applyNumberFormat="1" applyFont="1" applyFill="1" applyBorder="1" applyAlignment="1"/>
    <xf numFmtId="46" fontId="5" fillId="0" borderId="0" xfId="0" applyNumberFormat="1" applyFont="1" applyFill="1" applyBorder="1" applyAlignment="1"/>
    <xf numFmtId="165" fontId="1" fillId="0" borderId="8" xfId="0" applyNumberFormat="1" applyFont="1" applyFill="1" applyBorder="1" applyAlignment="1" applyProtection="1">
      <alignment horizontal="center" vertical="center"/>
    </xf>
    <xf numFmtId="165" fontId="1" fillId="0" borderId="9" xfId="0" applyNumberFormat="1" applyFont="1" applyFill="1" applyBorder="1" applyAlignment="1" applyProtection="1">
      <alignment horizontal="center" vertical="center"/>
    </xf>
    <xf numFmtId="165" fontId="1" fillId="0" borderId="10" xfId="0" applyNumberFormat="1" applyFont="1" applyFill="1" applyBorder="1" applyAlignment="1" applyProtection="1">
      <alignment horizontal="center" vertical="center"/>
    </xf>
    <xf numFmtId="20" fontId="6" fillId="2" borderId="11" xfId="0" applyNumberFormat="1" applyFont="1" applyFill="1" applyBorder="1" applyAlignment="1"/>
    <xf numFmtId="20" fontId="6" fillId="2" borderId="12" xfId="0" applyNumberFormat="1" applyFont="1" applyFill="1" applyBorder="1" applyAlignment="1"/>
    <xf numFmtId="20" fontId="6" fillId="2" borderId="13" xfId="0" applyNumberFormat="1" applyFont="1" applyFill="1" applyBorder="1" applyAlignment="1"/>
    <xf numFmtId="166" fontId="7" fillId="8" borderId="13" xfId="0" applyNumberFormat="1" applyFont="1" applyFill="1" applyBorder="1" applyAlignment="1"/>
    <xf numFmtId="20" fontId="8" fillId="2" borderId="11" xfId="0" applyNumberFormat="1" applyFont="1" applyFill="1" applyBorder="1" applyAlignment="1"/>
    <xf numFmtId="20" fontId="8" fillId="2" borderId="12" xfId="0" applyNumberFormat="1" applyFont="1" applyFill="1" applyBorder="1" applyAlignment="1"/>
    <xf numFmtId="20" fontId="8" fillId="2" borderId="13" xfId="0" applyNumberFormat="1" applyFont="1" applyFill="1" applyBorder="1" applyAlignment="1"/>
    <xf numFmtId="166" fontId="9" fillId="8" borderId="13" xfId="0" applyNumberFormat="1" applyFont="1" applyFill="1" applyBorder="1" applyAlignment="1"/>
    <xf numFmtId="20" fontId="8" fillId="7" borderId="18" xfId="0" applyNumberFormat="1" applyFont="1" applyFill="1" applyBorder="1" applyAlignment="1"/>
    <xf numFmtId="166" fontId="10" fillId="8" borderId="18" xfId="0" applyNumberFormat="1" applyFont="1" applyFill="1" applyBorder="1" applyAlignment="1"/>
  </cellXfs>
  <cellStyles count="1">
    <cellStyle name="Normal" xfId="0" builtinId="0"/>
  </cellStyles>
  <dxfs count="6"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er\AppData\Local\Temp\FDR%20AVRIL%20MAINE%20ET%20LOI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ce "/>
      <sheetName val="ACHBANI BILAL"/>
      <sheetName val="ALIX JEAN PIERRE"/>
      <sheetName val="ARDEVEN FRANCE"/>
      <sheetName val="AUBINEAU JACQUELINE"/>
      <sheetName val="AURIEUX IRENE"/>
      <sheetName val="BACHELIER DENISE"/>
      <sheetName val="BACHELIER HENRI"/>
      <sheetName val="BALLUS MYRIAM"/>
      <sheetName val="BATARD MARTINE"/>
      <sheetName val="BAUMARD LYSIANE"/>
      <sheetName val="BEAUMONT VERONIQUE"/>
      <sheetName val="BENOIST AGNES"/>
      <sheetName val="BIENVENU ANDRE"/>
      <sheetName val="BIENVENU PATRICIA"/>
      <sheetName val="BIENVENU PIERRETTE"/>
      <sheetName val="BOHEME PATRICK"/>
      <sheetName val="BOSSOREIL SYLVIE"/>
      <sheetName val="BROYET LAURENT"/>
      <sheetName val="CAMPFORT ANDRE"/>
      <sheetName val="CAMPFORT ANNE"/>
      <sheetName val="CHAJIA FARID"/>
      <sheetName val="CHAUSSENERY FRANCIS"/>
      <sheetName val="CHEHIDI JACQUELINE"/>
      <sheetName val="DABIN CATHERINE"/>
      <sheetName val="DESNOS MICKAEL"/>
      <sheetName val="DESOUZA ANNABELLE"/>
      <sheetName val="DUBAR EMMANUEL"/>
      <sheetName val="DUCHENE JOEL"/>
      <sheetName val="ES SALAH ABDOULLAH"/>
      <sheetName val="EMONS SYLVIANE"/>
      <sheetName val="FANIARD CLAUDE"/>
      <sheetName val="FAIVRE AGNES"/>
      <sheetName val="FEUVRAY DANIELLE"/>
      <sheetName val="FORTIN CAROLINE"/>
      <sheetName val="FUZEAU NADIA"/>
      <sheetName val="GAIGNER VINCENT"/>
      <sheetName val="GAUDIN KARINE"/>
      <sheetName val="GAUTHIER JEAN LUC"/>
      <sheetName val="GHERNAOUT MOHAMMED"/>
      <sheetName val="GROSBOIS SYLVIE"/>
      <sheetName val="HERVOUET PRUNET FREDERIC"/>
      <sheetName val="JANIN CLAUDINE"/>
      <sheetName val="JOUIN VALERY"/>
      <sheetName val="HUMEAU VALERIE"/>
      <sheetName val="KAHVECI SECAHATTIN"/>
      <sheetName val="LARGEAUD ISABELLE"/>
      <sheetName val="LAUNAY ANTONIA"/>
      <sheetName val="LEBERRE CHRISTINA"/>
      <sheetName val="LECHAT CECILE"/>
      <sheetName val="LE CALVE FREDERIC"/>
      <sheetName val="LE CLAINCHE ALAIN"/>
      <sheetName val="LE CLAINCHE MICHEL"/>
      <sheetName val="LEHUE JEAN MARC"/>
      <sheetName val="LELOUP BRIGITTE"/>
      <sheetName val="LEMAIRE BERNADETTE"/>
      <sheetName val="LENOIR JEAN PIERRE"/>
      <sheetName val="LENOIR ROSEMONDE"/>
      <sheetName val="LEROI PHILIPPE"/>
      <sheetName val="LEROY CLAUDINE"/>
      <sheetName val="LEROY VERONIQUE"/>
      <sheetName val="LETON ALAIN"/>
      <sheetName val="LINARD JACKY"/>
      <sheetName val="LONGERAY ROBERT"/>
      <sheetName val="MAMBO NOELLE"/>
      <sheetName val="MAZOUZI FARID"/>
      <sheetName val="MOREAU JOHNY"/>
      <sheetName val="MOULIN BRUNO"/>
      <sheetName val="NEGRI NATHALIE"/>
      <sheetName val="NORTIER LENAIK"/>
      <sheetName val="NOURRY CELINE"/>
      <sheetName val="OLHAGARAY JEAN PHILIPPE"/>
      <sheetName val="OLHAGARAY VIVIANE"/>
      <sheetName val="OULICHKI MOHAMMED"/>
      <sheetName val="POIRIER MAUD"/>
      <sheetName val="PINSON PATRICK"/>
      <sheetName val="RABINEAU DOMINIQUE"/>
      <sheetName val="RENAUD ANNE"/>
      <sheetName val="RESENDE SONIA"/>
      <sheetName val="RETIER THIBAUD"/>
      <sheetName val="REULIER JEAN MARIE"/>
      <sheetName val="RICHARD DANIEL"/>
      <sheetName val="ROBERT NOEL"/>
      <sheetName val="SADRIN SERGE"/>
      <sheetName val="SAMSON VALERIE"/>
      <sheetName val="TABOURET CHRISTIAN"/>
      <sheetName val="TAMECHMECHT KHIER EDDINE"/>
      <sheetName val="TRAVANI BAHIJA"/>
      <sheetName val="VESNIER EVELYNE"/>
      <sheetName val="VIGNERON DANIEL"/>
      <sheetName val="WEISS JESSICA"/>
      <sheetName val="ZHEROUNI FATIMA"/>
      <sheetName val="Relevé global mensuel"/>
      <sheetName val="AUBER NATHALIE"/>
      <sheetName val="BASTIEN ANAIS"/>
      <sheetName val="BUFFETEAU JEAN MICHEL"/>
      <sheetName val="DUBREUIL PIERRE"/>
      <sheetName val="FREJOUX ALEXANDRA"/>
      <sheetName val="GRANDIN AMEDEE"/>
      <sheetName val="JAN MARIELLE"/>
      <sheetName val="PASCAULT EMILIE"/>
      <sheetName val="PIGNON PASCAL"/>
      <sheetName val="PREVIDENTE DENIS"/>
      <sheetName val="FEUIL5"/>
      <sheetName val="FEUIL1"/>
      <sheetName val="feuil2"/>
      <sheetName val="FEUIL6"/>
    </sheetNames>
    <sheetDataSet>
      <sheetData sheetId="0">
        <row r="4">
          <cell r="A4" t="str">
            <v xml:space="preserve">semaine : </v>
          </cell>
        </row>
        <row r="5">
          <cell r="A5" t="str">
            <v>LUNDI</v>
          </cell>
        </row>
        <row r="6">
          <cell r="A6" t="str">
            <v>MARDI</v>
          </cell>
        </row>
        <row r="7">
          <cell r="A7" t="str">
            <v xml:space="preserve">MERCREDI </v>
          </cell>
        </row>
        <row r="8">
          <cell r="A8" t="str">
            <v xml:space="preserve">JEUDI </v>
          </cell>
        </row>
        <row r="9">
          <cell r="A9" t="str">
            <v xml:space="preserve">VENDREDI </v>
          </cell>
        </row>
        <row r="10">
          <cell r="A10" t="str">
            <v xml:space="preserve">SAMEDI </v>
          </cell>
        </row>
        <row r="11">
          <cell r="A11" t="str">
            <v xml:space="preserve">DIMANCHE </v>
          </cell>
        </row>
        <row r="12">
          <cell r="A12" t="str">
            <v>Total Semaine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U28"/>
  <sheetViews>
    <sheetView tabSelected="1" topLeftCell="E1" zoomScaleNormal="100" workbookViewId="0">
      <selection activeCell="I4" sqref="I4"/>
    </sheetView>
  </sheetViews>
  <sheetFormatPr baseColWidth="10" defaultRowHeight="15" x14ac:dyDescent="0.25"/>
  <cols>
    <col min="1" max="1" width="20.28515625" bestFit="1" customWidth="1"/>
    <col min="2" max="2" width="11.42578125" style="26"/>
    <col min="3" max="3" width="10.140625" style="26" bestFit="1" customWidth="1"/>
    <col min="4" max="4" width="11.42578125" style="26"/>
    <col min="5" max="5" width="10.140625" style="26" bestFit="1" customWidth="1"/>
    <col min="6" max="6" width="11.42578125" style="26"/>
    <col min="7" max="7" width="15.85546875" style="26" customWidth="1"/>
    <col min="8" max="8" width="11.85546875" style="26" customWidth="1"/>
    <col min="9" max="9" width="26.7109375" style="26" bestFit="1" customWidth="1"/>
    <col min="10" max="10" width="14.85546875" style="26" bestFit="1" customWidth="1"/>
    <col min="11" max="11" width="10.28515625" style="26" bestFit="1" customWidth="1"/>
    <col min="12" max="12" width="26.7109375" style="26" bestFit="1" customWidth="1"/>
    <col min="13" max="13" width="14.85546875" style="26" bestFit="1" customWidth="1"/>
    <col min="14" max="14" width="10.28515625" style="26" bestFit="1" customWidth="1"/>
    <col min="15" max="15" width="26.7109375" style="26" bestFit="1" customWidth="1"/>
    <col min="16" max="16" width="48.42578125" style="26" bestFit="1" customWidth="1"/>
    <col min="17" max="17" width="32.28515625" style="26" bestFit="1" customWidth="1"/>
    <col min="18" max="18" width="35.5703125" style="26" bestFit="1" customWidth="1"/>
    <col min="19" max="19" width="20.5703125" style="26" bestFit="1" customWidth="1"/>
    <col min="20" max="20" width="23.140625" style="26" bestFit="1" customWidth="1"/>
    <col min="21" max="21" width="17.7109375" style="26" bestFit="1" customWidth="1"/>
  </cols>
  <sheetData>
    <row r="1" spans="1:21" ht="15.75" thickBot="1" x14ac:dyDescent="0.3">
      <c r="A1" s="1"/>
      <c r="I1" s="27"/>
      <c r="J1" s="27"/>
      <c r="L1" s="27"/>
      <c r="M1" s="27"/>
      <c r="O1" s="27"/>
      <c r="P1" s="28"/>
      <c r="Q1" s="27"/>
      <c r="R1" s="27"/>
      <c r="S1" s="27"/>
      <c r="T1" s="27"/>
      <c r="U1" s="27"/>
    </row>
    <row r="2" spans="1:21" ht="18.75" thickBot="1" x14ac:dyDescent="0.3">
      <c r="A2" s="2"/>
      <c r="B2" s="29" t="s">
        <v>0</v>
      </c>
      <c r="C2" s="29" t="s">
        <v>1</v>
      </c>
      <c r="D2" s="29" t="s">
        <v>2</v>
      </c>
      <c r="E2" s="29" t="s">
        <v>3</v>
      </c>
      <c r="F2" s="29" t="s">
        <v>4</v>
      </c>
      <c r="G2" s="29" t="s">
        <v>5</v>
      </c>
      <c r="H2" s="29" t="s">
        <v>6</v>
      </c>
      <c r="I2" s="29" t="s">
        <v>7</v>
      </c>
      <c r="J2" s="30" t="s">
        <v>8</v>
      </c>
      <c r="K2" s="29" t="s">
        <v>9</v>
      </c>
      <c r="L2" s="29" t="s">
        <v>7</v>
      </c>
      <c r="M2" s="30" t="s">
        <v>8</v>
      </c>
      <c r="N2" s="29" t="s">
        <v>10</v>
      </c>
      <c r="O2" s="29" t="s">
        <v>7</v>
      </c>
      <c r="P2" s="31" t="s">
        <v>11</v>
      </c>
      <c r="Q2" s="32" t="s">
        <v>12</v>
      </c>
      <c r="R2" s="33" t="s">
        <v>13</v>
      </c>
      <c r="S2" s="34" t="s">
        <v>14</v>
      </c>
      <c r="T2" s="34" t="s">
        <v>15</v>
      </c>
      <c r="U2" s="35" t="s">
        <v>16</v>
      </c>
    </row>
    <row r="3" spans="1:21" ht="19.5" thickBot="1" x14ac:dyDescent="0.35">
      <c r="A3" s="3" t="str">
        <f>'[1]matrice '!A4</f>
        <v xml:space="preserve">semaine : </v>
      </c>
      <c r="B3" s="36"/>
      <c r="C3" s="36"/>
      <c r="D3" s="36"/>
      <c r="E3" s="36"/>
      <c r="F3" s="36"/>
      <c r="G3" s="36"/>
      <c r="H3" s="37"/>
      <c r="I3" s="37"/>
      <c r="J3" s="37"/>
      <c r="K3" s="37"/>
      <c r="L3" s="37"/>
      <c r="M3" s="37"/>
      <c r="N3" s="37"/>
      <c r="O3" s="37"/>
      <c r="P3" s="38"/>
      <c r="Q3" s="39"/>
      <c r="R3" s="40"/>
      <c r="S3" s="40"/>
      <c r="T3" s="41"/>
      <c r="U3" s="42"/>
    </row>
    <row r="4" spans="1:21" ht="24" thickBot="1" x14ac:dyDescent="0.4">
      <c r="A4" s="4" t="str">
        <f>'[1]matrice '!A5</f>
        <v>LUNDI</v>
      </c>
      <c r="B4" s="43">
        <v>0.29166666666666669</v>
      </c>
      <c r="C4" s="44">
        <v>0.375</v>
      </c>
      <c r="D4" s="44">
        <v>4.1666666666666664E-2</v>
      </c>
      <c r="E4" s="44">
        <v>8.3333333333333329E-2</v>
      </c>
      <c r="F4" s="45">
        <v>4.1666666666666664E-2</v>
      </c>
      <c r="G4" s="45">
        <v>0.125</v>
      </c>
      <c r="H4" s="46">
        <f>MOD((C4-B4),1)</f>
        <v>8.3333333333333315E-2</v>
      </c>
      <c r="I4" s="5">
        <f t="shared" ref="I4:I10" si="0">H4*24</f>
        <v>1.9999999999999996</v>
      </c>
      <c r="J4" s="6">
        <f>IF(I4&lt;1.5,I4,IF(I4&gt;1.75,I4-0.25,IF(AND(I4&gt;1.5,I4&gt;1.75),MAX(I4-1.5),0)))</f>
        <v>1.7499999999999996</v>
      </c>
      <c r="K4" s="46">
        <f>MOD((E4-D4),1)</f>
        <v>4.1666666666666664E-2</v>
      </c>
      <c r="L4" s="5">
        <f>K4*24</f>
        <v>1</v>
      </c>
      <c r="M4" s="6"/>
      <c r="N4" s="46">
        <f>MOD((G4-F4),1)</f>
        <v>8.3333333333333343E-2</v>
      </c>
      <c r="O4" s="5">
        <f>N4*24</f>
        <v>2</v>
      </c>
      <c r="P4" s="7">
        <v>0</v>
      </c>
      <c r="Q4" s="8">
        <f t="shared" ref="Q4:Q10" si="1">(I4+P4)+R4+(S4*1.25)+(T4/2)</f>
        <v>1.9999999999999996</v>
      </c>
      <c r="R4" s="9">
        <v>0</v>
      </c>
      <c r="S4" s="9">
        <v>0</v>
      </c>
      <c r="T4" s="9">
        <v>0</v>
      </c>
      <c r="U4" s="10"/>
    </row>
    <row r="5" spans="1:21" ht="24" thickBot="1" x14ac:dyDescent="0.4">
      <c r="A5" s="4" t="str">
        <f>'[1]matrice '!A6</f>
        <v>MARDI</v>
      </c>
      <c r="B5" s="43"/>
      <c r="C5" s="44"/>
      <c r="D5" s="44"/>
      <c r="E5" s="44"/>
      <c r="F5" s="45"/>
      <c r="G5" s="45"/>
      <c r="H5" s="46">
        <f t="shared" ref="H5:H8" si="2">MOD((C5-B5),1)</f>
        <v>0</v>
      </c>
      <c r="I5" s="5">
        <f t="shared" si="0"/>
        <v>0</v>
      </c>
      <c r="J5" s="6"/>
      <c r="K5" s="46">
        <f t="shared" ref="K5:K10" si="3">MOD((E5-D5)+(G5-F5)+(+I5-H5),1)</f>
        <v>0</v>
      </c>
      <c r="L5" s="5">
        <f t="shared" ref="L5:L10" si="4">K5*24</f>
        <v>0</v>
      </c>
      <c r="M5" s="6"/>
      <c r="N5" s="46">
        <f t="shared" ref="N5:N10" si="5">MOD((G5-F5)+(I5-H5)+(+L5-K5),1)</f>
        <v>0</v>
      </c>
      <c r="O5" s="5">
        <f t="shared" ref="O5:O10" si="6">N5*24</f>
        <v>0</v>
      </c>
      <c r="P5" s="7">
        <v>0</v>
      </c>
      <c r="Q5" s="8">
        <f t="shared" si="1"/>
        <v>0</v>
      </c>
      <c r="R5" s="9">
        <v>0</v>
      </c>
      <c r="S5" s="9">
        <v>0</v>
      </c>
      <c r="T5" s="9">
        <v>0</v>
      </c>
      <c r="U5" s="10"/>
    </row>
    <row r="6" spans="1:21" ht="24" thickBot="1" x14ac:dyDescent="0.4">
      <c r="A6" s="4" t="str">
        <f>'[1]matrice '!A7</f>
        <v xml:space="preserve">MERCREDI </v>
      </c>
      <c r="B6" s="43"/>
      <c r="C6" s="44"/>
      <c r="D6" s="44"/>
      <c r="E6" s="44"/>
      <c r="F6" s="45"/>
      <c r="G6" s="45"/>
      <c r="H6" s="46">
        <f t="shared" si="2"/>
        <v>0</v>
      </c>
      <c r="I6" s="5">
        <f t="shared" si="0"/>
        <v>0</v>
      </c>
      <c r="J6" s="6"/>
      <c r="K6" s="46">
        <f t="shared" si="3"/>
        <v>0</v>
      </c>
      <c r="L6" s="5">
        <f t="shared" si="4"/>
        <v>0</v>
      </c>
      <c r="M6" s="6"/>
      <c r="N6" s="46">
        <f t="shared" si="5"/>
        <v>0</v>
      </c>
      <c r="O6" s="5">
        <f t="shared" si="6"/>
        <v>0</v>
      </c>
      <c r="P6" s="7">
        <v>0</v>
      </c>
      <c r="Q6" s="8">
        <f t="shared" si="1"/>
        <v>0</v>
      </c>
      <c r="R6" s="9">
        <v>0</v>
      </c>
      <c r="S6" s="9">
        <v>0</v>
      </c>
      <c r="T6" s="9">
        <v>0</v>
      </c>
      <c r="U6" s="10"/>
    </row>
    <row r="7" spans="1:21" ht="24" thickBot="1" x14ac:dyDescent="0.4">
      <c r="A7" s="4" t="str">
        <f>'[1]matrice '!A8</f>
        <v xml:space="preserve">JEUDI </v>
      </c>
      <c r="B7" s="43"/>
      <c r="C7" s="44"/>
      <c r="D7" s="44"/>
      <c r="E7" s="44"/>
      <c r="F7" s="45"/>
      <c r="G7" s="45"/>
      <c r="H7" s="46">
        <f t="shared" si="2"/>
        <v>0</v>
      </c>
      <c r="I7" s="5">
        <f t="shared" si="0"/>
        <v>0</v>
      </c>
      <c r="J7" s="6"/>
      <c r="K7" s="46">
        <f t="shared" si="3"/>
        <v>0</v>
      </c>
      <c r="L7" s="5">
        <f t="shared" si="4"/>
        <v>0</v>
      </c>
      <c r="M7" s="6"/>
      <c r="N7" s="46">
        <f t="shared" si="5"/>
        <v>0</v>
      </c>
      <c r="O7" s="5">
        <f t="shared" si="6"/>
        <v>0</v>
      </c>
      <c r="P7" s="7">
        <v>0</v>
      </c>
      <c r="Q7" s="8">
        <f t="shared" si="1"/>
        <v>0</v>
      </c>
      <c r="R7" s="9">
        <v>0</v>
      </c>
      <c r="S7" s="9">
        <v>0</v>
      </c>
      <c r="T7" s="9">
        <v>0</v>
      </c>
      <c r="U7" s="10"/>
    </row>
    <row r="8" spans="1:21" ht="24" thickBot="1" x14ac:dyDescent="0.4">
      <c r="A8" s="4" t="str">
        <f>'[1]matrice '!A9</f>
        <v xml:space="preserve">VENDREDI </v>
      </c>
      <c r="B8" s="43"/>
      <c r="C8" s="44"/>
      <c r="D8" s="44"/>
      <c r="E8" s="44"/>
      <c r="F8" s="45"/>
      <c r="G8" s="45"/>
      <c r="H8" s="46">
        <f t="shared" si="2"/>
        <v>0</v>
      </c>
      <c r="I8" s="5">
        <f t="shared" si="0"/>
        <v>0</v>
      </c>
      <c r="J8" s="6"/>
      <c r="K8" s="46">
        <f t="shared" si="3"/>
        <v>0</v>
      </c>
      <c r="L8" s="5">
        <f t="shared" si="4"/>
        <v>0</v>
      </c>
      <c r="M8" s="6"/>
      <c r="N8" s="46">
        <f t="shared" si="5"/>
        <v>0</v>
      </c>
      <c r="O8" s="5">
        <f t="shared" si="6"/>
        <v>0</v>
      </c>
      <c r="P8" s="7">
        <v>0</v>
      </c>
      <c r="Q8" s="8">
        <f t="shared" si="1"/>
        <v>0</v>
      </c>
      <c r="R8" s="9">
        <v>0</v>
      </c>
      <c r="S8" s="9">
        <v>0</v>
      </c>
      <c r="T8" s="9">
        <v>0</v>
      </c>
      <c r="U8" s="10"/>
    </row>
    <row r="9" spans="1:21" ht="24" thickBot="1" x14ac:dyDescent="0.4">
      <c r="A9" s="11" t="str">
        <f>'[1]matrice '!A10</f>
        <v xml:space="preserve">SAMEDI </v>
      </c>
      <c r="B9" s="47">
        <v>0</v>
      </c>
      <c r="C9" s="48">
        <v>0</v>
      </c>
      <c r="D9" s="48">
        <v>0</v>
      </c>
      <c r="E9" s="48">
        <v>0</v>
      </c>
      <c r="F9" s="49">
        <v>0</v>
      </c>
      <c r="G9" s="49">
        <v>0</v>
      </c>
      <c r="H9" s="50">
        <f t="shared" ref="H9:H10" si="7">MOD((C9-B9)+(E9-D9)+(+G9-F9),1)</f>
        <v>0</v>
      </c>
      <c r="I9" s="12">
        <f t="shared" si="0"/>
        <v>0</v>
      </c>
      <c r="J9" s="13"/>
      <c r="K9" s="50">
        <f t="shared" si="3"/>
        <v>0</v>
      </c>
      <c r="L9" s="12">
        <f t="shared" si="4"/>
        <v>0</v>
      </c>
      <c r="M9" s="13"/>
      <c r="N9" s="50">
        <f t="shared" si="5"/>
        <v>0</v>
      </c>
      <c r="O9" s="12">
        <f t="shared" si="6"/>
        <v>0</v>
      </c>
      <c r="P9" s="14">
        <v>0</v>
      </c>
      <c r="Q9" s="15">
        <f t="shared" si="1"/>
        <v>0</v>
      </c>
      <c r="R9" s="16">
        <v>0</v>
      </c>
      <c r="S9" s="16">
        <v>0</v>
      </c>
      <c r="T9" s="16">
        <v>0</v>
      </c>
      <c r="U9" s="17"/>
    </row>
    <row r="10" spans="1:21" ht="24" thickBot="1" x14ac:dyDescent="0.4">
      <c r="A10" s="11" t="str">
        <f>'[1]matrice '!A11</f>
        <v xml:space="preserve">DIMANCHE </v>
      </c>
      <c r="B10" s="47">
        <v>0</v>
      </c>
      <c r="C10" s="48">
        <v>0</v>
      </c>
      <c r="D10" s="48">
        <v>0</v>
      </c>
      <c r="E10" s="48">
        <v>0</v>
      </c>
      <c r="F10" s="49">
        <v>0</v>
      </c>
      <c r="G10" s="49">
        <v>0</v>
      </c>
      <c r="H10" s="50">
        <f t="shared" si="7"/>
        <v>0</v>
      </c>
      <c r="I10" s="12">
        <f t="shared" si="0"/>
        <v>0</v>
      </c>
      <c r="J10" s="13"/>
      <c r="K10" s="50">
        <f t="shared" si="3"/>
        <v>0</v>
      </c>
      <c r="L10" s="12">
        <f t="shared" si="4"/>
        <v>0</v>
      </c>
      <c r="M10" s="13"/>
      <c r="N10" s="50">
        <f t="shared" si="5"/>
        <v>0</v>
      </c>
      <c r="O10" s="12">
        <f t="shared" si="6"/>
        <v>0</v>
      </c>
      <c r="P10" s="14">
        <v>0</v>
      </c>
      <c r="Q10" s="15">
        <f t="shared" si="1"/>
        <v>0</v>
      </c>
      <c r="R10" s="16">
        <v>0</v>
      </c>
      <c r="S10" s="16">
        <v>0</v>
      </c>
      <c r="T10" s="16">
        <v>0</v>
      </c>
      <c r="U10" s="18"/>
    </row>
    <row r="11" spans="1:21" ht="24" thickBot="1" x14ac:dyDescent="0.4">
      <c r="A11" s="11" t="str">
        <f>'[1]matrice '!A12</f>
        <v>Total Semaine</v>
      </c>
      <c r="B11" s="51"/>
      <c r="C11" s="51"/>
      <c r="D11" s="51"/>
      <c r="E11" s="51"/>
      <c r="F11" s="51"/>
      <c r="G11" s="51"/>
      <c r="H11" s="52">
        <f>SUM(H4:H10)</f>
        <v>8.3333333333333315E-2</v>
      </c>
      <c r="I11" s="19">
        <f>SUM(I4:I10)</f>
        <v>1.9999999999999996</v>
      </c>
      <c r="J11" s="20"/>
      <c r="K11" s="52">
        <f>SUM(K4:K10)</f>
        <v>4.1666666666666664E-2</v>
      </c>
      <c r="L11" s="19">
        <f>SUM(L4:L10)</f>
        <v>1</v>
      </c>
      <c r="M11" s="20"/>
      <c r="N11" s="52">
        <f>SUM(N4:N10)</f>
        <v>8.3333333333333343E-2</v>
      </c>
      <c r="O11" s="19">
        <f>SUM(O4:O10)</f>
        <v>2</v>
      </c>
      <c r="P11" s="21"/>
      <c r="Q11" s="22">
        <f>SUM(Q4:Q10)</f>
        <v>1.9999999999999996</v>
      </c>
      <c r="R11" s="23">
        <f>SUM(R4:R10)</f>
        <v>0</v>
      </c>
      <c r="S11" s="23">
        <f>SUM(S4:S10)</f>
        <v>0</v>
      </c>
      <c r="T11" s="24">
        <f>SUM(T4:T10)</f>
        <v>0</v>
      </c>
      <c r="U11" s="25"/>
    </row>
    <row r="24" spans="8:9" x14ac:dyDescent="0.25">
      <c r="H24" s="26" t="s">
        <v>17</v>
      </c>
      <c r="I24" s="26">
        <f>IF(I4&lt;1.5,I4,0)</f>
        <v>0</v>
      </c>
    </row>
    <row r="26" spans="8:9" x14ac:dyDescent="0.25">
      <c r="H26" s="26" t="s">
        <v>18</v>
      </c>
      <c r="I26" s="26">
        <f>IF(I4&gt;1.75,I4-0.25,0)</f>
        <v>1.7499999999999996</v>
      </c>
    </row>
    <row r="28" spans="8:9" x14ac:dyDescent="0.25">
      <c r="H28" s="26" t="s">
        <v>19</v>
      </c>
      <c r="I28" s="26">
        <f>IF(AND(I4&gt;1.5,I4&gt;1.75),MAX(I4-1.5),0)</f>
        <v>0.49999999999999956</v>
      </c>
    </row>
  </sheetData>
  <protectedRanges>
    <protectedRange sqref="R4:T10" name="Plage1_1"/>
    <protectedRange sqref="U4:U10" name="Plage1_1_1_1_1_1_1"/>
  </protectedRanges>
  <conditionalFormatting sqref="B4:G11 U4:U11">
    <cfRule type="cellIs" dxfId="5" priority="6" stopIfTrue="1" operator="greaterThan">
      <formula>0</formula>
    </cfRule>
  </conditionalFormatting>
  <conditionalFormatting sqref="R4:U11">
    <cfRule type="cellIs" dxfId="4" priority="4" stopIfTrue="1" operator="greaterThan">
      <formula>0</formula>
    </cfRule>
    <cfRule type="cellIs" dxfId="3" priority="5" stopIfTrue="1" operator="greaterThan">
      <formula>0</formula>
    </cfRule>
  </conditionalFormatting>
  <conditionalFormatting sqref="U4:U11">
    <cfRule type="cellIs" dxfId="2" priority="3" stopIfTrue="1" operator="greaterThan">
      <formula>0</formula>
    </cfRule>
  </conditionalFormatting>
  <conditionalFormatting sqref="U4:U11">
    <cfRule type="cellIs" dxfId="1" priority="1" stopIfTrue="1" operator="greaterThan">
      <formula>0</formula>
    </cfRule>
    <cfRule type="cellIs" dxfId="0" priority="2" stopIfTrue="1" operator="greaterThan">
      <formula>0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AGHANEM</dc:creator>
  <cp:lastModifiedBy>8805962Y</cp:lastModifiedBy>
  <dcterms:created xsi:type="dcterms:W3CDTF">2017-03-31T08:19:07Z</dcterms:created>
  <dcterms:modified xsi:type="dcterms:W3CDTF">2017-03-31T11:10:32Z</dcterms:modified>
</cp:coreProperties>
</file>